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P:\Shared\Projects\BCBS MN uninsured\Analysis\2014-2018 Data\Uninsured Profile (2018)\"/>
    </mc:Choice>
  </mc:AlternateContent>
  <bookViews>
    <workbookView xWindow="0" yWindow="0" windowWidth="23415" windowHeight="9210" tabRatio="886"/>
  </bookViews>
  <sheets>
    <sheet name="Purpose" sheetId="3" r:id="rId1"/>
    <sheet name="How To Use" sheetId="4" r:id="rId2"/>
    <sheet name="Uninsured Profile" sheetId="2" r:id="rId3"/>
    <sheet name="ZIP Code Uninsured Rates" sheetId="5" r:id="rId4"/>
    <sheet name="Backsheet" sheetId="1" state="hidden" r:id="rId5"/>
    <sheet name="Zip Code with No Available Data" sheetId="7" r:id="rId6"/>
  </sheets>
  <definedNames>
    <definedName name="_xlnm._FilterDatabase" localSheetId="5" hidden="1">'Zip Code with No Available Data'!$A$1:$G$476</definedName>
    <definedName name="_xlnm.Print_Area" localSheetId="1">'How To Use'!$A$1:$E$23</definedName>
    <definedName name="_xlnm.Print_Area" localSheetId="0">Purpose!$A$1:$F$14</definedName>
    <definedName name="_xlnm.Print_Area" localSheetId="2">'Uninsured Profile'!$A$2:$O$159</definedName>
    <definedName name="_xlnm.Print_Area" localSheetId="3">'ZIP Code Uninsured Rates'!$A$1:$I$412</definedName>
    <definedName name="_xlnm.Print_Area" localSheetId="5">Table3[#All]</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2" l="1"/>
  <c r="H18" i="2" l="1"/>
  <c r="D24" i="2"/>
  <c r="O3" i="2" l="1"/>
  <c r="M3" i="2"/>
  <c r="L3" i="2"/>
  <c r="H3" i="2"/>
  <c r="J3" i="2"/>
  <c r="E156" i="2" l="1"/>
  <c r="E155" i="2"/>
  <c r="E154" i="2"/>
  <c r="E153" i="2"/>
  <c r="E152" i="2"/>
  <c r="E151" i="2"/>
  <c r="E147" i="2"/>
  <c r="E146" i="2"/>
  <c r="E142" i="2"/>
  <c r="E141" i="2"/>
  <c r="E137" i="2"/>
  <c r="E136" i="2"/>
  <c r="E135" i="2"/>
  <c r="E134" i="2"/>
  <c r="E133" i="2"/>
  <c r="E132" i="2"/>
  <c r="E131" i="2"/>
  <c r="E130" i="2"/>
  <c r="E127" i="2"/>
  <c r="E126" i="2"/>
  <c r="E125" i="2"/>
  <c r="E124" i="2"/>
  <c r="E120" i="2"/>
  <c r="E119" i="2"/>
  <c r="E118" i="2"/>
  <c r="E117" i="2"/>
  <c r="E116" i="2"/>
  <c r="E115" i="2"/>
  <c r="E114" i="2"/>
  <c r="E113" i="2"/>
  <c r="E112" i="2"/>
  <c r="E111" i="2"/>
  <c r="E110" i="2"/>
  <c r="E109" i="2"/>
  <c r="E108" i="2"/>
  <c r="E104" i="2"/>
  <c r="E103" i="2"/>
  <c r="E102" i="2"/>
  <c r="E98" i="2"/>
  <c r="E97" i="2"/>
  <c r="E96" i="2"/>
  <c r="E95" i="2"/>
  <c r="H85" i="2" l="1"/>
  <c r="H84" i="2"/>
  <c r="H83" i="2"/>
  <c r="H82" i="2"/>
  <c r="H81" i="2"/>
  <c r="H80" i="2"/>
  <c r="H79" i="2"/>
  <c r="H78" i="2"/>
  <c r="D85" i="2"/>
  <c r="D84" i="2"/>
  <c r="D83" i="2"/>
  <c r="D82" i="2"/>
  <c r="D81" i="2"/>
  <c r="D80" i="2"/>
  <c r="D79" i="2"/>
  <c r="D78" i="2"/>
  <c r="H75" i="2"/>
  <c r="H74" i="2"/>
  <c r="H73" i="2"/>
  <c r="D75" i="2"/>
  <c r="D74" i="2"/>
  <c r="D73" i="2"/>
  <c r="H69" i="2"/>
  <c r="H68" i="2"/>
  <c r="H67" i="2"/>
  <c r="D69" i="2"/>
  <c r="D68" i="2"/>
  <c r="D67" i="2"/>
  <c r="H63" i="2"/>
  <c r="H62" i="2"/>
  <c r="H61" i="2"/>
  <c r="H60" i="2"/>
  <c r="D63" i="2"/>
  <c r="D62" i="2"/>
  <c r="D61" i="2"/>
  <c r="D60" i="2"/>
  <c r="H56" i="2"/>
  <c r="H55" i="2"/>
  <c r="H54" i="2"/>
  <c r="H53" i="2"/>
  <c r="D56" i="2"/>
  <c r="D55" i="2"/>
  <c r="D54" i="2"/>
  <c r="D53" i="2"/>
  <c r="H49" i="2"/>
  <c r="H48" i="2"/>
  <c r="D49" i="2"/>
  <c r="D48" i="2"/>
  <c r="H44" i="2"/>
  <c r="H43" i="2"/>
  <c r="D44" i="2"/>
  <c r="D43" i="2"/>
  <c r="H39" i="2"/>
  <c r="H38" i="2"/>
  <c r="H37" i="2"/>
  <c r="H36" i="2"/>
  <c r="D39" i="2"/>
  <c r="D38" i="2"/>
  <c r="D37" i="2"/>
  <c r="D36" i="2"/>
  <c r="H33" i="2"/>
  <c r="H32" i="2"/>
  <c r="D33" i="2"/>
  <c r="D32" i="2"/>
  <c r="H29" i="2"/>
  <c r="H28" i="2"/>
  <c r="H27" i="2"/>
  <c r="H26" i="2"/>
  <c r="H25" i="2"/>
  <c r="H24" i="2"/>
  <c r="D29" i="2"/>
  <c r="D28" i="2"/>
  <c r="D27" i="2"/>
  <c r="D26" i="2"/>
  <c r="D25" i="2"/>
  <c r="H20" i="2"/>
  <c r="H19" i="2"/>
  <c r="H17" i="2"/>
  <c r="I8" i="2" s="1"/>
  <c r="D20" i="2"/>
  <c r="D19" i="2"/>
  <c r="D18" i="2"/>
  <c r="N18" i="2" s="1"/>
  <c r="D17" i="2"/>
  <c r="H7" i="2" s="1"/>
  <c r="H14" i="2"/>
  <c r="C9" i="2" s="1"/>
  <c r="D14" i="2"/>
  <c r="B7" i="2" s="1"/>
  <c r="E121" i="2"/>
  <c r="E105" i="2"/>
  <c r="E99" i="2"/>
  <c r="D64" i="2" l="1"/>
  <c r="F64" i="2" s="1"/>
  <c r="D50" i="2"/>
  <c r="F50" i="2" s="1"/>
  <c r="D40" i="2"/>
  <c r="F39" i="2" s="1"/>
  <c r="D45" i="2"/>
  <c r="F45" i="2" s="1"/>
  <c r="D70" i="2"/>
  <c r="F68" i="2" s="1"/>
  <c r="D57" i="2"/>
  <c r="F57" i="2" s="1"/>
  <c r="D86" i="2"/>
  <c r="F78" i="2" s="1"/>
  <c r="D30" i="2"/>
  <c r="F25" i="2" s="1"/>
  <c r="D76" i="2"/>
  <c r="N83" i="2"/>
  <c r="N82" i="2"/>
  <c r="H50" i="2"/>
  <c r="J50" i="2" s="1"/>
  <c r="N29" i="2"/>
  <c r="N25" i="2"/>
  <c r="N19" i="2"/>
  <c r="N32" i="2"/>
  <c r="H86" i="2"/>
  <c r="J75" i="2" s="1"/>
  <c r="N27" i="2"/>
  <c r="G124" i="2"/>
  <c r="E157" i="2"/>
  <c r="G157" i="2" s="1"/>
  <c r="H30" i="2"/>
  <c r="J32" i="2" s="1"/>
  <c r="N53" i="2"/>
  <c r="H70" i="2"/>
  <c r="J70" i="2" s="1"/>
  <c r="G125" i="2"/>
  <c r="N28" i="2"/>
  <c r="H45" i="2"/>
  <c r="J45" i="2" s="1"/>
  <c r="G126" i="2"/>
  <c r="N44" i="2"/>
  <c r="N68" i="2"/>
  <c r="N75" i="2"/>
  <c r="N85" i="2"/>
  <c r="N38" i="2"/>
  <c r="N62" i="2"/>
  <c r="N49" i="2"/>
  <c r="N56" i="2"/>
  <c r="N74" i="2"/>
  <c r="N80" i="2"/>
  <c r="D21" i="2"/>
  <c r="F17" i="2" s="1"/>
  <c r="E7" i="2" s="1"/>
  <c r="N20" i="2"/>
  <c r="N81" i="2"/>
  <c r="N63" i="2"/>
  <c r="N24" i="2"/>
  <c r="N33" i="2"/>
  <c r="N73" i="2"/>
  <c r="N79" i="2"/>
  <c r="N39" i="2"/>
  <c r="N48" i="2"/>
  <c r="G96" i="2"/>
  <c r="N54" i="2"/>
  <c r="N61" i="2"/>
  <c r="N67" i="2"/>
  <c r="N14" i="2"/>
  <c r="B9" i="2" s="1"/>
  <c r="N37" i="2"/>
  <c r="N43" i="2"/>
  <c r="N84" i="2"/>
  <c r="G98" i="2"/>
  <c r="G99" i="2"/>
  <c r="G95" i="2"/>
  <c r="G97" i="2"/>
  <c r="G109" i="2"/>
  <c r="G118" i="2"/>
  <c r="G114" i="2"/>
  <c r="G110" i="2"/>
  <c r="G121" i="2"/>
  <c r="G113" i="2"/>
  <c r="G120" i="2"/>
  <c r="G116" i="2"/>
  <c r="G112" i="2"/>
  <c r="G117" i="2"/>
  <c r="G119" i="2"/>
  <c r="G115" i="2"/>
  <c r="G111" i="2"/>
  <c r="G104" i="2"/>
  <c r="G103" i="2"/>
  <c r="G105" i="2"/>
  <c r="N17" i="2"/>
  <c r="E8" i="2" s="1"/>
  <c r="N26" i="2"/>
  <c r="N36" i="2"/>
  <c r="N55" i="2"/>
  <c r="N60" i="2"/>
  <c r="N69" i="2"/>
  <c r="N78" i="2"/>
  <c r="E148" i="2"/>
  <c r="G148" i="2" s="1"/>
  <c r="H57" i="2"/>
  <c r="J53" i="2" s="1"/>
  <c r="H76" i="2"/>
  <c r="G102" i="2"/>
  <c r="G108" i="2"/>
  <c r="E143" i="2"/>
  <c r="G143" i="2" s="1"/>
  <c r="E138" i="2"/>
  <c r="G138" i="2" s="1"/>
  <c r="H64" i="2"/>
  <c r="J60" i="2" s="1"/>
  <c r="H21" i="2"/>
  <c r="J17" i="2" s="1"/>
  <c r="H40" i="2"/>
  <c r="J36" i="2" s="1"/>
  <c r="F27" i="2" l="1"/>
  <c r="F24" i="2"/>
  <c r="E10" i="2"/>
  <c r="L17" i="2"/>
  <c r="G152" i="2"/>
  <c r="F62" i="2"/>
  <c r="F63" i="2"/>
  <c r="G154" i="2"/>
  <c r="G153" i="2"/>
  <c r="G155" i="2"/>
  <c r="G156" i="2"/>
  <c r="G151" i="2"/>
  <c r="F61" i="2"/>
  <c r="F38" i="2"/>
  <c r="J24" i="2"/>
  <c r="F60" i="2"/>
  <c r="L60" i="2" s="1"/>
  <c r="J29" i="2"/>
  <c r="J26" i="2"/>
  <c r="F37" i="2"/>
  <c r="F83" i="2"/>
  <c r="F85" i="2"/>
  <c r="F84" i="2"/>
  <c r="F74" i="2"/>
  <c r="F82" i="2"/>
  <c r="F86" i="2"/>
  <c r="F73" i="2"/>
  <c r="F79" i="2"/>
  <c r="F75" i="2"/>
  <c r="L75" i="2" s="1"/>
  <c r="F80" i="2"/>
  <c r="F81" i="2"/>
  <c r="J69" i="2"/>
  <c r="J68" i="2"/>
  <c r="L68" i="2" s="1"/>
  <c r="J67" i="2"/>
  <c r="F54" i="2"/>
  <c r="J48" i="2"/>
  <c r="J49" i="2"/>
  <c r="F43" i="2"/>
  <c r="F44" i="2"/>
  <c r="F36" i="2"/>
  <c r="L36" i="2" s="1"/>
  <c r="F40" i="2"/>
  <c r="J33" i="2"/>
  <c r="F30" i="2"/>
  <c r="F32" i="2"/>
  <c r="L32" i="2" s="1"/>
  <c r="F28" i="2"/>
  <c r="J83" i="2"/>
  <c r="J78" i="2"/>
  <c r="L78" i="2" s="1"/>
  <c r="J81" i="2"/>
  <c r="J80" i="2"/>
  <c r="J74" i="2"/>
  <c r="J73" i="2"/>
  <c r="J79" i="2"/>
  <c r="J84" i="2"/>
  <c r="J82" i="2"/>
  <c r="J86" i="2"/>
  <c r="J85" i="2"/>
  <c r="F67" i="2"/>
  <c r="J63" i="2"/>
  <c r="F53" i="2"/>
  <c r="L53" i="2" s="1"/>
  <c r="F56" i="2"/>
  <c r="F55" i="2"/>
  <c r="J25" i="2"/>
  <c r="L25" i="2" s="1"/>
  <c r="J27" i="2"/>
  <c r="J28" i="2"/>
  <c r="F26" i="2"/>
  <c r="F33" i="2"/>
  <c r="F29" i="2"/>
  <c r="F21" i="2"/>
  <c r="F20" i="2"/>
  <c r="J30" i="2"/>
  <c r="J43" i="2"/>
  <c r="J39" i="2"/>
  <c r="L39" i="2" s="1"/>
  <c r="J38" i="2"/>
  <c r="J44" i="2"/>
  <c r="F49" i="2"/>
  <c r="F19" i="2"/>
  <c r="F18" i="2"/>
  <c r="G131" i="2"/>
  <c r="G136" i="2"/>
  <c r="F69" i="2"/>
  <c r="G134" i="2"/>
  <c r="F70" i="2"/>
  <c r="G130" i="2"/>
  <c r="F48" i="2"/>
  <c r="G137" i="2"/>
  <c r="G141" i="2"/>
  <c r="J64" i="2"/>
  <c r="J61" i="2"/>
  <c r="G135" i="2"/>
  <c r="G133" i="2"/>
  <c r="J57" i="2"/>
  <c r="J56" i="2"/>
  <c r="J54" i="2"/>
  <c r="J21" i="2"/>
  <c r="J18" i="2"/>
  <c r="G147" i="2"/>
  <c r="G146" i="2"/>
  <c r="G142" i="2"/>
  <c r="J40" i="2"/>
  <c r="J37" i="2"/>
  <c r="J20" i="2"/>
  <c r="J62" i="2"/>
  <c r="J19" i="2"/>
  <c r="G132" i="2"/>
  <c r="J55" i="2"/>
  <c r="L20" i="2" l="1"/>
  <c r="F76" i="2"/>
  <c r="L24" i="2"/>
  <c r="L27" i="2"/>
  <c r="L26" i="2"/>
  <c r="L29" i="2"/>
  <c r="L28" i="2"/>
  <c r="L49" i="2"/>
  <c r="L62" i="2"/>
  <c r="L63" i="2"/>
  <c r="L44" i="2"/>
  <c r="L61" i="2"/>
  <c r="L54" i="2"/>
  <c r="L43" i="2"/>
  <c r="L67" i="2"/>
  <c r="L48" i="2"/>
  <c r="L83" i="2"/>
  <c r="L38" i="2"/>
  <c r="L69" i="2"/>
  <c r="L37" i="2"/>
  <c r="L74" i="2"/>
  <c r="L81" i="2"/>
  <c r="L82" i="2"/>
  <c r="L84" i="2"/>
  <c r="L79" i="2"/>
  <c r="L85" i="2"/>
  <c r="L80" i="2"/>
  <c r="L73" i="2"/>
  <c r="J76" i="2"/>
  <c r="L55" i="2"/>
  <c r="L56" i="2"/>
  <c r="L33" i="2"/>
  <c r="L18" i="2"/>
  <c r="L19" i="2"/>
</calcChain>
</file>

<file path=xl/sharedStrings.xml><?xml version="1.0" encoding="utf-8"?>
<sst xmlns="http://schemas.openxmlformats.org/spreadsheetml/2006/main" count="12599" uniqueCount="2374">
  <si>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</si>
  <si>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</si>
  <si>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</si>
  <si>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</si>
  <si>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</si>
  <si>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</si>
  <si>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</si>
  <si>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</si>
  <si>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</si>
  <si>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</si>
  <si>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</si>
  <si>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</si>
  <si>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</si>
  <si>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</si>
  <si>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</si>
  <si>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</si>
  <si>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</si>
  <si>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</si>
  <si>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</si>
  <si>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</si>
  <si>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</si>
  <si>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</si>
  <si>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</si>
  <si>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</si>
  <si>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</si>
  <si>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</si>
  <si>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</si>
  <si>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</si>
  <si>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</si>
  <si>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</si>
  <si>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</si>
  <si>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</si>
  <si>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</si>
  <si>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</si>
  <si>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</si>
  <si>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</si>
  <si>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</si>
  <si>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</si>
  <si>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</si>
  <si>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</si>
  <si>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</si>
  <si>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</si>
  <si>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</si>
  <si>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</si>
  <si>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</si>
  <si>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</si>
  <si>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</si>
  <si>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</si>
  <si>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</si>
  <si>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</si>
  <si>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</si>
  <si>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</si>
  <si>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</si>
  <si>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</si>
  <si>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</si>
  <si>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</si>
  <si>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</si>
  <si>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</si>
  <si>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</si>
  <si>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</si>
  <si>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</si>
  <si>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</si>
  <si>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</si>
  <si>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</si>
  <si>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</si>
  <si>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</si>
  <si>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</si>
  <si>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</si>
  <si>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</si>
  <si>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</si>
  <si>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</si>
  <si>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</si>
  <si>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</si>
  <si>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</si>
  <si>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</si>
  <si>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</si>
  <si>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</si>
  <si>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</si>
  <si>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</si>
  <si>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</si>
  <si>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</si>
  <si>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</si>
  <si>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</si>
  <si>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</si>
  <si>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</si>
  <si>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</si>
  <si>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</si>
  <si>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</si>
  <si>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</si>
  <si>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</si>
  <si>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</si>
  <si>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</si>
  <si>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</si>
  <si>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</si>
  <si>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</si>
  <si>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</si>
  <si>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</si>
  <si>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</si>
  <si>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</si>
  <si>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</si>
  <si>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</si>
  <si>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</si>
  <si>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</si>
  <si>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</si>
  <si>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</si>
  <si>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</si>
  <si>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</si>
  <si>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</si>
  <si>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nnonfamilyhouseholds</t>
  </si>
  <si>
    <t>familyhouseholds</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</si>
  <si>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</si>
  <si>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</si>
  <si>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</si>
  <si>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</si>
  <si>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</si>
  <si>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</si>
  <si>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</si>
  <si>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</si>
  <si>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</si>
  <si>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</si>
  <si>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</si>
  <si>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</si>
  <si>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</si>
  <si>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</si>
  <si>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</si>
  <si>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</si>
  <si>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</si>
  <si>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610U600US27001</t>
  </si>
  <si>
    <t>610U600US27002</t>
  </si>
  <si>
    <t>610U600US27003</t>
  </si>
  <si>
    <t>610U600US27004</t>
  </si>
  <si>
    <t>610U600US27005</t>
  </si>
  <si>
    <t>610U600US27006</t>
  </si>
  <si>
    <t>610U600US27007</t>
  </si>
  <si>
    <t>610U600US27008</t>
  </si>
  <si>
    <t>610U600US27009</t>
  </si>
  <si>
    <t>610U600US27010</t>
  </si>
  <si>
    <t>610U600US27011</t>
  </si>
  <si>
    <t>610U600US27012</t>
  </si>
  <si>
    <t>610U600US27013</t>
  </si>
  <si>
    <t>610U600US27014</t>
  </si>
  <si>
    <t>610U600US27015</t>
  </si>
  <si>
    <t>610U600US27016</t>
  </si>
  <si>
    <t>610U600US27017</t>
  </si>
  <si>
    <t>610U600US27018</t>
  </si>
  <si>
    <t>610U600US27019</t>
  </si>
  <si>
    <t>610U600US27020</t>
  </si>
  <si>
    <t>610U600US27021</t>
  </si>
  <si>
    <t>610U600US27022</t>
  </si>
  <si>
    <t>610U600US27023</t>
  </si>
  <si>
    <t>610U600US27024</t>
  </si>
  <si>
    <t>610U600US27025</t>
  </si>
  <si>
    <t>610U600US27026</t>
  </si>
  <si>
    <t>610U600US27027</t>
  </si>
  <si>
    <t>610U600US27028</t>
  </si>
  <si>
    <t>610U600US27029</t>
  </si>
  <si>
    <t>610U600US27030</t>
  </si>
  <si>
    <t>610U600US27031</t>
  </si>
  <si>
    <t>610U600US27032</t>
  </si>
  <si>
    <t>610U600US27033</t>
  </si>
  <si>
    <t>610U600US27034</t>
  </si>
  <si>
    <t>610U600US27035</t>
  </si>
  <si>
    <t>610U600US27036</t>
  </si>
  <si>
    <t>610U600US27037</t>
  </si>
  <si>
    <t>610U600US27038</t>
  </si>
  <si>
    <t>610U600US27039</t>
  </si>
  <si>
    <t>610U600US27040</t>
  </si>
  <si>
    <t>610U600US27041</t>
  </si>
  <si>
    <t>610U600US27042</t>
  </si>
  <si>
    <t>610U600US27043</t>
  </si>
  <si>
    <t>610U600US27044</t>
  </si>
  <si>
    <t>610U600US27045</t>
  </si>
  <si>
    <t>610U600US27046</t>
  </si>
  <si>
    <t>610U600US27047</t>
  </si>
  <si>
    <t>610U600US27048</t>
  </si>
  <si>
    <t>610U600US27049</t>
  </si>
  <si>
    <t>610U600US27050</t>
  </si>
  <si>
    <t>610U600US27051</t>
  </si>
  <si>
    <t>610U600US27052</t>
  </si>
  <si>
    <t>610U600US27053</t>
  </si>
  <si>
    <t>610U600US27054</t>
  </si>
  <si>
    <t>610U600US27055</t>
  </si>
  <si>
    <t>610U600US27056</t>
  </si>
  <si>
    <t>610U600US27057</t>
  </si>
  <si>
    <t>610U600US27058</t>
  </si>
  <si>
    <t>610U600US27059</t>
  </si>
  <si>
    <t>610U600US27060</t>
  </si>
  <si>
    <t>610U600US27061</t>
  </si>
  <si>
    <t>610U600US27062</t>
  </si>
  <si>
    <t>610U600US27063</t>
  </si>
  <si>
    <t>610U600US27064</t>
  </si>
  <si>
    <t>610U600US27065</t>
  </si>
  <si>
    <t>610U600US27066</t>
  </si>
  <si>
    <t>610U600US27067</t>
  </si>
  <si>
    <t>ZIP Name</t>
  </si>
  <si>
    <t>County</t>
  </si>
  <si>
    <t>Region</t>
  </si>
  <si>
    <t>Regional Hotspot       (per Count)</t>
  </si>
  <si>
    <t>Regional Hotspot         (per Rate)</t>
  </si>
  <si>
    <t>Senate District 01</t>
  </si>
  <si>
    <t>Community and Uninsured Profile</t>
  </si>
  <si>
    <t>All Persons</t>
  </si>
  <si>
    <t>Uninsured Persons</t>
  </si>
  <si>
    <t>Count</t>
  </si>
  <si>
    <t>Percent</t>
  </si>
  <si>
    <t>Number</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</si>
  <si>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</si>
  <si>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</si>
  <si>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</si>
  <si>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</si>
  <si>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</si>
  <si>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</si>
  <si>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</si>
  <si>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</si>
  <si>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</si>
  <si>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</si>
  <si>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</si>
  <si>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</si>
  <si>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</si>
  <si>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</si>
  <si>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</si>
  <si>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</si>
  <si>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</si>
  <si>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</si>
  <si>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</si>
  <si>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</si>
  <si>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</si>
  <si>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Naturalized</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</si>
  <si>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</si>
  <si>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</si>
  <si>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</si>
  <si>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</si>
  <si>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</si>
  <si>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</si>
  <si>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</si>
  <si>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</si>
  <si>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</si>
  <si>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</si>
  <si>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</si>
  <si>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</si>
  <si>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</si>
  <si>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</si>
  <si>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</si>
  <si>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</si>
  <si>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</si>
  <si>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</si>
  <si>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</si>
  <si>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</si>
  <si>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</si>
  <si>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</si>
  <si>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</si>
  <si>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</si>
  <si>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</si>
  <si>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</si>
  <si>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</si>
  <si>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</si>
  <si>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</si>
  <si>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</si>
  <si>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</si>
  <si>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</si>
  <si>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</si>
  <si>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</si>
  <si>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</si>
  <si>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ALL Persons</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</si>
  <si>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</si>
  <si>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</si>
  <si>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</si>
  <si>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</si>
  <si>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</si>
  <si>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</si>
  <si>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</si>
  <si>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</si>
  <si>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</si>
  <si>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</si>
  <si>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</si>
  <si>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</si>
  <si>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</si>
  <si>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</si>
  <si>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</si>
  <si>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</si>
  <si>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</si>
  <si>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</si>
  <si>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</si>
  <si>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</si>
  <si>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</si>
  <si>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</si>
  <si>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</si>
  <si>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</si>
  <si>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</si>
  <si>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public assistance income*</t>
  </si>
  <si>
    <t xml:space="preserve">  With Food Stamp/SNAP benefits in the past 12 months*</t>
  </si>
  <si>
    <t>HOUSEHOLDS BY TYPE (number of households)</t>
  </si>
  <si>
    <t>Nonfamily households</t>
  </si>
  <si>
    <t>Family households (families)</t>
  </si>
  <si>
    <t xml:space="preserve">  Married-couple family</t>
  </si>
  <si>
    <t xml:space="preserve">    With own children of the householder under 18 years</t>
  </si>
  <si>
    <t xml:space="preserve">  Male householder, no wife present, family</t>
  </si>
  <si>
    <t xml:space="preserve">  Female householder, no husband present, family</t>
  </si>
  <si>
    <t>RESIDENCE 1 YEAR AGO (Includes all people one year and older)</t>
  </si>
  <si>
    <t>Same house</t>
  </si>
  <si>
    <t>Different house in the U.S.</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</si>
  <si>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</si>
  <si>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</si>
  <si>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</si>
  <si>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</si>
  <si>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</si>
  <si>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</si>
  <si>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</si>
  <si>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</si>
  <si>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</si>
  <si>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</si>
  <si>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</si>
  <si>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620L600US2701A</t>
  </si>
  <si>
    <t>620L600US2701B</t>
  </si>
  <si>
    <t>620L600US2702A</t>
  </si>
  <si>
    <t>620L600US2702B</t>
  </si>
  <si>
    <t>620L600US2703A</t>
  </si>
  <si>
    <t>620L600US2703B</t>
  </si>
  <si>
    <t>620L600US2704A</t>
  </si>
  <si>
    <t>620L600US2704B</t>
  </si>
  <si>
    <t>620L600US2705A</t>
  </si>
  <si>
    <t>620L600US2705B</t>
  </si>
  <si>
    <t>620L600US2706A</t>
  </si>
  <si>
    <t>620L600US2706B</t>
  </si>
  <si>
    <t>620L600US2707A</t>
  </si>
  <si>
    <t>620L600US2707B</t>
  </si>
  <si>
    <t>620L600US2708A</t>
  </si>
  <si>
    <t>620L600US2708B</t>
  </si>
  <si>
    <t>620L600US2709A</t>
  </si>
  <si>
    <t>620L600US2709B</t>
  </si>
  <si>
    <t>620L600US2710A</t>
  </si>
  <si>
    <t>620L600US2710B</t>
  </si>
  <si>
    <t>620L600US2711A</t>
  </si>
  <si>
    <t>620L600US2711B</t>
  </si>
  <si>
    <t>620L600US2712A</t>
  </si>
  <si>
    <t>620L600US2712B</t>
  </si>
  <si>
    <t>620L600US2713A</t>
  </si>
  <si>
    <t>620L600US2713B</t>
  </si>
  <si>
    <t>620L600US2714A</t>
  </si>
  <si>
    <t>620L600US2714B</t>
  </si>
  <si>
    <t>620L600US2715A</t>
  </si>
  <si>
    <t>620L600US2715B</t>
  </si>
  <si>
    <t>620L600US2716A</t>
  </si>
  <si>
    <t>620L600US2716B</t>
  </si>
  <si>
    <t>620L600US2717A</t>
  </si>
  <si>
    <t>620L600US2717B</t>
  </si>
  <si>
    <t>620L600US2718A</t>
  </si>
  <si>
    <t>620L600US2718B</t>
  </si>
  <si>
    <t>620L600US2719A</t>
  </si>
  <si>
    <t>620L600US2719B</t>
  </si>
  <si>
    <t>620L600US2720A</t>
  </si>
  <si>
    <t>620L600US2720B</t>
  </si>
  <si>
    <t>620L600US2721A</t>
  </si>
  <si>
    <t>620L600US2721B</t>
  </si>
  <si>
    <t>620L600US2722A</t>
  </si>
  <si>
    <t>620L600US2722B</t>
  </si>
  <si>
    <t>620L600US2723A</t>
  </si>
  <si>
    <t>620L600US2723B</t>
  </si>
  <si>
    <t>620L600US2724A</t>
  </si>
  <si>
    <t>620L600US2724B</t>
  </si>
  <si>
    <t>620L600US2725A</t>
  </si>
  <si>
    <t>620L600US2725B</t>
  </si>
  <si>
    <t>620L600US2726A</t>
  </si>
  <si>
    <t>620L600US2726B</t>
  </si>
  <si>
    <t>620L600US2727A</t>
  </si>
  <si>
    <t>620L600US2727B</t>
  </si>
  <si>
    <t>620L600US2728A</t>
  </si>
  <si>
    <t>620L600US2728B</t>
  </si>
  <si>
    <t>620L600US2729A</t>
  </si>
  <si>
    <t>620L600US2729B</t>
  </si>
  <si>
    <t>620L600US2730A</t>
  </si>
  <si>
    <t>620L600US2730B</t>
  </si>
  <si>
    <t>620L600US2731A</t>
  </si>
  <si>
    <t>620L600US2731B</t>
  </si>
  <si>
    <t>620L600US2732A</t>
  </si>
  <si>
    <t>620L600US2732B</t>
  </si>
  <si>
    <t>620L600US2733A</t>
  </si>
  <si>
    <t>620L600US2733B</t>
  </si>
  <si>
    <t>620L600US2734A</t>
  </si>
  <si>
    <t>620L600US2734B</t>
  </si>
  <si>
    <t>620L600US2735A</t>
  </si>
  <si>
    <t>620L600US2735B</t>
  </si>
  <si>
    <t>620L600US2736A</t>
  </si>
  <si>
    <t>620L600US2736B</t>
  </si>
  <si>
    <t>620L600US2737A</t>
  </si>
  <si>
    <t>620L600US2737B</t>
  </si>
  <si>
    <t>620L600US2738A</t>
  </si>
  <si>
    <t>620L600US2738B</t>
  </si>
  <si>
    <t>620L600US2739A</t>
  </si>
  <si>
    <t>620L600US2739B</t>
  </si>
  <si>
    <t>620L600US2740A</t>
  </si>
  <si>
    <t>620L600US2740B</t>
  </si>
  <si>
    <t>620L600US2741A</t>
  </si>
  <si>
    <t>620L600US2741B</t>
  </si>
  <si>
    <t>620L600US2742A</t>
  </si>
  <si>
    <t>620L600US2742B</t>
  </si>
  <si>
    <t>620L600US2743A</t>
  </si>
  <si>
    <t>620L600US2743B</t>
  </si>
  <si>
    <t>620L600US2744A</t>
  </si>
  <si>
    <t>620L600US2744B</t>
  </si>
  <si>
    <t>620L600US2745A</t>
  </si>
  <si>
    <t>620L600US2745B</t>
  </si>
  <si>
    <t>620L600US2746A</t>
  </si>
  <si>
    <t>620L600US2746B</t>
  </si>
  <si>
    <t>620L600US2747A</t>
  </si>
  <si>
    <t>620L600US2747B</t>
  </si>
  <si>
    <t>620L600US2748A</t>
  </si>
  <si>
    <t>620L600US2748B</t>
  </si>
  <si>
    <t>620L600US2749A</t>
  </si>
  <si>
    <t>620L600US2749B</t>
  </si>
  <si>
    <t>620L600US2750A</t>
  </si>
  <si>
    <t>620L600US2750B</t>
  </si>
  <si>
    <t>620L600US2751A</t>
  </si>
  <si>
    <t>620L600US2751B</t>
  </si>
  <si>
    <t>620L600US2752A</t>
  </si>
  <si>
    <t>620L600US2752B</t>
  </si>
  <si>
    <t>620L600US2753A</t>
  </si>
  <si>
    <t>620L600US2753B</t>
  </si>
  <si>
    <t>620L600US2754A</t>
  </si>
  <si>
    <t>620L600US2754B</t>
  </si>
  <si>
    <t>620L600US2755A</t>
  </si>
  <si>
    <t>620L600US2755B</t>
  </si>
  <si>
    <t>620L600US2756A</t>
  </si>
  <si>
    <t>620L600US2756B</t>
  </si>
  <si>
    <t>620L600US2757A</t>
  </si>
  <si>
    <t>620L600US2757B</t>
  </si>
  <si>
    <t>620L600US2758A</t>
  </si>
  <si>
    <t>620L600US2758B</t>
  </si>
  <si>
    <t>620L600US2759A</t>
  </si>
  <si>
    <t>620L600US2759B</t>
  </si>
  <si>
    <t>620L600US2760A</t>
  </si>
  <si>
    <t>620L600US2760B</t>
  </si>
  <si>
    <t>620L600US2761A</t>
  </si>
  <si>
    <t>620L600US2761B</t>
  </si>
  <si>
    <t>620L600US2762A</t>
  </si>
  <si>
    <t>620L600US2762B</t>
  </si>
  <si>
    <t>620L600US2763A</t>
  </si>
  <si>
    <t>620L600US2763B</t>
  </si>
  <si>
    <t>620L600US2764A</t>
  </si>
  <si>
    <t>620L600US2764B</t>
  </si>
  <si>
    <t>620L600US2765A</t>
  </si>
  <si>
    <t>620L600US2765B</t>
  </si>
  <si>
    <t>620L600US2766A</t>
  </si>
  <si>
    <t>620L600US2766B</t>
  </si>
  <si>
    <t>620L600US2767A</t>
  </si>
  <si>
    <t>620L600US2767B</t>
  </si>
  <si>
    <t>Senate District 02</t>
  </si>
  <si>
    <t>Senate District 03</t>
  </si>
  <si>
    <t>Senate District 04</t>
  </si>
  <si>
    <t>Senate District 05</t>
  </si>
  <si>
    <t>Senate District 06</t>
  </si>
  <si>
    <t>Senate District 07</t>
  </si>
  <si>
    <t>Senate District 08</t>
  </si>
  <si>
    <t>Senate District 09</t>
  </si>
  <si>
    <t>Senate District 10</t>
  </si>
  <si>
    <t>Senate District 11</t>
  </si>
  <si>
    <t>Senate District 12</t>
  </si>
  <si>
    <t>Senate District 13</t>
  </si>
  <si>
    <t>Senate District 14</t>
  </si>
  <si>
    <t>Senate District 15</t>
  </si>
  <si>
    <t>Senate District 16</t>
  </si>
  <si>
    <t>Senate District 17</t>
  </si>
  <si>
    <t>Senate District 18</t>
  </si>
  <si>
    <t>Senate District 19</t>
  </si>
  <si>
    <t>Senate District 20</t>
  </si>
  <si>
    <t>Senate District 21</t>
  </si>
  <si>
    <t>Senate District 22</t>
  </si>
  <si>
    <t>Senate District 23</t>
  </si>
  <si>
    <t>Senate District 24</t>
  </si>
  <si>
    <t>Senate District 25</t>
  </si>
  <si>
    <t>Senate District 26</t>
  </si>
  <si>
    <t>Senate District 27</t>
  </si>
  <si>
    <t>Senate District 28</t>
  </si>
  <si>
    <t>Senate District 29</t>
  </si>
  <si>
    <t>Senate District 30</t>
  </si>
  <si>
    <t>Senate District 31</t>
  </si>
  <si>
    <t>Senate District 32</t>
  </si>
  <si>
    <t>Senate District 33</t>
  </si>
  <si>
    <t>Senate District 34</t>
  </si>
  <si>
    <t>Senate District 35</t>
  </si>
  <si>
    <t>Senate District 36</t>
  </si>
  <si>
    <t>Senate District 37</t>
  </si>
  <si>
    <t>Senate District 38</t>
  </si>
  <si>
    <t>Senate District 39</t>
  </si>
  <si>
    <t>Senate District 40</t>
  </si>
  <si>
    <t>Senate District 41</t>
  </si>
  <si>
    <t>Senate District 42</t>
  </si>
  <si>
    <t>Senate District 43</t>
  </si>
  <si>
    <t>Senate District 44</t>
  </si>
  <si>
    <t>Senate District 45</t>
  </si>
  <si>
    <t>Senate District 46</t>
  </si>
  <si>
    <t>Senate District 47</t>
  </si>
  <si>
    <t>Senate District 48</t>
  </si>
  <si>
    <t>Senate District 49</t>
  </si>
  <si>
    <t>Senate District 50</t>
  </si>
  <si>
    <t>Senate District 51</t>
  </si>
  <si>
    <t>Senate District 52</t>
  </si>
  <si>
    <t>Senate District 53</t>
  </si>
  <si>
    <t>Senate District 54</t>
  </si>
  <si>
    <t>Senate District 55</t>
  </si>
  <si>
    <t>Senate District 56</t>
  </si>
  <si>
    <t>Senate District 57</t>
  </si>
  <si>
    <t>Senate District 58</t>
  </si>
  <si>
    <t>Senate District 59</t>
  </si>
  <si>
    <t>Senate District 60</t>
  </si>
  <si>
    <t>Senate District 61</t>
  </si>
  <si>
    <t>Senate District 62</t>
  </si>
  <si>
    <t>Senate District 63</t>
  </si>
  <si>
    <t>Senate District 64</t>
  </si>
  <si>
    <t>Senate District 65</t>
  </si>
  <si>
    <t>Senate District 66</t>
  </si>
  <si>
    <t>Senate District 67</t>
  </si>
  <si>
    <t>House District 01A</t>
  </si>
  <si>
    <t>House District 01B</t>
  </si>
  <si>
    <t>House District 02A</t>
  </si>
  <si>
    <t>House District 02B</t>
  </si>
  <si>
    <t>House District 03A</t>
  </si>
  <si>
    <t>House District 03B</t>
  </si>
  <si>
    <t>House District 04A</t>
  </si>
  <si>
    <t>House District 04B</t>
  </si>
  <si>
    <t>House District 05A</t>
  </si>
  <si>
    <t>House District 05B</t>
  </si>
  <si>
    <t>House District 06A</t>
  </si>
  <si>
    <t>House District 06B</t>
  </si>
  <si>
    <t>House District 07A</t>
  </si>
  <si>
    <t>House District 07B</t>
  </si>
  <si>
    <t>House District 08A</t>
  </si>
  <si>
    <t>House District 08B</t>
  </si>
  <si>
    <t>House District 09A</t>
  </si>
  <si>
    <t>House District 09B</t>
  </si>
  <si>
    <t>House District 10A</t>
  </si>
  <si>
    <t>House District 10B</t>
  </si>
  <si>
    <t>House District 11A</t>
  </si>
  <si>
    <t>House District 11B</t>
  </si>
  <si>
    <t>House District 12A</t>
  </si>
  <si>
    <t>House District 12B</t>
  </si>
  <si>
    <t>House District 13A</t>
  </si>
  <si>
    <t>House District 13B</t>
  </si>
  <si>
    <t>House District 14A</t>
  </si>
  <si>
    <t>House District 14B</t>
  </si>
  <si>
    <t>House District 15A</t>
  </si>
  <si>
    <t>House District 15B</t>
  </si>
  <si>
    <t>House District 16A</t>
  </si>
  <si>
    <t>House District 16B</t>
  </si>
  <si>
    <t>House District 17A</t>
  </si>
  <si>
    <t>House District 17B</t>
  </si>
  <si>
    <t>House District 18A</t>
  </si>
  <si>
    <t>House District 18B</t>
  </si>
  <si>
    <t>House District 19A</t>
  </si>
  <si>
    <t>House District 19B</t>
  </si>
  <si>
    <t>House District 20A</t>
  </si>
  <si>
    <t>House District 20B</t>
  </si>
  <si>
    <t>House District 21A</t>
  </si>
  <si>
    <t>House District 21B</t>
  </si>
  <si>
    <t>House District 22A</t>
  </si>
  <si>
    <t>House District 22B</t>
  </si>
  <si>
    <t>House District 23A</t>
  </si>
  <si>
    <t>House District 23B</t>
  </si>
  <si>
    <t>House District 24A</t>
  </si>
  <si>
    <t>House District 24B</t>
  </si>
  <si>
    <t>House District 25A</t>
  </si>
  <si>
    <t>House District 25B</t>
  </si>
  <si>
    <t>House District 26A</t>
  </si>
  <si>
    <t>House District 26B</t>
  </si>
  <si>
    <t>House District 27A</t>
  </si>
  <si>
    <t>House District 27B</t>
  </si>
  <si>
    <t>House District 28A</t>
  </si>
  <si>
    <t>House District 28B</t>
  </si>
  <si>
    <t>House District 29A</t>
  </si>
  <si>
    <t>House District 29B</t>
  </si>
  <si>
    <t>House District 30A</t>
  </si>
  <si>
    <t>House District 30B</t>
  </si>
  <si>
    <t>House District 31A</t>
  </si>
  <si>
    <t>House District 31B</t>
  </si>
  <si>
    <t>House District 32A</t>
  </si>
  <si>
    <t>House District 32B</t>
  </si>
  <si>
    <t>House District 33A</t>
  </si>
  <si>
    <t>House District 33B</t>
  </si>
  <si>
    <t>House District 34A</t>
  </si>
  <si>
    <t>House District 34B</t>
  </si>
  <si>
    <t>House District 35A</t>
  </si>
  <si>
    <t>House District 35B</t>
  </si>
  <si>
    <t>House District 36A</t>
  </si>
  <si>
    <t>House District 36B</t>
  </si>
  <si>
    <t>House District 37A</t>
  </si>
  <si>
    <t>House District 37B</t>
  </si>
  <si>
    <t>House District 38A</t>
  </si>
  <si>
    <t>House District 38B</t>
  </si>
  <si>
    <t>House District 39A</t>
  </si>
  <si>
    <t>House District 39B</t>
  </si>
  <si>
    <t>House District 40A</t>
  </si>
  <si>
    <t>House District 40B</t>
  </si>
  <si>
    <t>House District 41A</t>
  </si>
  <si>
    <t>House District 41B</t>
  </si>
  <si>
    <t>House District 42A</t>
  </si>
  <si>
    <t>House District 42B</t>
  </si>
  <si>
    <t>House District 43A</t>
  </si>
  <si>
    <t>House District 43B</t>
  </si>
  <si>
    <t>House District 44A</t>
  </si>
  <si>
    <t>House District 44B</t>
  </si>
  <si>
    <t>House District 45A</t>
  </si>
  <si>
    <t>House District 45B</t>
  </si>
  <si>
    <t>House District 46A</t>
  </si>
  <si>
    <t>House District 46B</t>
  </si>
  <si>
    <t>House District 47A</t>
  </si>
  <si>
    <t>House District 47B</t>
  </si>
  <si>
    <t>House District 48A</t>
  </si>
  <si>
    <t>House District 48B</t>
  </si>
  <si>
    <t>House District 49A</t>
  </si>
  <si>
    <t>House District 49B</t>
  </si>
  <si>
    <t>House District 50A</t>
  </si>
  <si>
    <t>House District 50B</t>
  </si>
  <si>
    <t>House District 51A</t>
  </si>
  <si>
    <t>House District 51B</t>
  </si>
  <si>
    <t>House District 52A</t>
  </si>
  <si>
    <t>House District 52B</t>
  </si>
  <si>
    <t>House District 53A</t>
  </si>
  <si>
    <t>House District 53B</t>
  </si>
  <si>
    <t>House District 54A</t>
  </si>
  <si>
    <t>House District 54B</t>
  </si>
  <si>
    <t>House District 55A</t>
  </si>
  <si>
    <t>House District 55B</t>
  </si>
  <si>
    <t>House District 56A</t>
  </si>
  <si>
    <t>House District 56B</t>
  </si>
  <si>
    <t>House District 57A</t>
  </si>
  <si>
    <t>House District 57B</t>
  </si>
  <si>
    <t>House District 58A</t>
  </si>
  <si>
    <t>House District 58B</t>
  </si>
  <si>
    <t>House District 59A</t>
  </si>
  <si>
    <t>House District 59B</t>
  </si>
  <si>
    <t>House District 60A</t>
  </si>
  <si>
    <t>House District 60B</t>
  </si>
  <si>
    <t>House District 61A</t>
  </si>
  <si>
    <t>House District 61B</t>
  </si>
  <si>
    <t>House District 62A</t>
  </si>
  <si>
    <t>House District 62B</t>
  </si>
  <si>
    <t>House District 63A</t>
  </si>
  <si>
    <t>House District 63B</t>
  </si>
  <si>
    <t>House District 64A</t>
  </si>
  <si>
    <t>House District 64B</t>
  </si>
  <si>
    <t>House District 65A</t>
  </si>
  <si>
    <t>House District 65B</t>
  </si>
  <si>
    <t>House District 66A</t>
  </si>
  <si>
    <t>House District 66B</t>
  </si>
  <si>
    <t>House District 67A</t>
  </si>
  <si>
    <t>House District 67B</t>
  </si>
  <si>
    <t>Source: SHADAC analysis of the 2014-2018 American Community Survey 5-Year Estimates, downloaded from American Factfinder Tables S2701, DP02, DP03, DP04, DP05, January 2020</t>
  </si>
  <si>
    <t>EDR</t>
  </si>
  <si>
    <t>Hotspot (TOP20%)</t>
  </si>
  <si>
    <t>Percent Uninsured; Margin of Error; Civilian noninstitutionalized population</t>
  </si>
  <si>
    <t>Percent Uninsured; Margin of Error; AGE - Under 6 years</t>
  </si>
  <si>
    <t>Percent Uninsured; Margin of Error; AGE - 6-18 years</t>
  </si>
  <si>
    <t>Percent Uninsured; Margin of Error; AGE - 19 to 25 years</t>
  </si>
  <si>
    <t>Percent Uninsured; Margin of Error; AGE - 26 to 34 years</t>
  </si>
  <si>
    <t>Percent Uninsured; Margin of Error; AGE - 35 to 44 years</t>
  </si>
  <si>
    <t>Percent Uninsured; Margin of Error; AGE - 45 to 54 years</t>
  </si>
  <si>
    <t>Percent Uninsured; Margin of Error; AGE - 55 to 64 years</t>
  </si>
  <si>
    <t>Percent Uninsured; Margin of Error; AGE - 65 to 74 years</t>
  </si>
  <si>
    <t>Percent Uninsured; Margin of Error; Under 19 years</t>
  </si>
  <si>
    <t>Percent Uninsured; Margin of Error; 19 to 64 years</t>
  </si>
  <si>
    <t>Percent Uninsured; Margin of Error; 65 years and older</t>
  </si>
  <si>
    <t>Percent Uninsured; Margin of Error; SEX - Male</t>
  </si>
  <si>
    <t>Percent Uninsured; Margin of Error; SEX - Female</t>
  </si>
  <si>
    <t>Percent Uninsured; Margin of Error; RACE AND HISPANIC OR LATINO ORIGIN - White alone</t>
  </si>
  <si>
    <t>Percent Uninsured; Margin of Error; RACE AND HISPANIC OR LATINO ORIGIN - Black or African American alone</t>
  </si>
  <si>
    <t>Percent Uninsured; Margin of Error; RACE AND HISPANIC OR LATINO ORIGIN - American Indian and Alaska Native alone</t>
  </si>
  <si>
    <t>Percent Uninsured; Margin of Error; RACE AND HISPANIC OR LATINO ORIGIN - Asian alone</t>
  </si>
  <si>
    <t>Percent Uninsured; Margin of Error; RACE AND HISPANIC OR LATINO ORIGIN - Some other race alone</t>
  </si>
  <si>
    <t>Percent Uninsured; Margin of Error; RACE AND HISPANIC OR LATINO ORIGIN - Two or more races</t>
  </si>
  <si>
    <t>Percent Uninsured; Margin of Error; Hispanic or Latino (of any race)</t>
  </si>
  <si>
    <t>Percent Uninsured; Margin of Error; White alone, not Hispanic or Latino</t>
  </si>
  <si>
    <t>Percent Uninsured; Margin of Error; NATIVITY AND U.S. CITIZENSHIP STATUS - Native born</t>
  </si>
  <si>
    <t>Percent Uninsured; Margin of Error; NATIVITY AND U.S. CITIZENSHIP STATUS - Foreign born</t>
  </si>
  <si>
    <t>Percent Uninsured; Margin of Error; NATIVITY AND U.S. CITIZENSHIP STATUS - Foreign born - Naturalized</t>
  </si>
  <si>
    <t>Percent Uninsured; Margin of Error; NATIVITY AND U.S. CITIZENSHIP STATUS - Foreign born - Not a citizen</t>
  </si>
  <si>
    <t>Percent Uninsured; Margin of Error; DISABILITY STATUS - With a disability</t>
  </si>
  <si>
    <t>Percent Uninsured; Margin of Error; DISABILITY STATUS - No disability</t>
  </si>
  <si>
    <t>Percent Uninsured; Margin of Error; EDUCATIONAL ATTAINMENT - Civilian noninstitutionalized population 26 years and over - Less than high school graduate</t>
  </si>
  <si>
    <t>Percent Uninsured; Margin of Error; EDUCATIONAL ATTAINMENT - Civilian noninstitutionalized population 26 years and over - High school graduate (includes equivalency)</t>
  </si>
  <si>
    <t>Percent Uninsured; Margin of Error; EDUCATIONAL ATTAINMENT - Civilian noninstitutionalized population 26 years and over - Some college or associate's degree</t>
  </si>
  <si>
    <t>Percent Uninsured; Margin of Error; EDUCATIONAL ATTAINMENT - Civilian noninstitutionalized population 26 years and over - Bachelor's degree or higher</t>
  </si>
  <si>
    <t>Percent Uninsured; Margin of Error; EMPLOYMENT STATUS - Civilian noninstitutionalized population 19 to 64 years - In labor force</t>
  </si>
  <si>
    <t>Percent Uninsured; Margin of Error; EMPLOYMENT STATUS - Civilian noninstitutionalized population 19 to 64 years - In labor force - Employed</t>
  </si>
  <si>
    <t>Percent Uninsured; Margin of Error; EMPLOYMENT STATUS - Civilian noninstitutionalized population 19 to 64 years - In labor force - Unemployed</t>
  </si>
  <si>
    <t>Percent Uninsured; Margin of Error; EMPLOYMENT STATUS - Civilian noninstitutionalized population 19 to 64 years - Not in labor force</t>
  </si>
  <si>
    <t>Percent Uninsured; Margin of Error; WORK EXPERIENCE - Civilian noninstitutionalized population 19 to 64 years - Worked full-time, year round in the past 12 months</t>
  </si>
  <si>
    <t>Percent Uninsured; Margin of Error; WORK EXPERIENCE - Civilian noninstitutionalized population 19 to 64 years - Worked less than full-time, year round in the past 12 months</t>
  </si>
  <si>
    <t>Percent Uninsured; Margin of Error; WORK EXPERIENCE - Civilian noninstitutionalized population 19 to 64 years - Did not work</t>
  </si>
  <si>
    <t>Percent Uninsured; Margin of Error; RATIO OF INCOME TO POVERTY LEVEL IN THE PAST 12 MONTHS - Civilian noninstitutionalized population for whom poverty status is determined - Below 138 percent of the poverty threshold</t>
  </si>
  <si>
    <t>Percent Uninsured; Margin of Error; RATIO OF INCOME TO POVERTY LEVEL IN THE PAST 12 MONTHS - Civilian noninstitutionalized population for whom poverty status is determined - 138 to 399 percent of the poverty threshold</t>
  </si>
  <si>
    <t>Percent Uninsured; Margin of Error; RATIO OF INCOME TO POVERTY LEVEL IN THE PAST 12 MONTHS - Civilian noninstitutionalized population for whom poverty status is determined - At or above 400 percent of the poverty threshold</t>
  </si>
  <si>
    <t>Percent Uninsured; Margin of Error; Below 100 percent of the poverty threshold</t>
  </si>
  <si>
    <t>Uninsured Rate</t>
  </si>
  <si>
    <t>Difference in Uninsured Rate with state</t>
  </si>
  <si>
    <t>Standard Error</t>
  </si>
  <si>
    <t>Simple T-Test</t>
  </si>
  <si>
    <t>Longer T-test</t>
  </si>
  <si>
    <t>Stat Sig</t>
  </si>
  <si>
    <t>Regional Hotspot Count</t>
  </si>
  <si>
    <t>Regional Hotspot Rate</t>
  </si>
  <si>
    <t>N/A</t>
  </si>
  <si>
    <t>ID</t>
  </si>
  <si>
    <t>1A</t>
  </si>
  <si>
    <t>1B</t>
  </si>
  <si>
    <t>2A</t>
  </si>
  <si>
    <t>2B</t>
  </si>
  <si>
    <t>3A</t>
  </si>
  <si>
    <t>3B</t>
  </si>
  <si>
    <t>4A</t>
  </si>
  <si>
    <t>4B</t>
  </si>
  <si>
    <t>5A</t>
  </si>
  <si>
    <t>5B</t>
  </si>
  <si>
    <t>6A</t>
  </si>
  <si>
    <t>6B</t>
  </si>
  <si>
    <t>7A</t>
  </si>
  <si>
    <t>7B</t>
  </si>
  <si>
    <t>8A</t>
  </si>
  <si>
    <t>8B</t>
  </si>
  <si>
    <t>9A</t>
  </si>
  <si>
    <t>9B</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</si>
  <si>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</si>
  <si>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</si>
  <si>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</si>
  <si>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</si>
  <si>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</si>
  <si>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</si>
  <si>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</si>
  <si>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</si>
  <si>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</si>
  <si>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</si>
  <si>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</si>
  <si>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</si>
  <si>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</si>
  <si>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</si>
  <si>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</si>
  <si>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</si>
  <si>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</si>
  <si>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</si>
  <si>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</si>
  <si>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</si>
  <si>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</si>
  <si>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</si>
  <si>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</si>
  <si>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</si>
  <si>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</si>
  <si>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</si>
  <si>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</si>
  <si>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</si>
  <si>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</si>
  <si>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</si>
  <si>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</si>
  <si>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</si>
  <si>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</si>
  <si>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</si>
  <si>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</si>
  <si>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</si>
  <si>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</si>
  <si>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</si>
  <si>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</si>
  <si>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</si>
  <si>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</si>
  <si>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</si>
  <si>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</si>
  <si>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</si>
  <si>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</si>
  <si>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</si>
  <si>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</si>
  <si>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</si>
  <si>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</si>
  <si>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</si>
  <si>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</si>
  <si>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</si>
  <si>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</si>
  <si>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</si>
  <si>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</si>
  <si>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</si>
  <si>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</si>
  <si>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</si>
  <si>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</si>
  <si>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</si>
  <si>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</si>
  <si>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</si>
  <si>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</si>
  <si>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</si>
  <si>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</si>
  <si>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</si>
  <si>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</si>
  <si>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</si>
  <si>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</si>
  <si>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</si>
  <si>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</si>
  <si>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</si>
  <si>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</si>
  <si>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</si>
  <si>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</si>
  <si>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</si>
  <si>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</si>
  <si>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48B</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</si>
  <si>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</si>
  <si>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</si>
  <si>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</si>
  <si>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</si>
  <si>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</si>
  <si>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</si>
  <si>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</si>
  <si>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</si>
  <si>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</si>
  <si>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</si>
  <si>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</si>
  <si>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</si>
  <si>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</si>
  <si>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</si>
  <si>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</si>
  <si>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</si>
  <si>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</si>
  <si>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</si>
  <si>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</si>
  <si>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</si>
  <si>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</si>
  <si>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</si>
  <si>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</si>
  <si>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</si>
  <si>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</si>
  <si>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</si>
  <si>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</si>
  <si>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</si>
  <si>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</si>
  <si>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</si>
  <si>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</si>
  <si>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</si>
  <si>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</si>
  <si>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</si>
  <si>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</si>
  <si>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</si>
  <si>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</si>
  <si>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</si>
  <si>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0400000US27</t>
  </si>
  <si>
    <t>Minnesota</t>
  </si>
  <si>
    <t>minnesota</t>
  </si>
  <si>
    <t>Name</t>
  </si>
  <si>
    <t>County (COL 129)</t>
  </si>
  <si>
    <t>ZCTA name</t>
  </si>
  <si>
    <t>Aitkin County, Minnesota</t>
  </si>
  <si>
    <t>0500000US27001</t>
  </si>
  <si>
    <t>Anoka County, Minnesota</t>
  </si>
  <si>
    <t>0500000US27003</t>
  </si>
  <si>
    <t>Becker County, Minnesota</t>
  </si>
  <si>
    <t>0500000US27005</t>
  </si>
  <si>
    <t>Beltrami County, Minnesota</t>
  </si>
  <si>
    <t>0500000US27007</t>
  </si>
  <si>
    <t>Benton County, Minnesota</t>
  </si>
  <si>
    <t>0500000US27009</t>
  </si>
  <si>
    <t>Big Stone County, Minnesota</t>
  </si>
  <si>
    <t>0500000US27011</t>
  </si>
  <si>
    <t>Blue Earth County, Minnesota</t>
  </si>
  <si>
    <t>0500000US27013</t>
  </si>
  <si>
    <t>Brown County, Minnesota</t>
  </si>
  <si>
    <t>0500000US27015</t>
  </si>
  <si>
    <t>Carlton County, Minnesota</t>
  </si>
  <si>
    <t>0500000US27017</t>
  </si>
  <si>
    <t>Carver County, Minnesota</t>
  </si>
  <si>
    <t>0500000US27019</t>
  </si>
  <si>
    <t>Cass County, Minnesota</t>
  </si>
  <si>
    <t>0500000US27021</t>
  </si>
  <si>
    <t>Chippewa County, Minnesota</t>
  </si>
  <si>
    <t>0500000US27023</t>
  </si>
  <si>
    <t>Chisago County, Minnesota</t>
  </si>
  <si>
    <t>0500000US27025</t>
  </si>
  <si>
    <t>Clay County, Minnesota</t>
  </si>
  <si>
    <t>0500000US27027</t>
  </si>
  <si>
    <t>Clearwater County, Minnesota</t>
  </si>
  <si>
    <t>0500000US27029</t>
  </si>
  <si>
    <t>Cook County, Minnesota</t>
  </si>
  <si>
    <t>0500000US27031</t>
  </si>
  <si>
    <t>Cottonwood County, Minnesota</t>
  </si>
  <si>
    <t>0500000US27033</t>
  </si>
  <si>
    <t>Crow Wing County, Minnesota</t>
  </si>
  <si>
    <t>0500000US27035</t>
  </si>
  <si>
    <t>Dakota County, Minnesota</t>
  </si>
  <si>
    <t>0500000US27037</t>
  </si>
  <si>
    <t>Dodge County, Minnesota</t>
  </si>
  <si>
    <t>0500000US27039</t>
  </si>
  <si>
    <t>Douglas County, Minnesota</t>
  </si>
  <si>
    <t>0500000US27041</t>
  </si>
  <si>
    <t>Faribault County, Minnesota</t>
  </si>
  <si>
    <t>0500000US27043</t>
  </si>
  <si>
    <t>Fillmore County, Minnesota</t>
  </si>
  <si>
    <t>0500000US27045</t>
  </si>
  <si>
    <t>Freeborn County, Minnesota</t>
  </si>
  <si>
    <t>0500000US27047</t>
  </si>
  <si>
    <t>Goodhue County, Minnesota</t>
  </si>
  <si>
    <t>0500000US27049</t>
  </si>
  <si>
    <t>Grant County, Minnesota</t>
  </si>
  <si>
    <t>0500000US27051</t>
  </si>
  <si>
    <t>Hennepin County, Minnesota</t>
  </si>
  <si>
    <t>0500000US27053</t>
  </si>
  <si>
    <t>Houston County, Minnesota</t>
  </si>
  <si>
    <t>0500000US27055</t>
  </si>
  <si>
    <t>Hubbard County, Minnesota</t>
  </si>
  <si>
    <t>0500000US27057</t>
  </si>
  <si>
    <t>Isanti County, Minnesota</t>
  </si>
  <si>
    <t>0500000US27059</t>
  </si>
  <si>
    <t>Itasca County, Minnesota</t>
  </si>
  <si>
    <t>0500000US27061</t>
  </si>
  <si>
    <t>Jackson County, Minnesota</t>
  </si>
  <si>
    <t>0500000US27063</t>
  </si>
  <si>
    <t>Kanabec County, Minnesota</t>
  </si>
  <si>
    <t>0500000US27065</t>
  </si>
  <si>
    <t>Kandiyohi County, Minnesota</t>
  </si>
  <si>
    <t>0500000US27067</t>
  </si>
  <si>
    <t>Kittson County, Minnesota</t>
  </si>
  <si>
    <t>0500000US27069</t>
  </si>
  <si>
    <t>Koochiching County, Minnesota</t>
  </si>
  <si>
    <t>0500000US27071</t>
  </si>
  <si>
    <t>Lac qui Parle County, Minnesota</t>
  </si>
  <si>
    <t>0500000US27073</t>
  </si>
  <si>
    <t>Lake County, Minnesota</t>
  </si>
  <si>
    <t>0500000US27075</t>
  </si>
  <si>
    <t>Lake of the Woods County, Minnesota</t>
  </si>
  <si>
    <t>0500000US27077</t>
  </si>
  <si>
    <t>Le Sueur County, Minnesota</t>
  </si>
  <si>
    <t>0500000US27079</t>
  </si>
  <si>
    <t>Lincoln County, Minnesota</t>
  </si>
  <si>
    <t>0500000US27081</t>
  </si>
  <si>
    <t>Lyon County, Minnesota</t>
  </si>
  <si>
    <t>0500000US27083</t>
  </si>
  <si>
    <t>McLeod County, Minnesota</t>
  </si>
  <si>
    <t>0500000US27085</t>
  </si>
  <si>
    <t>Mahnomen County, Minnesota</t>
  </si>
  <si>
    <t>0500000US27087</t>
  </si>
  <si>
    <t>Marshall County, Minnesota</t>
  </si>
  <si>
    <t>0500000US27089</t>
  </si>
  <si>
    <t>Martin County, Minnesota</t>
  </si>
  <si>
    <t>0500000US27091</t>
  </si>
  <si>
    <t>Meeker County, Minnesota</t>
  </si>
  <si>
    <t>0500000US27093</t>
  </si>
  <si>
    <t>Mille Lacs County, Minnesota</t>
  </si>
  <si>
    <t>0500000US27095</t>
  </si>
  <si>
    <t>Morrison County, Minnesota</t>
  </si>
  <si>
    <t>0500000US27097</t>
  </si>
  <si>
    <t>Mower County, Minnesota</t>
  </si>
  <si>
    <t>0500000US27099</t>
  </si>
  <si>
    <t>Murray County, Minnesota</t>
  </si>
  <si>
    <t>0500000US27101</t>
  </si>
  <si>
    <t>Nicollet County, Minnesota</t>
  </si>
  <si>
    <t>0500000US27103</t>
  </si>
  <si>
    <t>Nobles County, Minnesota</t>
  </si>
  <si>
    <t>0500000US27105</t>
  </si>
  <si>
    <t>Norman County, Minnesota</t>
  </si>
  <si>
    <t>0500000US27107</t>
  </si>
  <si>
    <t>Olmsted County, Minnesota</t>
  </si>
  <si>
    <t>0500000US27109</t>
  </si>
  <si>
    <t>Otter Tail County, Minnesota</t>
  </si>
  <si>
    <t>0500000US27111</t>
  </si>
  <si>
    <t>Pennington County, Minnesota</t>
  </si>
  <si>
    <t>0500000US27113</t>
  </si>
  <si>
    <t>Pine County, Minnesota</t>
  </si>
  <si>
    <t>0500000US27115</t>
  </si>
  <si>
    <t>Pipestone County, Minnesota</t>
  </si>
  <si>
    <t>0500000US27117</t>
  </si>
  <si>
    <t>Polk County, Minnesota</t>
  </si>
  <si>
    <t>0500000US27119</t>
  </si>
  <si>
    <t>Pope County, Minnesota</t>
  </si>
  <si>
    <t>0500000US27121</t>
  </si>
  <si>
    <t>Ramsey County, Minnesota</t>
  </si>
  <si>
    <t>0500000US27123</t>
  </si>
  <si>
    <t>Red Lake County, Minnesota</t>
  </si>
  <si>
    <t>0500000US27125</t>
  </si>
  <si>
    <t>Redwood County, Minnesota</t>
  </si>
  <si>
    <t>0500000US27127</t>
  </si>
  <si>
    <t>Renville County, Minnesota</t>
  </si>
  <si>
    <t>0500000US27129</t>
  </si>
  <si>
    <t>Rice County, Minnesota</t>
  </si>
  <si>
    <t>0500000US27131</t>
  </si>
  <si>
    <t>Rock County, Minnesota</t>
  </si>
  <si>
    <t>0500000US27133</t>
  </si>
  <si>
    <t>Roseau County, Minnesota</t>
  </si>
  <si>
    <t>0500000US27135</t>
  </si>
  <si>
    <t>St. Louis County, Minnesota</t>
  </si>
  <si>
    <t>0500000US27137</t>
  </si>
  <si>
    <t>Scott County, Minnesota</t>
  </si>
  <si>
    <t>0500000US27139</t>
  </si>
  <si>
    <t>Sherburne County, Minnesota</t>
  </si>
  <si>
    <t>0500000US27141</t>
  </si>
  <si>
    <t>Sibley County, Minnesota</t>
  </si>
  <si>
    <t>0500000US27143</t>
  </si>
  <si>
    <t>Stearns County, Minnesota</t>
  </si>
  <si>
    <t>0500000US27145</t>
  </si>
  <si>
    <t>Steele County, Minnesota</t>
  </si>
  <si>
    <t>0500000US27147</t>
  </si>
  <si>
    <t>Stevens County, Minnesota</t>
  </si>
  <si>
    <t>0500000US27149</t>
  </si>
  <si>
    <t>Swift County, Minnesota</t>
  </si>
  <si>
    <t>0500000US27151</t>
  </si>
  <si>
    <t>Todd County, Minnesota</t>
  </si>
  <si>
    <t>0500000US27153</t>
  </si>
  <si>
    <t>Traverse County, Minnesota</t>
  </si>
  <si>
    <t>0500000US27155</t>
  </si>
  <si>
    <t>Wabasha County, Minnesota</t>
  </si>
  <si>
    <t>0500000US27157</t>
  </si>
  <si>
    <t>Wadena County, Minnesota</t>
  </si>
  <si>
    <t>0500000US27159</t>
  </si>
  <si>
    <t>Waseca County, Minnesota</t>
  </si>
  <si>
    <t>0500000US27161</t>
  </si>
  <si>
    <t>Washington County, Minnesota</t>
  </si>
  <si>
    <t>0500000US27163</t>
  </si>
  <si>
    <t>Watonwan County, Minnesota</t>
  </si>
  <si>
    <t>0500000US27165</t>
  </si>
  <si>
    <t>Wilkin County, Minnesota</t>
  </si>
  <si>
    <t>0500000US27167</t>
  </si>
  <si>
    <t>Winona County, Minnesota</t>
  </si>
  <si>
    <t>0500000US27169</t>
  </si>
  <si>
    <t>Wright County, Minnesota</t>
  </si>
  <si>
    <t>0500000US27171</t>
  </si>
  <si>
    <t>Yellow Medicine County, Minnesota</t>
  </si>
  <si>
    <t>0500000US27173</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</si>
  <si>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</si>
  <si>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</si>
  <si>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</si>
  <si>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</si>
  <si>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</si>
  <si>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</si>
  <si>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</si>
  <si>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</si>
  <si>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</si>
  <si>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</si>
  <si>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</si>
  <si>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</si>
  <si>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</si>
  <si>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</si>
  <si>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</si>
  <si>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</si>
  <si>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</si>
  <si>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</si>
  <si>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</si>
  <si>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</si>
  <si>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</si>
  <si>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</si>
  <si>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</si>
  <si>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</si>
  <si>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</si>
  <si>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</si>
  <si>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</si>
  <si>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</si>
  <si>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</si>
  <si>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</si>
  <si>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</si>
  <si>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</si>
  <si>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</si>
  <si>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</si>
  <si>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</si>
  <si>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</si>
  <si>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</si>
  <si>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</si>
  <si>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</si>
  <si>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</si>
  <si>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</si>
  <si>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</si>
  <si>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</si>
  <si>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</si>
  <si>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</si>
  <si>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</si>
  <si>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</si>
  <si>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</si>
  <si>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</si>
  <si>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</si>
  <si>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</si>
  <si>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</si>
  <si>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</si>
  <si>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</si>
  <si>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</si>
  <si>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</si>
  <si>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</si>
  <si>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</si>
  <si>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</si>
  <si>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</si>
  <si>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</si>
  <si>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</si>
  <si>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</si>
  <si>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</si>
  <si>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</si>
  <si>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</si>
  <si>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</si>
  <si>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</si>
  <si>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</si>
  <si>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</si>
  <si>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</si>
  <si>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</si>
  <si>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</si>
  <si>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</si>
  <si>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</si>
  <si>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</si>
  <si>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</si>
  <si>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</si>
  <si>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</si>
  <si>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</si>
  <si>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</si>
  <si>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</si>
  <si>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</si>
  <si>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</si>
  <si>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</si>
  <si>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</si>
  <si>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</si>
  <si>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8600000US55001</t>
  </si>
  <si>
    <t>8600000US55006</t>
  </si>
  <si>
    <t>8600000US55007</t>
  </si>
  <si>
    <t>8600000US55008</t>
  </si>
  <si>
    <t>8600000US55009</t>
  </si>
  <si>
    <t>8600000US55011</t>
  </si>
  <si>
    <t>8600000US55012</t>
  </si>
  <si>
    <t>8600000US55014</t>
  </si>
  <si>
    <t>8600000US55016</t>
  </si>
  <si>
    <t>8600000US55021</t>
  </si>
  <si>
    <t>8600000US55024</t>
  </si>
  <si>
    <t>8600000US55025</t>
  </si>
  <si>
    <t>8600000US55027</t>
  </si>
  <si>
    <t>8600000US55031</t>
  </si>
  <si>
    <t>8600000US55032</t>
  </si>
  <si>
    <t>8600000US55033</t>
  </si>
  <si>
    <t>8600000US55037</t>
  </si>
  <si>
    <t>8600000US55040</t>
  </si>
  <si>
    <t>8600000US55041</t>
  </si>
  <si>
    <t>8600000US55042</t>
  </si>
  <si>
    <t>8600000US55044</t>
  </si>
  <si>
    <t>8600000US55045</t>
  </si>
  <si>
    <t>8600000US55049</t>
  </si>
  <si>
    <t>8600000US55051</t>
  </si>
  <si>
    <t>8600000US55056</t>
  </si>
  <si>
    <t>8600000US55057</t>
  </si>
  <si>
    <t>8600000US55060</t>
  </si>
  <si>
    <t>8600000US55063</t>
  </si>
  <si>
    <t>8600000US55066</t>
  </si>
  <si>
    <t>8600000US55068</t>
  </si>
  <si>
    <t>8600000US55069</t>
  </si>
  <si>
    <t>8600000US55070</t>
  </si>
  <si>
    <t>8600000US55071</t>
  </si>
  <si>
    <t>8600000US55072</t>
  </si>
  <si>
    <t>8600000US55075</t>
  </si>
  <si>
    <t>8600000US55076</t>
  </si>
  <si>
    <t>8600000US55077</t>
  </si>
  <si>
    <t>8600000US55079</t>
  </si>
  <si>
    <t>8600000US55080</t>
  </si>
  <si>
    <t>8600000US55082</t>
  </si>
  <si>
    <t>8600000US55084</t>
  </si>
  <si>
    <t>8600000US55089</t>
  </si>
  <si>
    <t>8600000US55102</t>
  </si>
  <si>
    <t>8600000US55103</t>
  </si>
  <si>
    <t>8600000US55104</t>
  </si>
  <si>
    <t>8600000US55105</t>
  </si>
  <si>
    <t>8600000US55106</t>
  </si>
  <si>
    <t>8600000US55107</t>
  </si>
  <si>
    <t>8600000US55108</t>
  </si>
  <si>
    <t>8600000US55109</t>
  </si>
  <si>
    <t>8600000US55110</t>
  </si>
  <si>
    <t>8600000US55112</t>
  </si>
  <si>
    <t>8600000US55113</t>
  </si>
  <si>
    <t>8600000US55116</t>
  </si>
  <si>
    <t>8600000US55117</t>
  </si>
  <si>
    <t>8600000US55118</t>
  </si>
  <si>
    <t>8600000US55119</t>
  </si>
  <si>
    <t>8600000US55121</t>
  </si>
  <si>
    <t>8600000US55122</t>
  </si>
  <si>
    <t>8600000US55123</t>
  </si>
  <si>
    <t>8600000US55124</t>
  </si>
  <si>
    <t>8600000US55125</t>
  </si>
  <si>
    <t>8600000US55126</t>
  </si>
  <si>
    <t>8600000US55128</t>
  </si>
  <si>
    <t>8600000US55129</t>
  </si>
  <si>
    <t>8600000US55130</t>
  </si>
  <si>
    <t>8600000US55303</t>
  </si>
  <si>
    <t>8600000US55304</t>
  </si>
  <si>
    <t>8600000US55305</t>
  </si>
  <si>
    <t>8600000US55306</t>
  </si>
  <si>
    <t>8600000US55307</t>
  </si>
  <si>
    <t>8600000US55308</t>
  </si>
  <si>
    <t>8600000US55309</t>
  </si>
  <si>
    <t>8600000US55311</t>
  </si>
  <si>
    <t>8600000US55313</t>
  </si>
  <si>
    <t>8600000US55316</t>
  </si>
  <si>
    <t>8600000US55318</t>
  </si>
  <si>
    <t>8600000US55319</t>
  </si>
  <si>
    <t>8600000US55320</t>
  </si>
  <si>
    <t>8600000US55321</t>
  </si>
  <si>
    <t>8600000US55322</t>
  </si>
  <si>
    <t>8600000US55325</t>
  </si>
  <si>
    <t>8600000US55329</t>
  </si>
  <si>
    <t>8600000US55330</t>
  </si>
  <si>
    <t>8600000US55331</t>
  </si>
  <si>
    <t>8600000US55335</t>
  </si>
  <si>
    <t>8600000US55336</t>
  </si>
  <si>
    <t>8600000US55337</t>
  </si>
  <si>
    <t>8600000US55343</t>
  </si>
  <si>
    <t>8600000US55344</t>
  </si>
  <si>
    <t>8600000US55345</t>
  </si>
  <si>
    <t>8600000US55346</t>
  </si>
  <si>
    <t>8600000US55349</t>
  </si>
  <si>
    <t>8600000US55350</t>
  </si>
  <si>
    <t>8600000US55352</t>
  </si>
  <si>
    <t>8600000US55354</t>
  </si>
  <si>
    <t>8600000US55355</t>
  </si>
  <si>
    <t>8600000US55358</t>
  </si>
  <si>
    <t>8600000US55359</t>
  </si>
  <si>
    <t>8600000US55362</t>
  </si>
  <si>
    <t>8600000US55363</t>
  </si>
  <si>
    <t>8600000US55364</t>
  </si>
  <si>
    <t>8600000US55369</t>
  </si>
  <si>
    <t>8600000US55371</t>
  </si>
  <si>
    <t>8600000US55372</t>
  </si>
  <si>
    <t>8600000US55373</t>
  </si>
  <si>
    <t>8600000US55378</t>
  </si>
  <si>
    <t>8600000US55379</t>
  </si>
  <si>
    <t>8600000US55382</t>
  </si>
  <si>
    <t>8600000US55385</t>
  </si>
  <si>
    <t>8600000US55390</t>
  </si>
  <si>
    <t>8600000US55391</t>
  </si>
  <si>
    <t>8600000US55398</t>
  </si>
  <si>
    <t>8600000US55403</t>
  </si>
  <si>
    <t>8600000US55404</t>
  </si>
  <si>
    <t>8600000US55405</t>
  </si>
  <si>
    <t>8600000US55406</t>
  </si>
  <si>
    <t>8600000US55407</t>
  </si>
  <si>
    <t>8600000US55408</t>
  </si>
  <si>
    <t>8600000US55409</t>
  </si>
  <si>
    <t>8600000US55410</t>
  </si>
  <si>
    <t>8600000US55411</t>
  </si>
  <si>
    <t>8600000US55412</t>
  </si>
  <si>
    <t>8600000US55413</t>
  </si>
  <si>
    <t>8600000US55414</t>
  </si>
  <si>
    <t>8600000US55416</t>
  </si>
  <si>
    <t>8600000US55417</t>
  </si>
  <si>
    <t>8600000US55418</t>
  </si>
  <si>
    <t>8600000US55419</t>
  </si>
  <si>
    <t>8600000US55420</t>
  </si>
  <si>
    <t>8600000US55421</t>
  </si>
  <si>
    <t>8600000US55422</t>
  </si>
  <si>
    <t>8600000US55423</t>
  </si>
  <si>
    <t>8600000US55424</t>
  </si>
  <si>
    <t>8600000US55425</t>
  </si>
  <si>
    <t>8600000US55426</t>
  </si>
  <si>
    <t>8600000US55427</t>
  </si>
  <si>
    <t>8600000US55428</t>
  </si>
  <si>
    <t>8600000US55429</t>
  </si>
  <si>
    <t>8600000US55430</t>
  </si>
  <si>
    <t>8600000US55431</t>
  </si>
  <si>
    <t>8600000US55432</t>
  </si>
  <si>
    <t>8600000US55433</t>
  </si>
  <si>
    <t>8600000US55434</t>
  </si>
  <si>
    <t>8600000US55435</t>
  </si>
  <si>
    <t>8600000US55437</t>
  </si>
  <si>
    <t>8600000US55441</t>
  </si>
  <si>
    <t>8600000US55443</t>
  </si>
  <si>
    <t>8600000US55444</t>
  </si>
  <si>
    <t>8600000US55446</t>
  </si>
  <si>
    <t>8600000US55447</t>
  </si>
  <si>
    <t>8600000US55448</t>
  </si>
  <si>
    <t>8600000US55449</t>
  </si>
  <si>
    <t>8600000US55454</t>
  </si>
  <si>
    <t>8600000US55604</t>
  </si>
  <si>
    <t>8600000US55605</t>
  </si>
  <si>
    <t>8600000US55614</t>
  </si>
  <si>
    <t>8600000US55704</t>
  </si>
  <si>
    <t>8600000US55706</t>
  </si>
  <si>
    <t>8600000US55709</t>
  </si>
  <si>
    <t>8600000US55718</t>
  </si>
  <si>
    <t>8600000US55720</t>
  </si>
  <si>
    <t>8600000US55721</t>
  </si>
  <si>
    <t>8600000US55722</t>
  </si>
  <si>
    <t>8600000US55723</t>
  </si>
  <si>
    <t>8600000US55731</t>
  </si>
  <si>
    <t>8600000US55732</t>
  </si>
  <si>
    <t>8600000US55735</t>
  </si>
  <si>
    <t>8600000US55736</t>
  </si>
  <si>
    <t>8600000US55744</t>
  </si>
  <si>
    <t>8600000US55746</t>
  </si>
  <si>
    <t>8600000US55760</t>
  </si>
  <si>
    <t>8600000US55765</t>
  </si>
  <si>
    <t>8600000US55769</t>
  </si>
  <si>
    <t>8600000US55771</t>
  </si>
  <si>
    <t>8600000US55783</t>
  </si>
  <si>
    <t>8600000US55790</t>
  </si>
  <si>
    <t>8600000US55792</t>
  </si>
  <si>
    <t>8600000US55797</t>
  </si>
  <si>
    <t>8600000US55803</t>
  </si>
  <si>
    <t>8600000US55804</t>
  </si>
  <si>
    <t>8600000US55805</t>
  </si>
  <si>
    <t>8600000US55806</t>
  </si>
  <si>
    <t>8600000US55807</t>
  </si>
  <si>
    <t>8600000US55808</t>
  </si>
  <si>
    <t>8600000US55810</t>
  </si>
  <si>
    <t>8600000US55811</t>
  </si>
  <si>
    <t>8600000US55812</t>
  </si>
  <si>
    <t>8600000US55901</t>
  </si>
  <si>
    <t>8600000US55902</t>
  </si>
  <si>
    <t>8600000US55904</t>
  </si>
  <si>
    <t>8600000US55906</t>
  </si>
  <si>
    <t>8600000US55909</t>
  </si>
  <si>
    <t>8600000US55912</t>
  </si>
  <si>
    <t>8600000US55917</t>
  </si>
  <si>
    <t>8600000US55920</t>
  </si>
  <si>
    <t>8600000US55922</t>
  </si>
  <si>
    <t>8600000US55924</t>
  </si>
  <si>
    <t>8600000US55927</t>
  </si>
  <si>
    <t>8600000US55932</t>
  </si>
  <si>
    <t>8600000US55934</t>
  </si>
  <si>
    <t>8600000US55936</t>
  </si>
  <si>
    <t>8600000US55939</t>
  </si>
  <si>
    <t>8600000US55943</t>
  </si>
  <si>
    <t>8600000US55946</t>
  </si>
  <si>
    <t>8600000US55949</t>
  </si>
  <si>
    <t>8600000US55952</t>
  </si>
  <si>
    <t>8600000US55954</t>
  </si>
  <si>
    <t>8600000US55955</t>
  </si>
  <si>
    <t>8600000US55956</t>
  </si>
  <si>
    <t>8600000US55959</t>
  </si>
  <si>
    <t>8600000US55963</t>
  </si>
  <si>
    <t>8600000US55965</t>
  </si>
  <si>
    <t>8600000US55971</t>
  </si>
  <si>
    <t>8600000US55972</t>
  </si>
  <si>
    <t>8600000US55974</t>
  </si>
  <si>
    <t>8600000US55975</t>
  </si>
  <si>
    <t>8600000US55981</t>
  </si>
  <si>
    <t>8600000US55983</t>
  </si>
  <si>
    <t>8600000US55985</t>
  </si>
  <si>
    <t>8600000US55987</t>
  </si>
  <si>
    <t>8600000US55990</t>
  </si>
  <si>
    <t>8600000US56001</t>
  </si>
  <si>
    <t>8600000US56003</t>
  </si>
  <si>
    <t>8600000US56007</t>
  </si>
  <si>
    <t>8600000US56009</t>
  </si>
  <si>
    <t>8600000US56013</t>
  </si>
  <si>
    <t>8600000US56026</t>
  </si>
  <si>
    <t>8600000US56031</t>
  </si>
  <si>
    <t>8600000US56036</t>
  </si>
  <si>
    <t>8600000US56039</t>
  </si>
  <si>
    <t>8600000US56041</t>
  </si>
  <si>
    <t>8600000US56044</t>
  </si>
  <si>
    <t>8600000US56048</t>
  </si>
  <si>
    <t>8600000US56055</t>
  </si>
  <si>
    <t>8600000US56057</t>
  </si>
  <si>
    <t>8600000US56058</t>
  </si>
  <si>
    <t>8600000US56062</t>
  </si>
  <si>
    <t>8600000US56065</t>
  </si>
  <si>
    <t>8600000US56069</t>
  </si>
  <si>
    <t>8600000US56071</t>
  </si>
  <si>
    <t>8600000US56072</t>
  </si>
  <si>
    <t>8600000US56073</t>
  </si>
  <si>
    <t>8600000US56081</t>
  </si>
  <si>
    <t>8600000US56082</t>
  </si>
  <si>
    <t>8600000US56083</t>
  </si>
  <si>
    <t>8600000US56088</t>
  </si>
  <si>
    <t>8600000US56093</t>
  </si>
  <si>
    <t>8600000US56097</t>
  </si>
  <si>
    <t>8600000US56098</t>
  </si>
  <si>
    <t>8600000US56101</t>
  </si>
  <si>
    <t>8600000US56110</t>
  </si>
  <si>
    <t>8600000US56120</t>
  </si>
  <si>
    <t>8600000US56122</t>
  </si>
  <si>
    <t>8600000US56128</t>
  </si>
  <si>
    <t>8600000US56131</t>
  </si>
  <si>
    <t>8600000US56149</t>
  </si>
  <si>
    <t>8600000US56150</t>
  </si>
  <si>
    <t>8600000US56152</t>
  </si>
  <si>
    <t>8600000US56156</t>
  </si>
  <si>
    <t>8600000US56159</t>
  </si>
  <si>
    <t>8600000US56164</t>
  </si>
  <si>
    <t>8600000US56167</t>
  </si>
  <si>
    <t>8600000US56170</t>
  </si>
  <si>
    <t>8600000US56172</t>
  </si>
  <si>
    <t>8600000US56175</t>
  </si>
  <si>
    <t>8600000US56178</t>
  </si>
  <si>
    <t>8600000US56180</t>
  </si>
  <si>
    <t>8600000US56187</t>
  </si>
  <si>
    <t>8600000US56201</t>
  </si>
  <si>
    <t>8600000US56208</t>
  </si>
  <si>
    <t>8600000US56209</t>
  </si>
  <si>
    <t>8600000US56215</t>
  </si>
  <si>
    <t>8600000US56222</t>
  </si>
  <si>
    <t>8600000US56232</t>
  </si>
  <si>
    <t>8600000US56241</t>
  </si>
  <si>
    <t>8600000US56243</t>
  </si>
  <si>
    <t>8600000US56252</t>
  </si>
  <si>
    <t>8600000US56258</t>
  </si>
  <si>
    <t>8600000US56262</t>
  </si>
  <si>
    <t>8600000US56265</t>
  </si>
  <si>
    <t>8600000US56270</t>
  </si>
  <si>
    <t>8600000US56271</t>
  </si>
  <si>
    <t>8600000US56273</t>
  </si>
  <si>
    <t>8600000US56277</t>
  </si>
  <si>
    <t>8600000US56278</t>
  </si>
  <si>
    <t>8600000US56279</t>
  </si>
  <si>
    <t>8600000US56283</t>
  </si>
  <si>
    <t>8600000US56288</t>
  </si>
  <si>
    <t>8600000US56301</t>
  </si>
  <si>
    <t>8600000US56303</t>
  </si>
  <si>
    <t>8600000US56304</t>
  </si>
  <si>
    <t>8600000US56307</t>
  </si>
  <si>
    <t>8600000US56308</t>
  </si>
  <si>
    <t>8600000US56312</t>
  </si>
  <si>
    <t>8600000US56316</t>
  </si>
  <si>
    <t>8600000US56326</t>
  </si>
  <si>
    <t>8600000US56329</t>
  </si>
  <si>
    <t>8600000US56334</t>
  </si>
  <si>
    <t>8600000US56338</t>
  </si>
  <si>
    <t>8600000US56340</t>
  </si>
  <si>
    <t>8600000US56342</t>
  </si>
  <si>
    <t>8600000US56345</t>
  </si>
  <si>
    <t>8600000US56347</t>
  </si>
  <si>
    <t>8600000US56353</t>
  </si>
  <si>
    <t>8600000US56354</t>
  </si>
  <si>
    <t>8600000US56358</t>
  </si>
  <si>
    <t>8600000US56359</t>
  </si>
  <si>
    <t>8600000US56360</t>
  </si>
  <si>
    <t>8600000US56361</t>
  </si>
  <si>
    <t>8600000US56362</t>
  </si>
  <si>
    <t>8600000US56364</t>
  </si>
  <si>
    <t>8600000US56367</t>
  </si>
  <si>
    <t>8600000US56373</t>
  </si>
  <si>
    <t>8600000US56374</t>
  </si>
  <si>
    <t>8600000US56377</t>
  </si>
  <si>
    <t>8600000US56378</t>
  </si>
  <si>
    <t>8600000US56379</t>
  </si>
  <si>
    <t>8600000US56381</t>
  </si>
  <si>
    <t>8600000US56382</t>
  </si>
  <si>
    <t>8600000US56387</t>
  </si>
  <si>
    <t>8600000US56401</t>
  </si>
  <si>
    <t>8600000US56425</t>
  </si>
  <si>
    <t>8600000US56431</t>
  </si>
  <si>
    <t>8600000US56433</t>
  </si>
  <si>
    <t>8600000US56435</t>
  </si>
  <si>
    <t>8600000US56437</t>
  </si>
  <si>
    <t>8600000US56438</t>
  </si>
  <si>
    <t>8600000US56441</t>
  </si>
  <si>
    <t>8600000US56444</t>
  </si>
  <si>
    <t>8600000US56446</t>
  </si>
  <si>
    <t>8600000US56449</t>
  </si>
  <si>
    <t>8600000US56452</t>
  </si>
  <si>
    <t>8600000US56461</t>
  </si>
  <si>
    <t>8600000US56464</t>
  </si>
  <si>
    <t>8600000US56465</t>
  </si>
  <si>
    <t>8600000US56466</t>
  </si>
  <si>
    <t>8600000US56467</t>
  </si>
  <si>
    <t>8600000US56468</t>
  </si>
  <si>
    <t>8600000US56470</t>
  </si>
  <si>
    <t>8600000US56472</t>
  </si>
  <si>
    <t>8600000US56473</t>
  </si>
  <si>
    <t>8600000US56474</t>
  </si>
  <si>
    <t>8600000US56475</t>
  </si>
  <si>
    <t>8600000US56477</t>
  </si>
  <si>
    <t>8600000US56479</t>
  </si>
  <si>
    <t>8600000US56481</t>
  </si>
  <si>
    <t>8600000US56482</t>
  </si>
  <si>
    <t>8600000US56484</t>
  </si>
  <si>
    <t>8600000US56501</t>
  </si>
  <si>
    <t>8600000US56510</t>
  </si>
  <si>
    <t>8600000US56511</t>
  </si>
  <si>
    <t>8600000US56515</t>
  </si>
  <si>
    <t>8600000US56521</t>
  </si>
  <si>
    <t>8600000US56528</t>
  </si>
  <si>
    <t>8600000US56531</t>
  </si>
  <si>
    <t>8600000US56534</t>
  </si>
  <si>
    <t>8600000US56535</t>
  </si>
  <si>
    <t>8600000US56537</t>
  </si>
  <si>
    <t>8600000US56540</t>
  </si>
  <si>
    <t>8600000US56542</t>
  </si>
  <si>
    <t>8600000US56544</t>
  </si>
  <si>
    <t>8600000US56547</t>
  </si>
  <si>
    <t>8600000US56548</t>
  </si>
  <si>
    <t>8600000US56549</t>
  </si>
  <si>
    <t>8600000US56551</t>
  </si>
  <si>
    <t>8600000US56554</t>
  </si>
  <si>
    <t>8600000US56556</t>
  </si>
  <si>
    <t>8600000US56557</t>
  </si>
  <si>
    <t>8600000US56560</t>
  </si>
  <si>
    <t>8600000US56566</t>
  </si>
  <si>
    <t>8600000US56567</t>
  </si>
  <si>
    <t>8600000US56569</t>
  </si>
  <si>
    <t>8600000US56571</t>
  </si>
  <si>
    <t>8600000US56572</t>
  </si>
  <si>
    <t>8600000US56573</t>
  </si>
  <si>
    <t>8600000US56575</t>
  </si>
  <si>
    <t>8600000US56584</t>
  </si>
  <si>
    <t>8600000US56586</t>
  </si>
  <si>
    <t>8600000US56587</t>
  </si>
  <si>
    <t>8600000US56589</t>
  </si>
  <si>
    <t>8600000US56591</t>
  </si>
  <si>
    <t>8600000US56601</t>
  </si>
  <si>
    <t>8600000US56621</t>
  </si>
  <si>
    <t>8600000US56623</t>
  </si>
  <si>
    <t>8600000US56630</t>
  </si>
  <si>
    <t>8600000US56633</t>
  </si>
  <si>
    <t>8600000US56634</t>
  </si>
  <si>
    <t>8600000US56636</t>
  </si>
  <si>
    <t>8600000US56644</t>
  </si>
  <si>
    <t>8600000US56649</t>
  </si>
  <si>
    <t>8600000US56650</t>
  </si>
  <si>
    <t>8600000US56651</t>
  </si>
  <si>
    <t>8600000US56652</t>
  </si>
  <si>
    <t>8600000US56655</t>
  </si>
  <si>
    <t>8600000US56666</t>
  </si>
  <si>
    <t>8600000US56670</t>
  </si>
  <si>
    <t>8600000US56671</t>
  </si>
  <si>
    <t>8600000US56672</t>
  </si>
  <si>
    <t>8600000US56676</t>
  </si>
  <si>
    <t>8600000US56678</t>
  </si>
  <si>
    <t>8600000US56701</t>
  </si>
  <si>
    <t>8600000US56716</t>
  </si>
  <si>
    <t>8600000US56721</t>
  </si>
  <si>
    <t>8600000US56732</t>
  </si>
  <si>
    <t>8600000US56738</t>
  </si>
  <si>
    <t>8600000US56750</t>
  </si>
  <si>
    <t>8600000US56751</t>
  </si>
  <si>
    <t>8600000US56762</t>
  </si>
  <si>
    <t>8600000US56763</t>
  </si>
  <si>
    <t>Southeast Total</t>
  </si>
  <si>
    <t>Southwest Total</t>
  </si>
  <si>
    <t>Arrowhead</t>
  </si>
  <si>
    <t>Central</t>
  </si>
  <si>
    <t>East Central</t>
  </si>
  <si>
    <t>Headwaters</t>
  </si>
  <si>
    <t>North Central</t>
  </si>
  <si>
    <t>Northwest</t>
  </si>
  <si>
    <t>South Central</t>
  </si>
  <si>
    <t>Southwest Central</t>
  </si>
  <si>
    <t>Twin Cities</t>
  </si>
  <si>
    <t>Upper Minnesota Valley</t>
  </si>
  <si>
    <t>West Central</t>
  </si>
  <si>
    <t>Afton</t>
  </si>
  <si>
    <t>Braham</t>
  </si>
  <si>
    <t>Brook Park</t>
  </si>
  <si>
    <t>Cambridge</t>
  </si>
  <si>
    <t>Cannon Falls</t>
  </si>
  <si>
    <t>East Bethel</t>
  </si>
  <si>
    <t>Center City</t>
  </si>
  <si>
    <t>Lino Lakes</t>
  </si>
  <si>
    <t>Cottage Grove</t>
  </si>
  <si>
    <t>Farmington</t>
  </si>
  <si>
    <t>Forest Lake</t>
  </si>
  <si>
    <t>Hampton</t>
  </si>
  <si>
    <t>Harris</t>
  </si>
  <si>
    <t>Hastings</t>
  </si>
  <si>
    <t>Hinckley</t>
  </si>
  <si>
    <t>Lake City</t>
  </si>
  <si>
    <t>Lake Elmo</t>
  </si>
  <si>
    <t>Lakeville</t>
  </si>
  <si>
    <t>Lindstrom</t>
  </si>
  <si>
    <t>Medford</t>
  </si>
  <si>
    <t>Mora</t>
  </si>
  <si>
    <t>North Branch</t>
  </si>
  <si>
    <t>Northfield</t>
  </si>
  <si>
    <t>Owatonna</t>
  </si>
  <si>
    <t>Pine City</t>
  </si>
  <si>
    <t>Red Wing</t>
  </si>
  <si>
    <t>Rosemount</t>
  </si>
  <si>
    <t>Rush City</t>
  </si>
  <si>
    <t>St. Francis</t>
  </si>
  <si>
    <t>St. Paul Park</t>
  </si>
  <si>
    <t>Sandstone</t>
  </si>
  <si>
    <t>South St. Paul</t>
  </si>
  <si>
    <t>Inver Grove Heights</t>
  </si>
  <si>
    <t>Stacy</t>
  </si>
  <si>
    <t>Stanchfield</t>
  </si>
  <si>
    <t>Stillwater</t>
  </si>
  <si>
    <t>Taylors Falls</t>
  </si>
  <si>
    <t>Welch</t>
  </si>
  <si>
    <t>St. Paul</t>
  </si>
  <si>
    <t>Maplewood</t>
  </si>
  <si>
    <t>White Bear Lake</t>
  </si>
  <si>
    <t>New Brighton</t>
  </si>
  <si>
    <t>Roseville</t>
  </si>
  <si>
    <t>West St. Paul</t>
  </si>
  <si>
    <t>Eagan</t>
  </si>
  <si>
    <t>Apple Valley</t>
  </si>
  <si>
    <t>Woodbury</t>
  </si>
  <si>
    <t>Shoreview</t>
  </si>
  <si>
    <t>Oakdale</t>
  </si>
  <si>
    <t>Andover</t>
  </si>
  <si>
    <t>Minnetonka</t>
  </si>
  <si>
    <t>Burnsville</t>
  </si>
  <si>
    <t>Arlington</t>
  </si>
  <si>
    <t>Big Lake</t>
  </si>
  <si>
    <t>Maple Grove</t>
  </si>
  <si>
    <t>Buffalo</t>
  </si>
  <si>
    <t>Champlin</t>
  </si>
  <si>
    <t>Chaska</t>
  </si>
  <si>
    <t>Clear Lake</t>
  </si>
  <si>
    <t>Cokato</t>
  </si>
  <si>
    <t>Cologne</t>
  </si>
  <si>
    <t>Dassel</t>
  </si>
  <si>
    <t>Eden Valley</t>
  </si>
  <si>
    <t>Elk River</t>
  </si>
  <si>
    <t>Shorewood</t>
  </si>
  <si>
    <t>Gibbon</t>
  </si>
  <si>
    <t>Glencoe</t>
  </si>
  <si>
    <t>Hopkins</t>
  </si>
  <si>
    <t>Eden Prairie</t>
  </si>
  <si>
    <t>Howard Lake</t>
  </si>
  <si>
    <t>Hutchinson</t>
  </si>
  <si>
    <t>Jordan</t>
  </si>
  <si>
    <t>Lester Prairie</t>
  </si>
  <si>
    <t>Litchfield</t>
  </si>
  <si>
    <t>Maple Lake</t>
  </si>
  <si>
    <t>Independence</t>
  </si>
  <si>
    <t>Monticello</t>
  </si>
  <si>
    <t>Montrose</t>
  </si>
  <si>
    <t>Mound</t>
  </si>
  <si>
    <t>Princeton</t>
  </si>
  <si>
    <t>Prior Lake</t>
  </si>
  <si>
    <t>Rockford</t>
  </si>
  <si>
    <t>Savage</t>
  </si>
  <si>
    <t>Shakopee</t>
  </si>
  <si>
    <t>South Haven</t>
  </si>
  <si>
    <t>Stewart</t>
  </si>
  <si>
    <t>Waverly</t>
  </si>
  <si>
    <t>Zimmerman</t>
  </si>
  <si>
    <t>Minneapolis</t>
  </si>
  <si>
    <t>St. Louis Park</t>
  </si>
  <si>
    <t>Bloomington</t>
  </si>
  <si>
    <t>Columbia Heights</t>
  </si>
  <si>
    <t>Robbinsdale</t>
  </si>
  <si>
    <t>Richfield</t>
  </si>
  <si>
    <t>Edina</t>
  </si>
  <si>
    <t>Golden Valley</t>
  </si>
  <si>
    <t>New Hope</t>
  </si>
  <si>
    <t>Brooklyn Center</t>
  </si>
  <si>
    <t>Fridley</t>
  </si>
  <si>
    <t>Coon Rapids</t>
  </si>
  <si>
    <t>Blaine</t>
  </si>
  <si>
    <t>Plymouth</t>
  </si>
  <si>
    <t>Brooklyn Park</t>
  </si>
  <si>
    <t>Grand Marais</t>
  </si>
  <si>
    <t>Grand Portage</t>
  </si>
  <si>
    <t>Silver Bay</t>
  </si>
  <si>
    <t>Askov</t>
  </si>
  <si>
    <t>Babbitt</t>
  </si>
  <si>
    <t>Bovey</t>
  </si>
  <si>
    <t>Cloquet</t>
  </si>
  <si>
    <t>Cohasset</t>
  </si>
  <si>
    <t>Coleraine</t>
  </si>
  <si>
    <t>Ely</t>
  </si>
  <si>
    <t>Embarrass</t>
  </si>
  <si>
    <t>Finlayson</t>
  </si>
  <si>
    <t>Floodwood</t>
  </si>
  <si>
    <t>Grand Rapids</t>
  </si>
  <si>
    <t>Hibbing</t>
  </si>
  <si>
    <t>Mcgregor</t>
  </si>
  <si>
    <t>Meadowlands</t>
  </si>
  <si>
    <t>Nashwauk</t>
  </si>
  <si>
    <t>Orr</t>
  </si>
  <si>
    <t>Sturgeon Lake</t>
  </si>
  <si>
    <t>Tower</t>
  </si>
  <si>
    <t>Virginia</t>
  </si>
  <si>
    <t>Wrenshall</t>
  </si>
  <si>
    <t>Duluth</t>
  </si>
  <si>
    <t>Proctor</t>
  </si>
  <si>
    <t>Rochester</t>
  </si>
  <si>
    <t>Adams</t>
  </si>
  <si>
    <t>Austin</t>
  </si>
  <si>
    <t>Blooming Prairie</t>
  </si>
  <si>
    <t>Byron</t>
  </si>
  <si>
    <t>Canton</t>
  </si>
  <si>
    <t>Claremont</t>
  </si>
  <si>
    <t>Dodge Center</t>
  </si>
  <si>
    <t>Elgin</t>
  </si>
  <si>
    <t>Eyota</t>
  </si>
  <si>
    <t>Grand Meadow</t>
  </si>
  <si>
    <t>Harmony</t>
  </si>
  <si>
    <t>Kenyon</t>
  </si>
  <si>
    <t>Lanesboro</t>
  </si>
  <si>
    <t>Lewiston</t>
  </si>
  <si>
    <t>Mabel</t>
  </si>
  <si>
    <t>Mantorville (PO Boxes)</t>
  </si>
  <si>
    <t>Mazeppa</t>
  </si>
  <si>
    <t>Minnesota City</t>
  </si>
  <si>
    <t>Pine Island</t>
  </si>
  <si>
    <t>Preston</t>
  </si>
  <si>
    <t>Rushford</t>
  </si>
  <si>
    <t>St. Charles</t>
  </si>
  <si>
    <t>Spring Grove</t>
  </si>
  <si>
    <t>Spring Valley</t>
  </si>
  <si>
    <t>Wanamingo</t>
  </si>
  <si>
    <t>West Concord</t>
  </si>
  <si>
    <t>Wykoff</t>
  </si>
  <si>
    <t>Mankato</t>
  </si>
  <si>
    <t>North Mankato</t>
  </si>
  <si>
    <t>Albert Lea</t>
  </si>
  <si>
    <t>Alden</t>
  </si>
  <si>
    <t>Ellendale</t>
  </si>
  <si>
    <t>Fairmont</t>
  </si>
  <si>
    <t>Glenville</t>
  </si>
  <si>
    <t>Granada</t>
  </si>
  <si>
    <t>Hanska</t>
  </si>
  <si>
    <t>Henderson</t>
  </si>
  <si>
    <t>Janesville</t>
  </si>
  <si>
    <t>Lake Crystal</t>
  </si>
  <si>
    <t>Le Center</t>
  </si>
  <si>
    <t>Madelia</t>
  </si>
  <si>
    <t>Mapleton</t>
  </si>
  <si>
    <t>Montgomery</t>
  </si>
  <si>
    <t>New Prague</t>
  </si>
  <si>
    <t>New Richland</t>
  </si>
  <si>
    <t>New Ulm</t>
  </si>
  <si>
    <t>St. James</t>
  </si>
  <si>
    <t>St. Peter</t>
  </si>
  <si>
    <t>Sanborn</t>
  </si>
  <si>
    <t>Truman</t>
  </si>
  <si>
    <t>Wells</t>
  </si>
  <si>
    <t>Winnebago</t>
  </si>
  <si>
    <t>Windom</t>
  </si>
  <si>
    <t>Adrian</t>
  </si>
  <si>
    <t>Butterfield</t>
  </si>
  <si>
    <t>Chandler</t>
  </si>
  <si>
    <t>Edgerton</t>
  </si>
  <si>
    <t>Fulda</t>
  </si>
  <si>
    <t>Lake Benton</t>
  </si>
  <si>
    <t>Lakefield</t>
  </si>
  <si>
    <t>Lamberton</t>
  </si>
  <si>
    <t>Luverne</t>
  </si>
  <si>
    <t>Mountain Lake</t>
  </si>
  <si>
    <t>Round Lake</t>
  </si>
  <si>
    <t>Ruthton</t>
  </si>
  <si>
    <t>Slayton</t>
  </si>
  <si>
    <t>Tracy</t>
  </si>
  <si>
    <t>Tyler</t>
  </si>
  <si>
    <t>Walnut Grove</t>
  </si>
  <si>
    <t>Worthington</t>
  </si>
  <si>
    <t>Willmar</t>
  </si>
  <si>
    <t>Appleton</t>
  </si>
  <si>
    <t>Atwater</t>
  </si>
  <si>
    <t>Benson</t>
  </si>
  <si>
    <t>Clara City</t>
  </si>
  <si>
    <t>Dawson</t>
  </si>
  <si>
    <t>Granite Falls</t>
  </si>
  <si>
    <t>Grove City</t>
  </si>
  <si>
    <t>Kerkhoven</t>
  </si>
  <si>
    <t>Milan</t>
  </si>
  <si>
    <t>Montevideo</t>
  </si>
  <si>
    <t>Morton</t>
  </si>
  <si>
    <t>Murdock</t>
  </si>
  <si>
    <t>New London</t>
  </si>
  <si>
    <t>Olivia</t>
  </si>
  <si>
    <t>Ortonville</t>
  </si>
  <si>
    <t>Pennock</t>
  </si>
  <si>
    <t>Redwood Falls</t>
  </si>
  <si>
    <t>Spicer</t>
  </si>
  <si>
    <t>St. Cloud</t>
  </si>
  <si>
    <t>Albany</t>
  </si>
  <si>
    <t>Alexandria</t>
  </si>
  <si>
    <t>Belgrade</t>
  </si>
  <si>
    <t>Brooten</t>
  </si>
  <si>
    <t>Evansville</t>
  </si>
  <si>
    <t>Foley</t>
  </si>
  <si>
    <t>Glenwood</t>
  </si>
  <si>
    <t>Hillman</t>
  </si>
  <si>
    <t>Holdingford</t>
  </si>
  <si>
    <t>Isle</t>
  </si>
  <si>
    <t>Little Falls</t>
  </si>
  <si>
    <t>Long Prairie</t>
  </si>
  <si>
    <t>Milaca</t>
  </si>
  <si>
    <t>Miltona</t>
  </si>
  <si>
    <t>Ogilvie</t>
  </si>
  <si>
    <t>Onamia</t>
  </si>
  <si>
    <t>Osakis</t>
  </si>
  <si>
    <t>Parkers Prairie</t>
  </si>
  <si>
    <t>Paynesville</t>
  </si>
  <si>
    <t>Pierz</t>
  </si>
  <si>
    <t>Royalton</t>
  </si>
  <si>
    <t>St. Joseph</t>
  </si>
  <si>
    <t>Sartell</t>
  </si>
  <si>
    <t>Sauk Centre</t>
  </si>
  <si>
    <t>Sauk Rapids</t>
  </si>
  <si>
    <t>Starbuck</t>
  </si>
  <si>
    <t>Swanville</t>
  </si>
  <si>
    <t>Waite Park</t>
  </si>
  <si>
    <t>Brainerd</t>
  </si>
  <si>
    <t>Baxter</t>
  </si>
  <si>
    <t>Akeley</t>
  </si>
  <si>
    <t>Backus</t>
  </si>
  <si>
    <t>Bertha</t>
  </si>
  <si>
    <t>Browerville</t>
  </si>
  <si>
    <t>Crosby</t>
  </si>
  <si>
    <t>Deerwood</t>
  </si>
  <si>
    <t>Eagle Bend</t>
  </si>
  <si>
    <t>Fort Ripley</t>
  </si>
  <si>
    <t>Hackensack</t>
  </si>
  <si>
    <t>Laporte</t>
  </si>
  <si>
    <t>Menahga</t>
  </si>
  <si>
    <t>Merrifield</t>
  </si>
  <si>
    <t>MotleyMN</t>
  </si>
  <si>
    <t>Nevis</t>
  </si>
  <si>
    <t>Nisswa</t>
  </si>
  <si>
    <t>Park Rapids</t>
  </si>
  <si>
    <t>Pequot Lakes</t>
  </si>
  <si>
    <t>Pillager</t>
  </si>
  <si>
    <t>Pine River</t>
  </si>
  <si>
    <t>Randall</t>
  </si>
  <si>
    <t>Sebeka</t>
  </si>
  <si>
    <t>Staples</t>
  </si>
  <si>
    <t>Verndale</t>
  </si>
  <si>
    <t>Walker</t>
  </si>
  <si>
    <t>Detroit Lakes</t>
  </si>
  <si>
    <t>Ada</t>
  </si>
  <si>
    <t>Audubon</t>
  </si>
  <si>
    <t>Battle Lake</t>
  </si>
  <si>
    <t>Callaway</t>
  </si>
  <si>
    <t>Dent</t>
  </si>
  <si>
    <t>Elbow Lake</t>
  </si>
  <si>
    <t>Erhard</t>
  </si>
  <si>
    <t>Erskine</t>
  </si>
  <si>
    <t>Fergus Falls</t>
  </si>
  <si>
    <t>Fertile</t>
  </si>
  <si>
    <t>Fosston</t>
  </si>
  <si>
    <t>Frazee</t>
  </si>
  <si>
    <t>Glyndon</t>
  </si>
  <si>
    <t>Halstad</t>
  </si>
  <si>
    <t>Hawley</t>
  </si>
  <si>
    <t>Henning</t>
  </si>
  <si>
    <t>Lake Park</t>
  </si>
  <si>
    <t>McIntosh</t>
  </si>
  <si>
    <t>Moorhead</t>
  </si>
  <si>
    <t>Naytahwaush</t>
  </si>
  <si>
    <t>New York Mills</t>
  </si>
  <si>
    <t>Ogema</t>
  </si>
  <si>
    <t>Ottertail</t>
  </si>
  <si>
    <t>Pelican Rapids</t>
  </si>
  <si>
    <t>Perham</t>
  </si>
  <si>
    <t>Ponsford</t>
  </si>
  <si>
    <t>Twin Valley</t>
  </si>
  <si>
    <t>Underwood</t>
  </si>
  <si>
    <t>Vergas</t>
  </si>
  <si>
    <t>Waubun</t>
  </si>
  <si>
    <t>White Earth</t>
  </si>
  <si>
    <t>Bemidji</t>
  </si>
  <si>
    <t>Bagley</t>
  </si>
  <si>
    <t>Baudette</t>
  </si>
  <si>
    <t>Blackduck</t>
  </si>
  <si>
    <t>Cass Lake</t>
  </si>
  <si>
    <t>Clearbrook</t>
  </si>
  <si>
    <t>Deer River</t>
  </si>
  <si>
    <t>Gonvick</t>
  </si>
  <si>
    <t>International Falls</t>
  </si>
  <si>
    <t>Kelliher</t>
  </si>
  <si>
    <t>Lengby</t>
  </si>
  <si>
    <t>Leonard</t>
  </si>
  <si>
    <t>Longville</t>
  </si>
  <si>
    <t>Ponemah</t>
  </si>
  <si>
    <t>Redby</t>
  </si>
  <si>
    <t>Remer</t>
  </si>
  <si>
    <t>Shevlin</t>
  </si>
  <si>
    <t>Solway</t>
  </si>
  <si>
    <t>Thief River Falls</t>
  </si>
  <si>
    <t>Crookston</t>
  </si>
  <si>
    <t>East Grand Forks</t>
  </si>
  <si>
    <t>Karlstad</t>
  </si>
  <si>
    <t>Newfolden</t>
  </si>
  <si>
    <t>Red Lake Falls</t>
  </si>
  <si>
    <t>Warren</t>
  </si>
  <si>
    <t>Warroad</t>
  </si>
  <si>
    <t>Southeast</t>
  </si>
  <si>
    <t>Southwest</t>
  </si>
  <si>
    <t>How to use</t>
  </si>
  <si>
    <t>CLICK HERE TO OPEN MN ZIP CODES MAP</t>
  </si>
  <si>
    <t xml:space="preserve">• This map of Minnesota is a dynamic map containing different features that are controlled by using the toolbar (see image to right). Hovering the mouse over each button on the toolbar will give a simple description of the button’s function.
</t>
  </si>
  <si>
    <t>• Starting on the left side of the toolbar, clicking the “Plus” button will zoom the map in, clicking the “Minus” button will zoom out, and clicking the “Home” button will bring the map back to the original view. The mouse itself can also be used to scroll in and out.</t>
  </si>
  <si>
    <t>• This map also uses pop-up boxes with additional information. Clicking within a ZIP code boundary will display the five-digit ZIP code.</t>
  </si>
  <si>
    <t>Economic Development Region</t>
  </si>
  <si>
    <t>Census Defined
ZIP Code</t>
  </si>
  <si>
    <t>Population (#)</t>
  </si>
  <si>
    <t>Uninsured (#)</t>
  </si>
  <si>
    <t>Uninsured (%)</t>
  </si>
  <si>
    <t>Regional Hotspot               (per Count)</t>
  </si>
  <si>
    <t>Regional Hotspot (per Rate)</t>
  </si>
  <si>
    <t>No</t>
  </si>
  <si>
    <t>Yes</t>
  </si>
  <si>
    <t>Upper MN Valley</t>
  </si>
  <si>
    <t>Population</t>
  </si>
  <si>
    <t>Jacobson</t>
  </si>
  <si>
    <t>Swatara</t>
  </si>
  <si>
    <t>Tamarack</t>
  </si>
  <si>
    <t>Mc Grath</t>
  </si>
  <si>
    <t>Osage</t>
  </si>
  <si>
    <t>Richwood</t>
  </si>
  <si>
    <t>Rochert</t>
  </si>
  <si>
    <t>Wolf Lake</t>
  </si>
  <si>
    <t>Hines</t>
  </si>
  <si>
    <t>Tenstrike</t>
  </si>
  <si>
    <t>Waskish</t>
  </si>
  <si>
    <t>Wilton</t>
  </si>
  <si>
    <t>Oak Park</t>
  </si>
  <si>
    <t>Barry</t>
  </si>
  <si>
    <t>Beardsley</t>
  </si>
  <si>
    <t>Clinton</t>
  </si>
  <si>
    <t>Correll</t>
  </si>
  <si>
    <t>Graceville</t>
  </si>
  <si>
    <t>Odessa</t>
  </si>
  <si>
    <t>Amboy</t>
  </si>
  <si>
    <t>Garden City</t>
  </si>
  <si>
    <t>Pemberton</t>
  </si>
  <si>
    <t>Vernon Center</t>
  </si>
  <si>
    <t>Good Thunder</t>
  </si>
  <si>
    <t>Comfrey</t>
  </si>
  <si>
    <t>Cromwell</t>
  </si>
  <si>
    <t>Esko</t>
  </si>
  <si>
    <t>Holyoke</t>
  </si>
  <si>
    <t>Kettle River</t>
  </si>
  <si>
    <t>Sawyer</t>
  </si>
  <si>
    <t>Hamburg</t>
  </si>
  <si>
    <t>New Germany</t>
  </si>
  <si>
    <t>Norwood Young America</t>
  </si>
  <si>
    <t>Victoria</t>
  </si>
  <si>
    <t>Waconia</t>
  </si>
  <si>
    <t>Bena</t>
  </si>
  <si>
    <t>Federal Dam</t>
  </si>
  <si>
    <t>Outing</t>
  </si>
  <si>
    <t>Maynard</t>
  </si>
  <si>
    <t>Watson</t>
  </si>
  <si>
    <t>Chisago City</t>
  </si>
  <si>
    <t>Barnesville</t>
  </si>
  <si>
    <t>Comstock</t>
  </si>
  <si>
    <t>Dilworth</t>
  </si>
  <si>
    <t>Felton</t>
  </si>
  <si>
    <t>Georgetown</t>
  </si>
  <si>
    <t>Hitterdal</t>
  </si>
  <si>
    <t>Sabin</t>
  </si>
  <si>
    <t>Ulen</t>
  </si>
  <si>
    <t>Hovland</t>
  </si>
  <si>
    <t>Lutsen</t>
  </si>
  <si>
    <t>Schroeder</t>
  </si>
  <si>
    <t>Tofte</t>
  </si>
  <si>
    <t>Bingham Lake</t>
  </si>
  <si>
    <t>Jeffers</t>
  </si>
  <si>
    <t>Storden</t>
  </si>
  <si>
    <t>Westbrook</t>
  </si>
  <si>
    <t>Crosslake</t>
  </si>
  <si>
    <t>Fifty Lakes</t>
  </si>
  <si>
    <t>Jenkins</t>
  </si>
  <si>
    <t>Emily</t>
  </si>
  <si>
    <t>Ironton</t>
  </si>
  <si>
    <t>Vermillion</t>
  </si>
  <si>
    <t>Mendota</t>
  </si>
  <si>
    <t>Kasson</t>
  </si>
  <si>
    <t>Hayfield</t>
  </si>
  <si>
    <t>Brandon</t>
  </si>
  <si>
    <t>Carlos</t>
  </si>
  <si>
    <t>Farwell</t>
  </si>
  <si>
    <t>Garfield</t>
  </si>
  <si>
    <t>Nelson</t>
  </si>
  <si>
    <t>Bricelyn</t>
  </si>
  <si>
    <t>Delavan</t>
  </si>
  <si>
    <t>Easton</t>
  </si>
  <si>
    <t>Elmore</t>
  </si>
  <si>
    <t>Frost</t>
  </si>
  <si>
    <t>Huntley</t>
  </si>
  <si>
    <t>Kiester</t>
  </si>
  <si>
    <t>Ostrander</t>
  </si>
  <si>
    <t>Peterson</t>
  </si>
  <si>
    <t>Fountain</t>
  </si>
  <si>
    <t>Conger</t>
  </si>
  <si>
    <t>Geneva</t>
  </si>
  <si>
    <t>Hartland</t>
  </si>
  <si>
    <t>Hayward</t>
  </si>
  <si>
    <t>Hollandale</t>
  </si>
  <si>
    <t>Twin Lakes</t>
  </si>
  <si>
    <t>Emmons</t>
  </si>
  <si>
    <t>Dennison</t>
  </si>
  <si>
    <t>Frontenac</t>
  </si>
  <si>
    <t>Herman</t>
  </si>
  <si>
    <t>Norcross</t>
  </si>
  <si>
    <t>Ashby</t>
  </si>
  <si>
    <t>Barrett</t>
  </si>
  <si>
    <t>Wendell</t>
  </si>
  <si>
    <t>Dayton</t>
  </si>
  <si>
    <t>Rogers</t>
  </si>
  <si>
    <t>Caledonia</t>
  </si>
  <si>
    <t>Eitzen</t>
  </si>
  <si>
    <t>Brownsville</t>
  </si>
  <si>
    <t>Benedict</t>
  </si>
  <si>
    <t>Lake George</t>
  </si>
  <si>
    <t>Dalbo</t>
  </si>
  <si>
    <t>Calumet</t>
  </si>
  <si>
    <t>Goodland</t>
  </si>
  <si>
    <t>Keewatin</t>
  </si>
  <si>
    <t>Marble</t>
  </si>
  <si>
    <t>Pengilly</t>
  </si>
  <si>
    <t>Swan River</t>
  </si>
  <si>
    <t>Taconite</t>
  </si>
  <si>
    <t>Bigfork</t>
  </si>
  <si>
    <t>Talmoon</t>
  </si>
  <si>
    <t>Effie</t>
  </si>
  <si>
    <t>Marcell</t>
  </si>
  <si>
    <t>Max</t>
  </si>
  <si>
    <t>Spring Lake</t>
  </si>
  <si>
    <t>Squaw Lake</t>
  </si>
  <si>
    <t>Wirt</t>
  </si>
  <si>
    <t>Alpha</t>
  </si>
  <si>
    <t>Okabena</t>
  </si>
  <si>
    <t>Blomkest</t>
  </si>
  <si>
    <t>Lake Lillian</t>
  </si>
  <si>
    <t>Prinsburg</t>
  </si>
  <si>
    <t>Sunburg</t>
  </si>
  <si>
    <t>Donaldson</t>
  </si>
  <si>
    <t>Hallock</t>
  </si>
  <si>
    <t>Halma</t>
  </si>
  <si>
    <t>Kennedy</t>
  </si>
  <si>
    <t>Lake Bronson</t>
  </si>
  <si>
    <t>Lancaster</t>
  </si>
  <si>
    <t>Nett Lake</t>
  </si>
  <si>
    <t>Big Falls</t>
  </si>
  <si>
    <t>Loman</t>
  </si>
  <si>
    <t>Margie</t>
  </si>
  <si>
    <t>Mizpah</t>
  </si>
  <si>
    <t>Ranier</t>
  </si>
  <si>
    <t>Kabetogama</t>
  </si>
  <si>
    <t>Northome</t>
  </si>
  <si>
    <t>Bellingham</t>
  </si>
  <si>
    <t>Boyd</t>
  </si>
  <si>
    <t>Marietta</t>
  </si>
  <si>
    <t>Beaver Bay</t>
  </si>
  <si>
    <t>Finland</t>
  </si>
  <si>
    <t>Isabella</t>
  </si>
  <si>
    <t>Williams</t>
  </si>
  <si>
    <t>Angle Inlet</t>
  </si>
  <si>
    <t>Oak Island</t>
  </si>
  <si>
    <t>Cleveland</t>
  </si>
  <si>
    <t>Elysian</t>
  </si>
  <si>
    <t>Kilkenny</t>
  </si>
  <si>
    <t>Waterville</t>
  </si>
  <si>
    <t>Arco</t>
  </si>
  <si>
    <t>Balaton</t>
  </si>
  <si>
    <t>Garvin</t>
  </si>
  <si>
    <t>Russell</t>
  </si>
  <si>
    <t>Ghent</t>
  </si>
  <si>
    <t>Minneota</t>
  </si>
  <si>
    <t>Taunton</t>
  </si>
  <si>
    <t>Bejou</t>
  </si>
  <si>
    <t>Alvarado</t>
  </si>
  <si>
    <t>Gatzke</t>
  </si>
  <si>
    <t>Middle River</t>
  </si>
  <si>
    <t>Oslo</t>
  </si>
  <si>
    <t>Stephen</t>
  </si>
  <si>
    <t>Strandquist</t>
  </si>
  <si>
    <t>Viking</t>
  </si>
  <si>
    <t>Northrop</t>
  </si>
  <si>
    <t>Dunnell</t>
  </si>
  <si>
    <t>Ormsby</t>
  </si>
  <si>
    <t>Trimont</t>
  </si>
  <si>
    <t>Brownton</t>
  </si>
  <si>
    <t>Plato</t>
  </si>
  <si>
    <t>Darwin</t>
  </si>
  <si>
    <t>Watkins</t>
  </si>
  <si>
    <t>Bock</t>
  </si>
  <si>
    <t>Pease</t>
  </si>
  <si>
    <t>Wahkon</t>
  </si>
  <si>
    <t>Foreston</t>
  </si>
  <si>
    <t>Bowlus</t>
  </si>
  <si>
    <t>Flensburg</t>
  </si>
  <si>
    <t>Upsala</t>
  </si>
  <si>
    <t>Elkton</t>
  </si>
  <si>
    <t>Lansing</t>
  </si>
  <si>
    <t>Lyle</t>
  </si>
  <si>
    <t>Racine</t>
  </si>
  <si>
    <t>Rose Creek</t>
  </si>
  <si>
    <t>Sargeant</t>
  </si>
  <si>
    <t>Taopi</t>
  </si>
  <si>
    <t>Waltham</t>
  </si>
  <si>
    <t>Brownsdale</t>
  </si>
  <si>
    <t>Le Roy</t>
  </si>
  <si>
    <t>Avoca</t>
  </si>
  <si>
    <t>Currie</t>
  </si>
  <si>
    <t>Dovray</t>
  </si>
  <si>
    <t>Iona</t>
  </si>
  <si>
    <t>Lake Wilson</t>
  </si>
  <si>
    <t>Courtland</t>
  </si>
  <si>
    <t>Lafayette</t>
  </si>
  <si>
    <t>Bigelow</t>
  </si>
  <si>
    <t>Brewster</t>
  </si>
  <si>
    <t>Ellsworth</t>
  </si>
  <si>
    <t>Leota</t>
  </si>
  <si>
    <t>Lismore</t>
  </si>
  <si>
    <t>Reading</t>
  </si>
  <si>
    <t>Wilmont</t>
  </si>
  <si>
    <t>Borup</t>
  </si>
  <si>
    <t>Gary</t>
  </si>
  <si>
    <t>Hendrum</t>
  </si>
  <si>
    <t>Perley</t>
  </si>
  <si>
    <t>Shelly</t>
  </si>
  <si>
    <t>Oronoco</t>
  </si>
  <si>
    <t>Dalton</t>
  </si>
  <si>
    <t>Bluffton</t>
  </si>
  <si>
    <t>Clitherall</t>
  </si>
  <si>
    <t>Deer Creek</t>
  </si>
  <si>
    <t>Elizabeth</t>
  </si>
  <si>
    <t>Richville</t>
  </si>
  <si>
    <t>Vining</t>
  </si>
  <si>
    <t>Goodridge</t>
  </si>
  <si>
    <t>Grasston</t>
  </si>
  <si>
    <t>Henriette</t>
  </si>
  <si>
    <t>Bruno</t>
  </si>
  <si>
    <t>Kerrick</t>
  </si>
  <si>
    <t>Holland</t>
  </si>
  <si>
    <t>Ihlen</t>
  </si>
  <si>
    <t>Jasper</t>
  </si>
  <si>
    <t>Trosky</t>
  </si>
  <si>
    <t>Climax</t>
  </si>
  <si>
    <t>Nielsville</t>
  </si>
  <si>
    <t>Winger</t>
  </si>
  <si>
    <t>Gully</t>
  </si>
  <si>
    <t>Trail</t>
  </si>
  <si>
    <t>Euclid</t>
  </si>
  <si>
    <t>Fisher</t>
  </si>
  <si>
    <t>Mentor</t>
  </si>
  <si>
    <t>Cyrus</t>
  </si>
  <si>
    <t>Vadnais Heights</t>
  </si>
  <si>
    <t>Brooks</t>
  </si>
  <si>
    <t>Oklee</t>
  </si>
  <si>
    <t>Plummer</t>
  </si>
  <si>
    <t>Revere</t>
  </si>
  <si>
    <t>Belview</t>
  </si>
  <si>
    <t>Clements</t>
  </si>
  <si>
    <t>Lucan</t>
  </si>
  <si>
    <t>Milroy</t>
  </si>
  <si>
    <t>Morgan</t>
  </si>
  <si>
    <t>Seaforth</t>
  </si>
  <si>
    <t>Vesta</t>
  </si>
  <si>
    <t>Wabasso</t>
  </si>
  <si>
    <t>Wanda</t>
  </si>
  <si>
    <t>Buffalo Lake</t>
  </si>
  <si>
    <t>Danube</t>
  </si>
  <si>
    <t>Sacred Heart</t>
  </si>
  <si>
    <t>Bird Island</t>
  </si>
  <si>
    <t>Franklin</t>
  </si>
  <si>
    <t>Dundas</t>
  </si>
  <si>
    <t>Lonsdale</t>
  </si>
  <si>
    <t>Morristown</t>
  </si>
  <si>
    <t>Nerstrand</t>
  </si>
  <si>
    <t>Warsaw</t>
  </si>
  <si>
    <t>Webster</t>
  </si>
  <si>
    <t>Beaver Creek</t>
  </si>
  <si>
    <t>Hardwick</t>
  </si>
  <si>
    <t>Hills</t>
  </si>
  <si>
    <t>Kanaranzi</t>
  </si>
  <si>
    <t>Kenneth</t>
  </si>
  <si>
    <t>Magnolia</t>
  </si>
  <si>
    <t>Steen</t>
  </si>
  <si>
    <t>Roosevelt</t>
  </si>
  <si>
    <t>Badger</t>
  </si>
  <si>
    <t>Greenbush</t>
  </si>
  <si>
    <t>Salol</t>
  </si>
  <si>
    <t>Strathcona</t>
  </si>
  <si>
    <t>Wannaska</t>
  </si>
  <si>
    <t>Elko New Market</t>
  </si>
  <si>
    <t>Belle Plaine</t>
  </si>
  <si>
    <t>Green Isle</t>
  </si>
  <si>
    <t>Winthrop</t>
  </si>
  <si>
    <t>New Auburn</t>
  </si>
  <si>
    <t>Brimson</t>
  </si>
  <si>
    <t>Alborn</t>
  </si>
  <si>
    <t>Britt</t>
  </si>
  <si>
    <t>Brookston</t>
  </si>
  <si>
    <t>Canyon</t>
  </si>
  <si>
    <t>Crane Lake</t>
  </si>
  <si>
    <t>Forbes</t>
  </si>
  <si>
    <t>Kinney</t>
  </si>
  <si>
    <t>Makinen</t>
  </si>
  <si>
    <t>Melrude</t>
  </si>
  <si>
    <t>Mountain Iron</t>
  </si>
  <si>
    <t>Side Lake</t>
  </si>
  <si>
    <t>Soudan</t>
  </si>
  <si>
    <t>Angora</t>
  </si>
  <si>
    <t>Biwabik</t>
  </si>
  <si>
    <t>Buhl</t>
  </si>
  <si>
    <t>Chisholm</t>
  </si>
  <si>
    <t>Hoyt Lakes</t>
  </si>
  <si>
    <t>Cold Spring</t>
  </si>
  <si>
    <t>Elrosa</t>
  </si>
  <si>
    <t>Freeport</t>
  </si>
  <si>
    <t>Greenwald</t>
  </si>
  <si>
    <t>Melrose</t>
  </si>
  <si>
    <t>New Munich</t>
  </si>
  <si>
    <t>Richmond</t>
  </si>
  <si>
    <t>Rockville</t>
  </si>
  <si>
    <t>Roscoe</t>
  </si>
  <si>
    <t>Alberta</t>
  </si>
  <si>
    <t>Chokio</t>
  </si>
  <si>
    <t>Donnelly</t>
  </si>
  <si>
    <t>Hancock</t>
  </si>
  <si>
    <t>Clontarf</t>
  </si>
  <si>
    <t>Danvers</t>
  </si>
  <si>
    <t>Holloway</t>
  </si>
  <si>
    <t>Burtrum</t>
  </si>
  <si>
    <t>West Union</t>
  </si>
  <si>
    <t>Dumont</t>
  </si>
  <si>
    <t>Wheaton</t>
  </si>
  <si>
    <t>Tintah</t>
  </si>
  <si>
    <t>Kellogg</t>
  </si>
  <si>
    <t>Millville</t>
  </si>
  <si>
    <t>Reads Landing</t>
  </si>
  <si>
    <t>Zumbro Falls</t>
  </si>
  <si>
    <t>Waldorf</t>
  </si>
  <si>
    <t>Bayport</t>
  </si>
  <si>
    <t>Scandia</t>
  </si>
  <si>
    <t>Willernie</t>
  </si>
  <si>
    <t>Newport</t>
  </si>
  <si>
    <t>Darfur</t>
  </si>
  <si>
    <t>La Salle</t>
  </si>
  <si>
    <t>Lewisville</t>
  </si>
  <si>
    <t>Odin</t>
  </si>
  <si>
    <t>Campbell</t>
  </si>
  <si>
    <t>Foxhome</t>
  </si>
  <si>
    <t>Kent</t>
  </si>
  <si>
    <t>Nashua</t>
  </si>
  <si>
    <t>Rothsay</t>
  </si>
  <si>
    <t>Wolverton</t>
  </si>
  <si>
    <t>Rollingstone</t>
  </si>
  <si>
    <t>Utica</t>
  </si>
  <si>
    <t>Albertville</t>
  </si>
  <si>
    <t>Delano</t>
  </si>
  <si>
    <t>Hanover</t>
  </si>
  <si>
    <t>Clarkfield</t>
  </si>
  <si>
    <t>Echo</t>
  </si>
  <si>
    <t>Hanley Falls</t>
  </si>
  <si>
    <t>Porter</t>
  </si>
  <si>
    <t>Wood Lake</t>
  </si>
  <si>
    <t>Motley,MN</t>
  </si>
  <si>
    <t>Hill City</t>
  </si>
  <si>
    <t>Palisade</t>
  </si>
  <si>
    <t>Puposky</t>
  </si>
  <si>
    <t>Eagle Lake</t>
  </si>
  <si>
    <t>Madison Lake</t>
  </si>
  <si>
    <t>St. Clair</t>
  </si>
  <si>
    <t>Sleepy Eye</t>
  </si>
  <si>
    <t>Springfield</t>
  </si>
  <si>
    <t>Barnum</t>
  </si>
  <si>
    <t>Moose Lake</t>
  </si>
  <si>
    <t>Chanhassen</t>
  </si>
  <si>
    <t>Mayer</t>
  </si>
  <si>
    <t>Watertown</t>
  </si>
  <si>
    <t>Shafer</t>
  </si>
  <si>
    <t>Wyoming</t>
  </si>
  <si>
    <t>Garrison</t>
  </si>
  <si>
    <t>Randolph</t>
  </si>
  <si>
    <t>Mendota Heights</t>
  </si>
  <si>
    <t>Kensington</t>
  </si>
  <si>
    <t>Minnesota Lake</t>
  </si>
  <si>
    <t>Chatfield</t>
  </si>
  <si>
    <t>Clarks Grove</t>
  </si>
  <si>
    <t>Zumbrota</t>
  </si>
  <si>
    <t>Hoffman</t>
  </si>
  <si>
    <t>Corcoran</t>
  </si>
  <si>
    <t>Orono</t>
  </si>
  <si>
    <t>Greenfield</t>
  </si>
  <si>
    <t>St. Bonifacius</t>
  </si>
  <si>
    <t>Spring Park</t>
  </si>
  <si>
    <t>Hokah</t>
  </si>
  <si>
    <t>La Crescent</t>
  </si>
  <si>
    <t>Grandy (PO Boxes)</t>
  </si>
  <si>
    <t>Warba</t>
  </si>
  <si>
    <t>Heron Lake</t>
  </si>
  <si>
    <t>Kandiyohi (PO Boxes)</t>
  </si>
  <si>
    <t>Raymond</t>
  </si>
  <si>
    <t>Humboldt (PO Boxes)</t>
  </si>
  <si>
    <t>St. Vincent</t>
  </si>
  <si>
    <t>Birchdale (PO Boxes)</t>
  </si>
  <si>
    <t>Littlefork</t>
  </si>
  <si>
    <t>Madison</t>
  </si>
  <si>
    <t>Knife River (PO Boxes)</t>
  </si>
  <si>
    <t>Two Harbors</t>
  </si>
  <si>
    <t>Kasota</t>
  </si>
  <si>
    <t>Hendricks</t>
  </si>
  <si>
    <t>Ivanhoe</t>
  </si>
  <si>
    <t>Lynd</t>
  </si>
  <si>
    <t>Argyle</t>
  </si>
  <si>
    <t>Grygla</t>
  </si>
  <si>
    <t>Ceylon</t>
  </si>
  <si>
    <t>Sherburn</t>
  </si>
  <si>
    <t>Welcome</t>
  </si>
  <si>
    <t>Silver Lake</t>
  </si>
  <si>
    <t>Winsted</t>
  </si>
  <si>
    <t>Cosmos</t>
  </si>
  <si>
    <t>Cushing</t>
  </si>
  <si>
    <t>Dexter</t>
  </si>
  <si>
    <t>Rushmore</t>
  </si>
  <si>
    <t>Flom (PO Boxes)</t>
  </si>
  <si>
    <t>Dover</t>
  </si>
  <si>
    <t>Stewartville</t>
  </si>
  <si>
    <t>St. Hilaire</t>
  </si>
  <si>
    <t>Willow River</t>
  </si>
  <si>
    <t>Woodstock</t>
  </si>
  <si>
    <t>Lowry</t>
  </si>
  <si>
    <t>Villard</t>
  </si>
  <si>
    <t>St Paul</t>
  </si>
  <si>
    <t>Fairfax</t>
  </si>
  <si>
    <t>Hector</t>
  </si>
  <si>
    <t>Gaylord</t>
  </si>
  <si>
    <t>Aurora</t>
  </si>
  <si>
    <t>Cotton</t>
  </si>
  <si>
    <t>Eveleth</t>
  </si>
  <si>
    <t>Gilbert</t>
  </si>
  <si>
    <t>Iron</t>
  </si>
  <si>
    <t>Saginaw</t>
  </si>
  <si>
    <t>Hermantown</t>
  </si>
  <si>
    <t>Kimball</t>
  </si>
  <si>
    <t>Avon</t>
  </si>
  <si>
    <t>Collegeville (PO Boxes)</t>
  </si>
  <si>
    <t>St. Stephen</t>
  </si>
  <si>
    <t>St. Martin</t>
  </si>
  <si>
    <t>Hope (PO Boxes)</t>
  </si>
  <si>
    <t>Morris</t>
  </si>
  <si>
    <t>Grey Eagle</t>
  </si>
  <si>
    <t>Aldrich</t>
  </si>
  <si>
    <t>Clarissa</t>
  </si>
  <si>
    <t>Hewitt</t>
  </si>
  <si>
    <t>Browns Valley</t>
  </si>
  <si>
    <t>Plainview</t>
  </si>
  <si>
    <t>Hugo</t>
  </si>
  <si>
    <t>Lakeland</t>
  </si>
  <si>
    <t>Mahtomedi</t>
  </si>
  <si>
    <t>Breckenridge</t>
  </si>
  <si>
    <t>Altura</t>
  </si>
  <si>
    <t>Annandale</t>
  </si>
  <si>
    <t>St. Michael</t>
  </si>
  <si>
    <t>Canby</t>
  </si>
  <si>
    <t xml:space="preserve">The information in this profile can be interpreted as follows: </t>
  </si>
  <si>
    <t xml:space="preserve">Difference in Percentage Point </t>
  </si>
  <si>
    <t>(PP)</t>
  </si>
  <si>
    <t>Community Uninsured
Rate</t>
  </si>
  <si>
    <t xml:space="preserve">Note: Italicized sections are not mutually exclusive. </t>
  </si>
  <si>
    <t>Identify Community of Interest</t>
  </si>
  <si>
    <t>View Profiles of the Uninsured and Community</t>
  </si>
  <si>
    <t xml:space="preserve"> If you are interested in uninsurance by;</t>
  </si>
  <si>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“ZIP Code With No Available Data” tab.</t>
    </r>
  </si>
  <si>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</si>
  <si>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</si>
  <si>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t>• Entering a ZIP code in the search bar and clicking the magnifying glass will zoom the map to that particular location.</t>
  </si>
  <si>
    <r>
      <rPr>
        <b/>
        <i/>
        <sz val="14"/>
        <color theme="7"/>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</si>
  <si>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</si>
  <si>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</si>
  <si>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Rating 1</t>
  </si>
  <si>
    <t>Rating 2</t>
  </si>
  <si>
    <t>Rating 3</t>
  </si>
  <si>
    <t>Rating 4</t>
  </si>
  <si>
    <t>Rating 5</t>
  </si>
  <si>
    <t>Rating 6</t>
  </si>
  <si>
    <t>Rating 7</t>
  </si>
  <si>
    <t>Rating 8</t>
  </si>
  <si>
    <t>Rating 9</t>
  </si>
  <si>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The “Profile” tab of this Excel file allows users to view a profile of the uninsured, and the community in which they live, by census defined ZIP code, county, region, MNsure rating area, state legislative district, and state. An online companion map can be used in conjunction with this tool to help the user orient to the geography. 
</t>
    </r>
    <r>
      <rPr>
        <b/>
        <i/>
        <sz val="12"/>
        <color theme="1"/>
        <rFont val="Calibri"/>
        <family val="2"/>
        <scheme val="minor"/>
      </rPr>
      <t xml:space="preserve">This map can be found here: </t>
    </r>
    <r>
      <rPr>
        <b/>
        <i/>
        <u/>
        <sz val="12"/>
        <color rgb="FF01525A"/>
        <rFont val="Calibri"/>
        <family val="2"/>
        <scheme val="minor"/>
      </rPr>
      <t>http://arcg.is/0vPKu9</t>
    </r>
    <r>
      <rPr>
        <b/>
        <i/>
        <sz val="12"/>
        <color theme="1"/>
        <rFont val="Calibri"/>
        <family val="2"/>
        <scheme val="minor"/>
      </rPr>
      <t xml:space="preserve"> 
</t>
    </r>
    <r>
      <rPr>
        <sz val="12"/>
        <color theme="1"/>
        <rFont val="Calibri"/>
        <family val="2"/>
        <scheme val="minor"/>
      </rPr>
      <t xml:space="preserve">
</t>
    </r>
  </si>
  <si>
    <t>• Clicking the “Layer” button will allow users to display additional levels of geography such as counties, MNsure rating areas, and Minnesota Senate and House districts.</t>
  </si>
  <si>
    <t>area 1</t>
  </si>
  <si>
    <t>area 2</t>
  </si>
  <si>
    <t>area 3</t>
  </si>
  <si>
    <t>area 4</t>
  </si>
  <si>
    <t>area 5</t>
  </si>
  <si>
    <t>area 6</t>
  </si>
  <si>
    <t>area 7</t>
  </si>
  <si>
    <t>area 8</t>
  </si>
  <si>
    <t>area 9</t>
  </si>
  <si>
    <t>Community Name</t>
  </si>
  <si>
    <t>Senate District</t>
  </si>
  <si>
    <t>House District</t>
  </si>
  <si>
    <t>State</t>
  </si>
  <si>
    <t>Mnsure Rating Area</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</si>
  <si>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</si>
  <si>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</si>
  <si>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</si>
  <si>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ZIP Code</t>
  </si>
  <si>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</si>
  <si>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</si>
  <si>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</si>
  <si>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Row 14 shows:</t>
  </si>
  <si>
    <t>Row 17 shows:</t>
  </si>
  <si>
    <t>Optional: Locating the Communities of Interest on the Interactive Map</t>
  </si>
  <si>
    <t xml:space="preserve"> </t>
  </si>
  <si>
    <t>Data, Definitions and Notes</t>
  </si>
  <si>
    <t>CLICK HERE to find definitions and notes for the Uninsured Profile.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</si>
</sst>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0.0%"/>
    <numFmt numFmtId="165" formatCode="0.0\ &quot;PPT&quot;"/>
    <numFmt numFmtId="166" formatCode="_(* #,##0_);_(* \(#,##0\);_(* &quot;-&quot;??_);_(@_)"/>
    <numFmt numFmtId="167" formatCode="0.0\ &quot;PP&quot;"/>
    <numFmt numFmtId="168" formatCode="0.0"/>
    <numFmt numFmtId="169" formatCode="&quot;The total population for this community is &quot;#,##0&quot; people.&quot;"/>
    <numFmt numFmtId="170" formatCode="0.0%&quot; of people in this community&quot;"/>
    <numFmt numFmtId="171" formatCode="\(#,###&quot; individuals) are uninsured.&quot;"/>
    <numFmt numFmtId="172" formatCode="&quot;This is &quot;0.0%&quot; of the total number of uninsured individuals in this community.&quot;"/>
    <numFmt numFmtId="173" formatCode="\(#,###&quot; individuals) have incomes below 138% of the poverty threshold, which approximates Medicaid eligibility.&quot;"/>
    <numFmt numFmtId="174" formatCode="\(#,###&quot; individuals) that have incomes below 138% of the poverty threshold, are uninsured.&quot;"/>
  </numFmts>
  <fonts count="38"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12"/>
      <color theme="1"/>
      <name val="Calibri"/>
      <family val="2"/>
      <scheme val="minor"/>
    </font>
    <font>
      <b/>
      <i/>
      <u/>
      <sz val="12"/>
      <color rgb="FF01525A"/>
      <name val="Calibri"/>
      <family val="2"/>
      <scheme val="minor"/>
    </font>
    <font>
      <b/>
      <i/>
      <sz val="20"/>
      <color theme="0"/>
      <name val="Calibri"/>
      <family val="2"/>
      <scheme val="minor"/>
    </font>
    <font>
      <b/>
      <i/>
      <sz val="20"/>
      <color rgb="FF01525A"/>
      <name val="Calibri"/>
      <family val="2"/>
      <scheme val="minor"/>
    </font>
    <font>
      <b/>
      <i/>
      <sz val="12"/>
      <color rgb="FF01525A"/>
      <name val="Calibri"/>
      <family val="2"/>
      <scheme val="minor"/>
    </font>
    <font>
      <b/>
      <sz val="11"/>
      <color rgb="FF000000"/>
      <name val="Calibri"/>
      <family val="2"/>
      <scheme val="minor"/>
    </font>
    <font>
      <sz val="11"/>
      <color rgb="FF000000"/>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7"/>
      <name val="Calibri"/>
      <family val="2"/>
      <scheme val="minor"/>
    </font>
    <font>
      <u/>
      <sz val="11"/>
      <color theme="10"/>
      <name val="Calibri"/>
      <family val="2"/>
      <scheme val="minor"/>
    </font>
    <font>
      <sz val="11"/>
      <color rgb="FFFF0000"/>
      <name val="Calibri"/>
      <family val="2"/>
      <scheme val="minor"/>
    </font>
    <font>
      <u/>
      <sz val="11"/>
      <color theme="1"/>
      <name val="Calibri"/>
      <family val="2"/>
      <scheme val="minor"/>
    </font>
    <font>
      <b/>
      <sz val="18"/>
      <color theme="0"/>
      <name val="Calibri"/>
      <family val="2"/>
      <scheme val="minor"/>
    </font>
    <font>
      <b/>
      <sz val="11.5"/>
      <color theme="5" tint="-0.249977111117893"/>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E38431"/>
        <bgColor indexed="64"/>
      </patternFill>
    </fill>
    <fill>
      <patternFill patternType="solid">
        <fgColor rgb="FF01525A"/>
        <bgColor indexed="64"/>
      </patternFill>
    </fill>
    <fill>
      <patternFill patternType="solid">
        <fgColor rgb="FF00A5B8"/>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7"/>
        <bgColor indexed="64"/>
      </patternFill>
    </fill>
    <fill>
      <patternFill patternType="solid">
        <fgColor theme="6"/>
        <bgColor indexed="64"/>
      </patternFill>
    </fill>
    <fill>
      <patternFill patternType="solid">
        <fgColor theme="5" tint="-0.249977111117893"/>
        <bgColor indexed="64"/>
      </patternFill>
    </fill>
  </fills>
  <borders count="76">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right style="medium">
        <color theme="0" tint="-0.14993743705557422"/>
      </right>
      <top/>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style="medium">
        <color theme="0" tint="-0.14999847407452621"/>
      </right>
      <top style="thin">
        <color theme="0" tint="-0.14996795556505021"/>
      </top>
      <bottom/>
      <diagonal/>
    </border>
    <border>
      <left/>
      <right/>
      <top style="medium">
        <color theme="0" tint="-0.14999847407452621"/>
      </top>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top style="medium">
        <color theme="0" tint="-0.14996795556505021"/>
      </top>
      <bottom style="medium">
        <color theme="0" tint="-0.14996795556505021"/>
      </bottom>
      <diagonal/>
    </border>
    <border>
      <left/>
      <right style="medium">
        <color theme="0" tint="-0.14999847407452621"/>
      </right>
      <top/>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top/>
      <bottom/>
      <diagonal/>
    </border>
    <border>
      <left/>
      <right style="thick">
        <color theme="7"/>
      </right>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right style="medium">
        <color theme="0" tint="-0.14990691854609822"/>
      </right>
      <top/>
      <bottom style="medium">
        <color theme="0" tint="-0.1498764000366222"/>
      </bottom>
      <diagonal/>
    </border>
    <border>
      <left/>
      <right/>
      <top/>
      <bottom style="medium">
        <color theme="0" tint="-0.1498764000366222"/>
      </bottom>
      <diagonal/>
    </border>
    <border>
      <left style="medium">
        <color theme="0" tint="-0.14990691854609822"/>
      </left>
      <right style="medium">
        <color theme="0" tint="-0.14990691854609822"/>
      </right>
      <top/>
      <bottom style="medium">
        <color theme="0" tint="-0.1498764000366222"/>
      </bottom>
      <diagonal/>
    </border>
    <border>
      <left style="medium">
        <color theme="0" tint="-0.14990691854609822"/>
      </left>
      <right style="medium">
        <color theme="0" tint="-0.1498764000366222"/>
      </right>
      <top/>
      <bottom style="medium">
        <color theme="0" tint="-0.1498764000366222"/>
      </bottom>
      <diagonal/>
    </border>
    <border>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right/>
      <top style="medium">
        <color theme="0" tint="-0.1498458815271462"/>
      </top>
      <bottom/>
      <diagonal/>
    </border>
    <border>
      <left/>
      <right style="medium">
        <color theme="0" tint="-0.1498458815271462"/>
      </right>
      <top style="medium">
        <color theme="0" tint="-0.1498458815271462"/>
      </top>
      <bottom/>
      <diagonal/>
    </border>
    <border>
      <left style="medium">
        <color theme="0" tint="-0.1498458815271462"/>
      </left>
      <right/>
      <top/>
      <bottom/>
      <diagonal/>
    </border>
    <border>
      <left/>
      <right style="medium">
        <color theme="0" tint="-0.1498458815271462"/>
      </right>
      <top/>
      <bottom/>
      <diagonal/>
    </border>
    <border>
      <left style="medium">
        <color theme="0" tint="-0.1498458815271462"/>
      </left>
      <right/>
      <top/>
      <bottom style="medium">
        <color theme="0" tint="-0.1498458815271462"/>
      </bottom>
      <diagonal/>
    </border>
    <border>
      <left/>
      <right/>
      <top/>
      <bottom style="medium">
        <color theme="0" tint="-0.1498458815271462"/>
      </bottom>
      <diagonal/>
    </border>
    <border>
      <left/>
      <right style="medium">
        <color theme="0" tint="-0.1498458815271462"/>
      </right>
      <top/>
      <bottom style="medium">
        <color theme="0" tint="-0.1498458815271462"/>
      </bottom>
      <diagonal/>
    </border>
    <border>
      <left/>
      <right style="thin">
        <color theme="0" tint="-0.14996795556505021"/>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9847407452621"/>
      </left>
      <right/>
      <top style="medium">
        <color theme="0" tint="-0.14999847407452621"/>
      </top>
      <bottom style="medium">
        <color theme="0" tint="-0.14996795556505021"/>
      </bottom>
      <diagonal/>
    </border>
    <border>
      <left/>
      <right/>
      <top style="medium">
        <color theme="0" tint="-0.14999847407452621"/>
      </top>
      <bottom style="medium">
        <color theme="0" tint="-0.14996795556505021"/>
      </bottom>
      <diagonal/>
    </border>
    <border>
      <left/>
      <right style="medium">
        <color theme="0" tint="-0.149998474074526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medium">
        <color theme="0" tint="-0.14999847407452621"/>
      </bottom>
      <diagonal/>
    </border>
    <border>
      <left/>
      <right style="medium">
        <color theme="0" tint="-0.14999847407452621"/>
      </right>
      <top style="medium">
        <color theme="0" tint="-0.14996795556505021"/>
      </top>
      <bottom style="medium">
        <color theme="0" tint="-0.14999847407452621"/>
      </bottom>
      <diagonal/>
    </border>
    <border>
      <left style="medium">
        <color theme="0" tint="-0.14990691854609822"/>
      </left>
      <right/>
      <top style="medium">
        <color theme="0" tint="-0.14993743705557422"/>
      </top>
      <bottom/>
      <diagonal/>
    </border>
    <border>
      <left style="medium">
        <color theme="0" tint="-0.14990691854609822"/>
      </left>
      <right/>
      <top/>
      <bottom style="medium">
        <color theme="0" tint="-0.14999847407452621"/>
      </bottom>
      <diagonal/>
    </border>
  </borders>
  <cellStyleXfs count="7">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3" fillId="0" borderId="0" applyNumberFormat="0" applyFill="0" applyBorder="0" applyAlignment="0" applyProtection="0"/>
  </cellStyleXfs>
  <cellXfs count="361">
    <xf numFmtId="0" fontId="0" fillId="0" borderId="0" xfId="0"/>
    <xf numFmtId="0" fontId="5" fillId="2" borderId="0" xfId="1" applyFont="1" applyFill="1"/>
    <xf numFmtId="0" fontId="5" fillId="0" borderId="0" xfId="1" applyFont="1"/>
    <xf numFmtId="0" fontId="3" fillId="2" borderId="0" xfId="1" applyFill="1"/>
    <xf numFmtId="0" fontId="3" fillId="0" borderId="0" xfId="1"/>
    <xf numFmtId="165" fontId="6" fillId="2" borderId="0" xfId="2" applyNumberFormat="1" applyFont="1" applyFill="1" applyBorder="1" applyAlignment="1" applyProtection="1">
      <alignment horizontal="center" vertical="center" wrapText="1"/>
    </xf>
    <xf numFmtId="0" fontId="3" fillId="2" borderId="0" xfId="1" applyFill="1" applyAlignment="1">
      <alignment vertical="center"/>
    </xf>
    <xf numFmtId="165" fontId="6" fillId="2" borderId="0" xfId="2" applyNumberFormat="1" applyFont="1" applyFill="1" applyBorder="1" applyAlignment="1" applyProtection="1">
      <alignment horizontal="center"/>
    </xf>
    <xf numFmtId="0" fontId="3" fillId="0" borderId="0" xfId="1" applyAlignment="1">
      <alignment vertical="center"/>
    </xf>
    <xf numFmtId="165" fontId="0" fillId="2" borderId="0" xfId="2" applyNumberFormat="1" applyFont="1" applyFill="1" applyBorder="1" applyAlignment="1" applyProtection="1">
      <alignment horizontal="right" indent="2"/>
    </xf>
    <xf numFmtId="0" fontId="4" fillId="6" borderId="6" xfId="1" applyFont="1" applyFill="1" applyBorder="1" applyAlignment="1">
      <alignment horizontal="left" vertical="center" indent="1"/>
    </xf>
    <xf numFmtId="167" fontId="3" fillId="2" borderId="0" xfId="1" applyNumberFormat="1" applyFill="1" applyAlignment="1">
      <alignment horizontal="right" indent="2"/>
    </xf>
    <xf numFmtId="0" fontId="3" fillId="2" borderId="9" xfId="1" applyFill="1" applyBorder="1" applyAlignment="1">
      <alignment horizontal="left" indent="1"/>
    </xf>
    <xf numFmtId="166" fontId="0" fillId="2" borderId="14" xfId="3" applyNumberFormat="1" applyFont="1" applyFill="1" applyBorder="1" applyAlignment="1" applyProtection="1">
      <alignment horizontal="right" indent="2"/>
    </xf>
    <xf numFmtId="0" fontId="10" fillId="2" borderId="9" xfId="1" applyFont="1" applyFill="1" applyBorder="1" applyAlignment="1">
      <alignment horizontal="left" indent="1"/>
    </xf>
    <xf numFmtId="166" fontId="10" fillId="2" borderId="14" xfId="3" applyNumberFormat="1" applyFont="1" applyFill="1" applyBorder="1" applyAlignment="1" applyProtection="1">
      <alignment horizontal="right" indent="2"/>
    </xf>
    <xf numFmtId="0" fontId="4" fillId="2" borderId="11" xfId="1" applyFont="1" applyFill="1" applyBorder="1" applyAlignment="1">
      <alignment horizontal="left" indent="1"/>
    </xf>
    <xf numFmtId="166" fontId="4" fillId="2" borderId="15" xfId="3" applyNumberFormat="1" applyFont="1" applyFill="1" applyBorder="1" applyAlignment="1" applyProtection="1">
      <alignment horizontal="right" indent="2"/>
    </xf>
    <xf numFmtId="165" fontId="3" fillId="2" borderId="0" xfId="1" applyNumberFormat="1" applyFill="1" applyAlignment="1">
      <alignment horizontal="right" indent="2"/>
    </xf>
    <xf numFmtId="164" fontId="0" fillId="6" borderId="13" xfId="2" applyNumberFormat="1" applyFont="1" applyFill="1" applyBorder="1" applyAlignment="1" applyProtection="1">
      <alignment horizontal="right" vertical="center" indent="2"/>
    </xf>
    <xf numFmtId="167" fontId="3" fillId="2" borderId="0" xfId="1" applyNumberFormat="1" applyFill="1" applyAlignment="1">
      <alignment horizontal="right" vertical="center" indent="2"/>
    </xf>
    <xf numFmtId="0" fontId="4" fillId="2" borderId="9" xfId="1" applyFont="1" applyFill="1" applyBorder="1" applyAlignment="1">
      <alignment horizontal="left" indent="1"/>
    </xf>
    <xf numFmtId="166" fontId="4" fillId="2" borderId="14" xfId="3" applyNumberFormat="1" applyFont="1" applyFill="1" applyBorder="1" applyAlignment="1" applyProtection="1">
      <alignment horizontal="right" indent="2"/>
    </xf>
    <xf numFmtId="0" fontId="4" fillId="8" borderId="9" xfId="1" applyFont="1" applyFill="1" applyBorder="1" applyAlignment="1">
      <alignment horizontal="left" vertical="center" indent="1"/>
    </xf>
    <xf numFmtId="0" fontId="3" fillId="2" borderId="0" xfId="1" applyFill="1" applyAlignment="1">
      <alignment horizontal="left" indent="1"/>
    </xf>
    <xf numFmtId="167" fontId="4" fillId="2" borderId="0" xfId="1" applyNumberFormat="1" applyFont="1" applyFill="1" applyAlignment="1">
      <alignment horizontal="right" indent="2"/>
    </xf>
    <xf numFmtId="165" fontId="0" fillId="2" borderId="0" xfId="2" applyNumberFormat="1" applyFont="1" applyFill="1" applyBorder="1" applyAlignment="1" applyProtection="1">
      <alignment horizontal="right" vertical="center" indent="2"/>
    </xf>
    <xf numFmtId="9" fontId="9" fillId="2" borderId="0" xfId="2" applyFont="1" applyFill="1" applyBorder="1" applyAlignment="1" applyProtection="1">
      <alignment horizontal="center"/>
    </xf>
    <xf numFmtId="0" fontId="3" fillId="2" borderId="0" xfId="1" applyFill="1" applyAlignment="1">
      <alignment vertical="top"/>
    </xf>
    <xf numFmtId="0" fontId="3" fillId="0" borderId="0" xfId="1" applyAlignment="1">
      <alignment vertical="top"/>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6" fillId="5" borderId="19" xfId="1" applyFont="1" applyFill="1" applyBorder="1" applyAlignment="1">
      <alignment horizontal="center" vertical="center"/>
    </xf>
    <xf numFmtId="0" fontId="6" fillId="5" borderId="21" xfId="1" applyFont="1" applyFill="1" applyBorder="1" applyAlignment="1">
      <alignment vertical="center"/>
    </xf>
    <xf numFmtId="0" fontId="3" fillId="2" borderId="23" xfId="1" applyFill="1" applyBorder="1" applyAlignment="1">
      <alignment horizontal="left" indent="1"/>
    </xf>
    <xf numFmtId="1" fontId="3" fillId="2" borderId="23" xfId="1" applyNumberFormat="1" applyFill="1" applyBorder="1" applyAlignment="1">
      <alignment horizontal="left" indent="1"/>
    </xf>
    <xf numFmtId="164" fontId="3" fillId="2" borderId="23" xfId="1" applyNumberFormat="1" applyFill="1" applyBorder="1" applyAlignment="1">
      <alignment horizontal="left" indent="1"/>
    </xf>
    <xf numFmtId="0" fontId="4" fillId="6" borderId="1" xfId="1" applyFont="1" applyFill="1" applyBorder="1" applyAlignment="1">
      <alignment horizontal="left" vertical="center" indent="1"/>
    </xf>
    <xf numFmtId="166" fontId="0" fillId="6" borderId="0" xfId="3" applyNumberFormat="1" applyFont="1" applyFill="1" applyBorder="1" applyProtection="1"/>
    <xf numFmtId="164" fontId="0" fillId="6" borderId="24" xfId="2" applyNumberFormat="1" applyFont="1" applyFill="1" applyBorder="1" applyProtection="1"/>
    <xf numFmtId="0" fontId="3" fillId="2" borderId="25" xfId="1" applyFill="1" applyBorder="1" applyAlignment="1">
      <alignment horizontal="left" indent="1"/>
    </xf>
    <xf numFmtId="166" fontId="0" fillId="2" borderId="26" xfId="3" applyNumberFormat="1" applyFont="1" applyFill="1" applyBorder="1" applyAlignment="1" applyProtection="1">
      <alignment horizontal="right" indent="2"/>
    </xf>
    <xf numFmtId="164" fontId="0" fillId="2" borderId="27" xfId="2" applyNumberFormat="1" applyFont="1" applyFill="1" applyBorder="1" applyAlignment="1" applyProtection="1">
      <alignment horizontal="right" indent="2"/>
    </xf>
    <xf numFmtId="164" fontId="0" fillId="2" borderId="10" xfId="2" applyNumberFormat="1" applyFont="1" applyFill="1" applyBorder="1" applyAlignment="1" applyProtection="1">
      <alignment horizontal="right" indent="2"/>
    </xf>
    <xf numFmtId="164" fontId="10" fillId="2" borderId="10" xfId="2" applyNumberFormat="1" applyFont="1" applyFill="1" applyBorder="1" applyAlignment="1" applyProtection="1">
      <alignment horizontal="right" indent="2"/>
    </xf>
    <xf numFmtId="164" fontId="4" fillId="2" borderId="10" xfId="2" applyNumberFormat="1" applyFont="1" applyFill="1" applyBorder="1" applyAlignment="1" applyProtection="1">
      <alignment horizontal="right" indent="2"/>
    </xf>
    <xf numFmtId="166" fontId="0" fillId="2" borderId="23" xfId="3" applyNumberFormat="1" applyFont="1" applyFill="1" applyBorder="1" applyAlignment="1" applyProtection="1">
      <alignment horizontal="left" indent="1"/>
    </xf>
    <xf numFmtId="166" fontId="0" fillId="6" borderId="0" xfId="3" applyNumberFormat="1" applyFont="1" applyFill="1" applyBorder="1" applyAlignment="1" applyProtection="1">
      <alignment horizontal="right" vertical="center" indent="2"/>
    </xf>
    <xf numFmtId="164" fontId="0" fillId="6" borderId="24" xfId="2" applyNumberFormat="1" applyFont="1" applyFill="1" applyBorder="1" applyAlignment="1" applyProtection="1">
      <alignment horizontal="right" vertical="center"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6" xfId="1" applyFont="1" applyFill="1" applyBorder="1" applyAlignment="1">
      <alignment horizontal="left" indent="1"/>
    </xf>
    <xf numFmtId="166" fontId="4" fillId="2" borderId="28" xfId="3" applyNumberFormat="1" applyFont="1" applyFill="1" applyBorder="1" applyAlignment="1" applyProtection="1">
      <alignment horizontal="right" indent="2"/>
    </xf>
    <xf numFmtId="164" fontId="4" fillId="2" borderId="17" xfId="2" applyNumberFormat="1" applyFont="1" applyFill="1" applyBorder="1" applyAlignment="1" applyProtection="1">
      <alignment horizontal="right" indent="2"/>
    </xf>
    <xf numFmtId="164" fontId="0" fillId="2" borderId="10" xfId="2" applyNumberFormat="1" applyFont="1" applyFill="1" applyBorder="1" applyAlignment="1" applyProtection="1">
      <alignment horizontal="right" vertical="center" indent="2"/>
    </xf>
    <xf numFmtId="0" fontId="10" fillId="2" borderId="25" xfId="1" applyFont="1" applyFill="1" applyBorder="1" applyAlignment="1">
      <alignment horizontal="left" indent="1"/>
    </xf>
    <xf numFmtId="166" fontId="10" fillId="2" borderId="26" xfId="3" applyNumberFormat="1" applyFont="1" applyFill="1" applyBorder="1" applyAlignment="1" applyProtection="1">
      <alignment horizontal="right" indent="2"/>
    </xf>
    <xf numFmtId="164" fontId="10" fillId="2" borderId="27" xfId="2" applyNumberFormat="1" applyFont="1" applyFill="1" applyBorder="1" applyAlignment="1" applyProtection="1">
      <alignment horizontal="right" indent="2"/>
    </xf>
    <xf numFmtId="0" fontId="14" fillId="2" borderId="9" xfId="1" applyFont="1" applyFill="1" applyBorder="1" applyAlignment="1">
      <alignment horizontal="left" indent="1"/>
    </xf>
    <xf numFmtId="164" fontId="4" fillId="2" borderId="12" xfId="2" applyNumberFormat="1" applyFont="1" applyFill="1" applyBorder="1" applyAlignment="1" applyProtection="1">
      <alignment horizontal="right" indent="2"/>
    </xf>
    <xf numFmtId="9" fontId="13" fillId="0" borderId="0" xfId="2" applyFont="1" applyFill="1" applyBorder="1" applyProtection="1"/>
    <xf numFmtId="0" fontId="0" fillId="0" borderId="0" xfId="0" applyAlignment="1">
      <alignment horizontal="left" indent="1"/>
    </xf>
    <xf numFmtId="0" fontId="16" fillId="0" borderId="0" xfId="0" applyFont="1"/>
    <xf numFmtId="0" fontId="0" fillId="0" borderId="0" xfId="0" applyFont="1"/>
    <xf numFmtId="0" fontId="0" fillId="0" borderId="0" xfId="0" applyFill="1"/>
    <xf numFmtId="0" fontId="16" fillId="0" borderId="0" xfId="0" applyFont="1" applyFill="1"/>
    <xf numFmtId="0" fontId="0" fillId="2" borderId="29" xfId="0" applyFill="1" applyBorder="1"/>
    <xf numFmtId="0" fontId="0" fillId="2" borderId="30" xfId="0" applyFill="1" applyBorder="1"/>
    <xf numFmtId="0" fontId="0" fillId="2" borderId="31"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17" fillId="2" borderId="0" xfId="0" applyFont="1" applyFill="1" applyBorder="1"/>
    <xf numFmtId="0" fontId="17" fillId="2" borderId="33" xfId="0" applyFont="1" applyFill="1" applyBorder="1"/>
    <xf numFmtId="0" fontId="0" fillId="2" borderId="0" xfId="0" applyFill="1" applyBorder="1"/>
    <xf numFmtId="0" fontId="0" fillId="2" borderId="33" xfId="0" applyFill="1" applyBorder="1"/>
    <xf numFmtId="0" fontId="0" fillId="2" borderId="34" xfId="0" applyFill="1" applyBorder="1"/>
    <xf numFmtId="0" fontId="0" fillId="2" borderId="35" xfId="0" applyFill="1" applyBorder="1"/>
    <xf numFmtId="0" fontId="0" fillId="2" borderId="36" xfId="0" applyFill="1" applyBorder="1"/>
    <xf numFmtId="0" fontId="23" fillId="2" borderId="0" xfId="0" applyFont="1" applyFill="1" applyBorder="1" applyAlignment="1">
      <alignment horizontal="left" vertical="center"/>
    </xf>
    <xf numFmtId="0" fontId="0" fillId="2" borderId="32" xfId="0" applyFont="1" applyFill="1" applyBorder="1" applyAlignment="1">
      <alignment horizontal="left" vertical="top" wrapText="1" indent="1"/>
    </xf>
    <xf numFmtId="0" fontId="6" fillId="3" borderId="32" xfId="0" applyFont="1" applyFill="1" applyBorder="1" applyAlignment="1">
      <alignment horizontal="center" vertical="center" wrapText="1"/>
    </xf>
    <xf numFmtId="0" fontId="24" fillId="2" borderId="0" xfId="0" applyFont="1" applyFill="1" applyBorder="1" applyAlignment="1">
      <alignment horizontal="left" vertical="center" wrapText="1"/>
    </xf>
    <xf numFmtId="0" fontId="0" fillId="2" borderId="34" xfId="0" applyFont="1" applyFill="1" applyBorder="1" applyAlignment="1">
      <alignment horizontal="left" vertical="top" wrapText="1" indent="1"/>
    </xf>
    <xf numFmtId="0" fontId="15" fillId="4" borderId="2" xfId="0" applyFont="1" applyFill="1" applyBorder="1" applyAlignment="1" applyProtection="1">
      <alignment horizontal="center" vertical="center" wrapText="1"/>
      <protection locked="0"/>
    </xf>
    <xf numFmtId="0" fontId="15" fillId="4" borderId="37" xfId="0" applyFont="1" applyFill="1" applyBorder="1" applyAlignment="1" applyProtection="1">
      <alignment horizontal="center" vertical="center" wrapText="1"/>
      <protection locked="0"/>
    </xf>
    <xf numFmtId="166" fontId="15" fillId="5" borderId="37" xfId="4" applyNumberFormat="1" applyFont="1" applyFill="1" applyBorder="1" applyAlignment="1" applyProtection="1">
      <alignment horizontal="center" vertical="center" wrapText="1"/>
      <protection locked="0"/>
    </xf>
    <xf numFmtId="0" fontId="15" fillId="5" borderId="37" xfId="0" applyFont="1" applyFill="1" applyBorder="1" applyAlignment="1" applyProtection="1">
      <alignment horizontal="center" vertical="center" wrapText="1"/>
      <protection locked="0"/>
    </xf>
    <xf numFmtId="0" fontId="15" fillId="4" borderId="38" xfId="0" applyFont="1" applyFill="1" applyBorder="1" applyAlignment="1" applyProtection="1">
      <alignment horizontal="center" vertical="center" wrapText="1"/>
      <protection locked="0"/>
    </xf>
    <xf numFmtId="0" fontId="16" fillId="2" borderId="0" xfId="5" applyFill="1"/>
    <xf numFmtId="0" fontId="16" fillId="2" borderId="0" xfId="5" applyFill="1" applyBorder="1"/>
    <xf numFmtId="0" fontId="0" fillId="2" borderId="0" xfId="0" applyFont="1" applyFill="1" applyBorder="1" applyAlignment="1">
      <alignment horizontal="left"/>
    </xf>
    <xf numFmtId="0" fontId="16" fillId="2" borderId="0" xfId="5" applyFill="1" applyAlignment="1">
      <alignment horizontal="left"/>
    </xf>
    <xf numFmtId="166" fontId="16" fillId="2" borderId="0" xfId="4" applyNumberFormat="1" applyFont="1" applyFill="1" applyAlignment="1">
      <alignment horizontal="right"/>
    </xf>
    <xf numFmtId="0" fontId="16" fillId="2" borderId="0" xfId="5" applyFill="1" applyAlignment="1">
      <alignment horizontal="right" indent="2"/>
    </xf>
    <xf numFmtId="0" fontId="16" fillId="2" borderId="0" xfId="5" applyFill="1" applyAlignment="1">
      <alignment horizontal="center"/>
    </xf>
    <xf numFmtId="3" fontId="25" fillId="2" borderId="0" xfId="0" applyNumberFormat="1" applyFont="1" applyFill="1" applyAlignment="1">
      <alignment horizontal="left"/>
    </xf>
    <xf numFmtId="0" fontId="0" fillId="2" borderId="0" xfId="0" applyFill="1" applyAlignment="1">
      <alignment horizontal="left"/>
    </xf>
    <xf numFmtId="166" fontId="0" fillId="2" borderId="0" xfId="4" applyNumberFormat="1" applyFont="1" applyFill="1" applyAlignment="1">
      <alignment horizontal="right"/>
    </xf>
    <xf numFmtId="0" fontId="0" fillId="2" borderId="0" xfId="0" applyFill="1" applyAlignment="1">
      <alignment horizontal="right" indent="2"/>
    </xf>
    <xf numFmtId="0" fontId="0" fillId="2" borderId="0" xfId="0" applyFill="1" applyAlignment="1">
      <alignment horizontal="center"/>
    </xf>
    <xf numFmtId="0" fontId="0" fillId="0" borderId="0" xfId="0" applyFont="1" applyBorder="1" applyAlignment="1">
      <alignment horizontal="left"/>
    </xf>
    <xf numFmtId="0" fontId="16" fillId="0" borderId="0" xfId="5" applyAlignment="1">
      <alignment horizontal="left"/>
    </xf>
    <xf numFmtId="0" fontId="0" fillId="0" borderId="0" xfId="0" applyAlignment="1">
      <alignment horizontal="left"/>
    </xf>
    <xf numFmtId="166" fontId="0" fillId="0" borderId="0" xfId="4" applyNumberFormat="1" applyFont="1" applyAlignment="1">
      <alignment horizontal="right"/>
    </xf>
    <xf numFmtId="0" fontId="0" fillId="0" borderId="0" xfId="0" applyAlignment="1">
      <alignment horizontal="right" indent="2"/>
    </xf>
    <xf numFmtId="0" fontId="0" fillId="0" borderId="0" xfId="0" applyAlignment="1">
      <alignment horizontal="center"/>
    </xf>
    <xf numFmtId="166" fontId="16" fillId="0" borderId="0" xfId="4" applyNumberFormat="1" applyFont="1" applyAlignment="1">
      <alignment horizontal="right"/>
    </xf>
    <xf numFmtId="0" fontId="16" fillId="0" borderId="0" xfId="5" applyAlignment="1">
      <alignment horizontal="right" indent="2"/>
    </xf>
    <xf numFmtId="0" fontId="16" fillId="0" borderId="0" xfId="5" applyAlignment="1">
      <alignment horizontal="center"/>
    </xf>
    <xf numFmtId="0" fontId="16" fillId="0" borderId="0" xfId="5"/>
    <xf numFmtId="0" fontId="26" fillId="0" borderId="0" xfId="0" applyFont="1"/>
    <xf numFmtId="168" fontId="0" fillId="0" borderId="0" xfId="0" applyNumberFormat="1"/>
    <xf numFmtId="0" fontId="6" fillId="5" borderId="18" xfId="1" applyFont="1" applyFill="1" applyBorder="1" applyAlignment="1">
      <alignment horizontal="center" vertical="center"/>
    </xf>
    <xf numFmtId="0" fontId="3" fillId="2" borderId="0" xfId="1" applyFill="1" applyAlignment="1">
      <alignment horizontal="center"/>
    </xf>
    <xf numFmtId="0" fontId="3" fillId="2" borderId="0" xfId="1" quotePrefix="1" applyFill="1" applyAlignment="1"/>
    <xf numFmtId="0" fontId="3" fillId="2" borderId="0" xfId="1" applyFill="1" applyAlignment="1"/>
    <xf numFmtId="0" fontId="27" fillId="2" borderId="0" xfId="1" applyFont="1" applyFill="1" applyBorder="1" applyAlignment="1">
      <alignment horizontal="left" vertical="top"/>
    </xf>
    <xf numFmtId="0" fontId="3" fillId="2" borderId="14" xfId="1" applyFill="1" applyBorder="1" applyAlignment="1">
      <alignment horizontal="left" indent="1"/>
    </xf>
    <xf numFmtId="0" fontId="10" fillId="2" borderId="14" xfId="1" applyFont="1" applyFill="1" applyBorder="1" applyAlignment="1">
      <alignment horizontal="left" indent="1"/>
    </xf>
    <xf numFmtId="0" fontId="4" fillId="2" borderId="15" xfId="1" applyFont="1" applyFill="1" applyBorder="1" applyAlignment="1">
      <alignment horizontal="left" indent="1"/>
    </xf>
    <xf numFmtId="0" fontId="4" fillId="2" borderId="14" xfId="1" applyFont="1" applyFill="1" applyBorder="1" applyAlignment="1">
      <alignment horizontal="left" indent="1"/>
    </xf>
    <xf numFmtId="0" fontId="4" fillId="8" borderId="14" xfId="1" applyFont="1" applyFill="1" applyBorder="1" applyAlignment="1">
      <alignment horizontal="left" vertical="center" indent="1"/>
    </xf>
    <xf numFmtId="0" fontId="6" fillId="5" borderId="22" xfId="1" applyFont="1" applyFill="1" applyBorder="1" applyAlignment="1">
      <alignment vertical="center"/>
    </xf>
    <xf numFmtId="0" fontId="4" fillId="6" borderId="0" xfId="1" applyFont="1" applyFill="1" applyBorder="1" applyAlignment="1">
      <alignment horizontal="left" vertical="center" indent="1"/>
    </xf>
    <xf numFmtId="0" fontId="3" fillId="2" borderId="26" xfId="1" applyFill="1" applyBorder="1" applyAlignment="1">
      <alignment horizontal="left" indent="1"/>
    </xf>
    <xf numFmtId="0" fontId="10" fillId="2" borderId="26" xfId="1" applyFont="1" applyFill="1" applyBorder="1" applyAlignment="1">
      <alignment horizontal="left" indent="1"/>
    </xf>
    <xf numFmtId="0" fontId="4" fillId="2" borderId="28" xfId="1" applyFont="1" applyFill="1" applyBorder="1" applyAlignment="1">
      <alignment horizontal="left" indent="1"/>
    </xf>
    <xf numFmtId="0" fontId="3" fillId="2" borderId="26" xfId="1" applyFill="1" applyBorder="1" applyAlignment="1">
      <alignment horizontal="left" wrapText="1" indent="1"/>
    </xf>
    <xf numFmtId="0" fontId="14" fillId="2" borderId="14" xfId="1" applyFont="1" applyFill="1" applyBorder="1" applyAlignment="1">
      <alignment horizontal="left" indent="1"/>
    </xf>
    <xf numFmtId="164" fontId="0" fillId="2" borderId="0" xfId="2" applyNumberFormat="1" applyFont="1" applyFill="1" applyBorder="1" applyAlignment="1" applyProtection="1">
      <alignment horizontal="right" vertical="center" indent="2"/>
    </xf>
    <xf numFmtId="165" fontId="6" fillId="10" borderId="5" xfId="2" applyNumberFormat="1" applyFont="1" applyFill="1" applyBorder="1" applyAlignment="1" applyProtection="1">
      <alignment horizontal="center" vertical="center" wrapText="1"/>
    </xf>
    <xf numFmtId="165" fontId="6" fillId="10" borderId="8" xfId="2" applyNumberFormat="1" applyFont="1" applyFill="1" applyBorder="1" applyAlignment="1" applyProtection="1">
      <alignment horizontal="center" vertical="center"/>
    </xf>
    <xf numFmtId="0" fontId="5" fillId="2" borderId="0" xfId="1" applyFont="1" applyFill="1" applyBorder="1"/>
    <xf numFmtId="0" fontId="3" fillId="2" borderId="0" xfId="1" applyFill="1" applyBorder="1"/>
    <xf numFmtId="0" fontId="27" fillId="2" borderId="0" xfId="1" applyFont="1" applyFill="1" applyBorder="1" applyAlignment="1">
      <alignment horizontal="left" vertical="center"/>
    </xf>
    <xf numFmtId="0" fontId="4" fillId="6" borderId="25" xfId="1" applyFont="1" applyFill="1" applyBorder="1" applyAlignment="1">
      <alignment horizontal="left" vertical="center" indent="1"/>
    </xf>
    <xf numFmtId="0" fontId="4" fillId="6" borderId="26" xfId="1" applyFont="1" applyFill="1" applyBorder="1" applyAlignment="1">
      <alignment horizontal="left" vertical="center" indent="1"/>
    </xf>
    <xf numFmtId="165" fontId="4" fillId="2" borderId="0" xfId="2" applyNumberFormat="1" applyFont="1" applyFill="1" applyBorder="1" applyAlignment="1" applyProtection="1">
      <alignment horizontal="right" vertical="center"/>
    </xf>
    <xf numFmtId="0" fontId="3" fillId="2" borderId="14" xfId="1" applyFill="1" applyBorder="1" applyAlignment="1">
      <alignment horizontal="left" vertical="center"/>
    </xf>
    <xf numFmtId="0" fontId="10" fillId="2" borderId="14" xfId="1" applyFont="1" applyFill="1" applyBorder="1" applyAlignment="1">
      <alignment horizontal="left" vertical="center"/>
    </xf>
    <xf numFmtId="0" fontId="4" fillId="2" borderId="15" xfId="1" applyFont="1" applyFill="1" applyBorder="1" applyAlignment="1">
      <alignment horizontal="left" vertical="center"/>
    </xf>
    <xf numFmtId="167" fontId="3" fillId="2" borderId="0" xfId="1" applyNumberFormat="1" applyFill="1" applyAlignment="1">
      <alignment horizontal="right"/>
    </xf>
    <xf numFmtId="165" fontId="3" fillId="2" borderId="0" xfId="1" applyNumberFormat="1" applyFill="1" applyAlignment="1">
      <alignment horizontal="right"/>
    </xf>
    <xf numFmtId="0" fontId="4" fillId="2" borderId="0" xfId="1" applyFont="1" applyFill="1" applyAlignment="1">
      <alignment horizontal="left" vertical="center"/>
    </xf>
    <xf numFmtId="0" fontId="4" fillId="8" borderId="14" xfId="1" applyFont="1" applyFill="1" applyBorder="1" applyAlignment="1">
      <alignment horizontal="left" vertical="center"/>
    </xf>
    <xf numFmtId="0" fontId="3" fillId="2" borderId="0" xfId="1" applyFill="1" applyAlignment="1">
      <alignment horizontal="left" vertical="center"/>
    </xf>
    <xf numFmtId="0" fontId="4" fillId="6" borderId="13" xfId="1" applyFont="1" applyFill="1" applyBorder="1" applyAlignment="1">
      <alignment horizontal="left" vertical="center"/>
    </xf>
    <xf numFmtId="166" fontId="0" fillId="2" borderId="0" xfId="3" applyNumberFormat="1" applyFont="1" applyFill="1" applyBorder="1" applyAlignment="1" applyProtection="1">
      <alignment horizontal="right" vertical="center"/>
    </xf>
    <xf numFmtId="166" fontId="4" fillId="2" borderId="0" xfId="3" applyNumberFormat="1" applyFont="1" applyFill="1" applyBorder="1" applyAlignment="1" applyProtection="1">
      <alignment horizontal="right" vertical="center"/>
    </xf>
    <xf numFmtId="166" fontId="0" fillId="6" borderId="13" xfId="3" applyNumberFormat="1" applyFont="1" applyFill="1" applyBorder="1" applyAlignment="1" applyProtection="1">
      <alignment horizontal="right" vertical="center"/>
    </xf>
    <xf numFmtId="166" fontId="0" fillId="8" borderId="14" xfId="3" applyNumberFormat="1" applyFont="1" applyFill="1" applyBorder="1" applyAlignment="1" applyProtection="1">
      <alignment horizontal="right" vertical="center"/>
    </xf>
    <xf numFmtId="1" fontId="0" fillId="6" borderId="13" xfId="3" applyNumberFormat="1" applyFont="1" applyFill="1" applyBorder="1" applyAlignment="1" applyProtection="1">
      <alignment horizontal="right" vertical="center"/>
    </xf>
    <xf numFmtId="165" fontId="0" fillId="2" borderId="0" xfId="2" applyNumberFormat="1" applyFont="1" applyFill="1" applyBorder="1" applyAlignment="1" applyProtection="1">
      <alignment horizontal="right" vertical="center" indent="5"/>
    </xf>
    <xf numFmtId="167" fontId="3" fillId="6" borderId="27" xfId="1" applyNumberFormat="1" applyFill="1" applyBorder="1" applyAlignment="1">
      <alignment horizontal="right" vertical="center" indent="5"/>
    </xf>
    <xf numFmtId="165" fontId="3" fillId="2" borderId="0" xfId="1" applyNumberFormat="1" applyFill="1" applyAlignment="1">
      <alignment horizontal="right" vertical="center" indent="5"/>
    </xf>
    <xf numFmtId="167" fontId="3" fillId="6" borderId="7" xfId="1" applyNumberFormat="1" applyFill="1" applyBorder="1" applyAlignment="1">
      <alignment horizontal="right" vertical="center" indent="5"/>
    </xf>
    <xf numFmtId="167" fontId="3" fillId="8" borderId="10" xfId="1" applyNumberFormat="1" applyFill="1" applyBorder="1" applyAlignment="1">
      <alignment horizontal="right" vertical="center" indent="5"/>
    </xf>
    <xf numFmtId="167" fontId="3" fillId="2" borderId="0" xfId="1" applyNumberFormat="1" applyFill="1" applyAlignment="1">
      <alignment horizontal="right" vertical="center" indent="5"/>
    </xf>
    <xf numFmtId="167" fontId="4" fillId="2" borderId="0" xfId="1" applyNumberFormat="1" applyFont="1" applyFill="1" applyAlignment="1">
      <alignment horizontal="right" vertical="center" indent="5"/>
    </xf>
    <xf numFmtId="0" fontId="3" fillId="2" borderId="0" xfId="1" applyFill="1" applyAlignment="1">
      <alignment horizontal="right" vertical="center" indent="5"/>
    </xf>
    <xf numFmtId="165" fontId="0" fillId="6" borderId="7" xfId="2" applyNumberFormat="1" applyFont="1" applyFill="1" applyBorder="1" applyAlignment="1" applyProtection="1">
      <alignment horizontal="right" vertical="center" indent="5"/>
    </xf>
    <xf numFmtId="164" fontId="0" fillId="6" borderId="26" xfId="2" applyNumberFormat="1" applyFont="1" applyFill="1" applyBorder="1" applyAlignment="1" applyProtection="1">
      <alignment horizontal="right" vertical="center" indent="2"/>
    </xf>
    <xf numFmtId="164" fontId="3" fillId="2" borderId="0" xfId="2" applyNumberFormat="1" applyFont="1" applyFill="1" applyBorder="1" applyAlignment="1" applyProtection="1">
      <alignment horizontal="right" vertical="center" indent="2"/>
    </xf>
    <xf numFmtId="164" fontId="0" fillId="8" borderId="14" xfId="2" applyNumberFormat="1" applyFont="1" applyFill="1" applyBorder="1" applyAlignment="1" applyProtection="1">
      <alignment horizontal="right" vertical="center" indent="2"/>
    </xf>
    <xf numFmtId="164" fontId="3" fillId="2" borderId="0" xfId="1" applyNumberFormat="1" applyFill="1" applyAlignment="1">
      <alignment horizontal="right" vertical="center" indent="2"/>
    </xf>
    <xf numFmtId="164" fontId="0" fillId="8" borderId="14" xfId="3" applyNumberFormat="1" applyFont="1" applyFill="1" applyBorder="1" applyAlignment="1" applyProtection="1">
      <alignment horizontal="right" vertical="center" indent="2"/>
    </xf>
    <xf numFmtId="164" fontId="0" fillId="2" borderId="0" xfId="2" applyNumberFormat="1" applyFont="1" applyFill="1" applyBorder="1" applyAlignment="1" applyProtection="1">
      <alignment horizontal="right" vertical="center" indent="3"/>
    </xf>
    <xf numFmtId="164" fontId="0" fillId="6" borderId="26" xfId="2" applyNumberFormat="1" applyFont="1" applyFill="1" applyBorder="1" applyAlignment="1" applyProtection="1">
      <alignment horizontal="right" vertical="center" indent="3"/>
    </xf>
    <xf numFmtId="164" fontId="3" fillId="2" borderId="0" xfId="2" applyNumberFormat="1" applyFont="1" applyFill="1" applyBorder="1" applyAlignment="1" applyProtection="1">
      <alignment horizontal="right" vertical="center" indent="3"/>
    </xf>
    <xf numFmtId="164" fontId="0" fillId="6" borderId="13" xfId="2" applyNumberFormat="1" applyFont="1" applyFill="1" applyBorder="1" applyAlignment="1" applyProtection="1">
      <alignment horizontal="right" vertical="center" indent="3"/>
    </xf>
    <xf numFmtId="164" fontId="0" fillId="8" borderId="14" xfId="2" applyNumberFormat="1" applyFont="1" applyFill="1" applyBorder="1" applyAlignment="1" applyProtection="1">
      <alignment horizontal="right" vertical="center" indent="3"/>
    </xf>
    <xf numFmtId="164" fontId="3" fillId="2" borderId="0" xfId="1" applyNumberFormat="1" applyFill="1" applyAlignment="1">
      <alignment horizontal="right" vertical="center" indent="3"/>
    </xf>
    <xf numFmtId="164" fontId="0" fillId="8" borderId="14" xfId="3" applyNumberFormat="1" applyFont="1" applyFill="1" applyBorder="1" applyAlignment="1" applyProtection="1">
      <alignment horizontal="right" vertical="center" indent="3"/>
    </xf>
    <xf numFmtId="164" fontId="0" fillId="2" borderId="0" xfId="2" applyNumberFormat="1" applyFont="1" applyFill="1" applyBorder="1" applyAlignment="1" applyProtection="1">
      <alignment horizontal="right" vertical="center" indent="5"/>
    </xf>
    <xf numFmtId="164" fontId="0" fillId="6" borderId="26" xfId="2" applyNumberFormat="1" applyFont="1" applyFill="1" applyBorder="1" applyAlignment="1" applyProtection="1">
      <alignment horizontal="right" vertical="center" indent="5"/>
    </xf>
    <xf numFmtId="1" fontId="0" fillId="2" borderId="0" xfId="3" applyNumberFormat="1" applyFont="1" applyFill="1" applyBorder="1" applyAlignment="1" applyProtection="1">
      <alignment horizontal="right" vertical="center" indent="5"/>
    </xf>
    <xf numFmtId="1" fontId="0" fillId="6" borderId="26" xfId="3" applyNumberFormat="1" applyFont="1" applyFill="1" applyBorder="1" applyAlignment="1" applyProtection="1">
      <alignment horizontal="right" vertical="center" indent="5"/>
    </xf>
    <xf numFmtId="166" fontId="4" fillId="2" borderId="0" xfId="3" applyNumberFormat="1" applyFont="1" applyFill="1" applyBorder="1" applyAlignment="1" applyProtection="1">
      <alignment horizontal="right" vertical="center" indent="5"/>
    </xf>
    <xf numFmtId="166" fontId="0" fillId="6" borderId="13" xfId="3" applyNumberFormat="1" applyFont="1" applyFill="1" applyBorder="1" applyAlignment="1" applyProtection="1">
      <alignment horizontal="right" vertical="center" indent="5"/>
    </xf>
    <xf numFmtId="166" fontId="0" fillId="8" borderId="14" xfId="3" applyNumberFormat="1" applyFont="1" applyFill="1" applyBorder="1" applyAlignment="1" applyProtection="1">
      <alignment horizontal="right" vertical="center" indent="5"/>
    </xf>
    <xf numFmtId="166" fontId="0" fillId="2" borderId="0" xfId="3" applyNumberFormat="1" applyFont="1" applyFill="1" applyBorder="1" applyAlignment="1" applyProtection="1">
      <alignment horizontal="right" vertical="center" indent="5"/>
    </xf>
    <xf numFmtId="0" fontId="3" fillId="2" borderId="0" xfId="1" applyFill="1" applyBorder="1" applyAlignment="1">
      <alignment horizontal="right" vertical="center" indent="2"/>
    </xf>
    <xf numFmtId="166" fontId="0" fillId="6" borderId="26" xfId="3" applyNumberFormat="1" applyFont="1" applyFill="1" applyBorder="1" applyAlignment="1" applyProtection="1">
      <alignment horizontal="right" vertical="center"/>
    </xf>
    <xf numFmtId="167" fontId="3" fillId="2" borderId="10" xfId="1" applyNumberFormat="1" applyFill="1" applyBorder="1" applyAlignment="1">
      <alignment horizontal="right" vertical="center" indent="5"/>
    </xf>
    <xf numFmtId="165" fontId="3" fillId="2" borderId="12" xfId="1" applyNumberFormat="1" applyFill="1" applyBorder="1" applyAlignment="1">
      <alignment horizontal="right" vertical="center" indent="5"/>
    </xf>
    <xf numFmtId="167" fontId="3" fillId="2" borderId="12" xfId="1" applyNumberFormat="1" applyFill="1" applyBorder="1" applyAlignment="1">
      <alignment horizontal="right" vertical="center" indent="5"/>
    </xf>
    <xf numFmtId="167" fontId="4" fillId="2" borderId="12" xfId="1" applyNumberFormat="1" applyFont="1" applyFill="1" applyBorder="1" applyAlignment="1">
      <alignment horizontal="right" vertical="center" indent="5"/>
    </xf>
    <xf numFmtId="0" fontId="4" fillId="2" borderId="0" xfId="1" applyFont="1" applyFill="1" applyBorder="1" applyAlignment="1">
      <alignment horizontal="left" vertical="center" indent="1"/>
    </xf>
    <xf numFmtId="0" fontId="4" fillId="2" borderId="0" xfId="1" applyFont="1" applyFill="1" applyAlignment="1">
      <alignment horizontal="left" vertical="center" indent="1"/>
    </xf>
    <xf numFmtId="0" fontId="3" fillId="2" borderId="9" xfId="1" applyFill="1" applyBorder="1" applyAlignment="1">
      <alignment horizontal="left" vertical="center" indent="1"/>
    </xf>
    <xf numFmtId="0" fontId="3" fillId="2" borderId="14" xfId="1" applyFill="1" applyBorder="1" applyAlignment="1">
      <alignment horizontal="left" vertical="center" indent="1"/>
    </xf>
    <xf numFmtId="0" fontId="3" fillId="2" borderId="11" xfId="1" applyFill="1" applyBorder="1" applyAlignment="1">
      <alignment horizontal="left" vertical="center" indent="1"/>
    </xf>
    <xf numFmtId="0" fontId="3" fillId="2" borderId="15" xfId="1" applyFill="1" applyBorder="1" applyAlignment="1">
      <alignment horizontal="left" vertical="center" indent="1"/>
    </xf>
    <xf numFmtId="0" fontId="10" fillId="2" borderId="9" xfId="1" applyFont="1" applyFill="1" applyBorder="1" applyAlignment="1">
      <alignment horizontal="left" vertical="center" indent="1"/>
    </xf>
    <xf numFmtId="0" fontId="4" fillId="2" borderId="11" xfId="1" applyFont="1" applyFill="1" applyBorder="1" applyAlignment="1">
      <alignment horizontal="left" vertical="center" indent="1"/>
    </xf>
    <xf numFmtId="0" fontId="3" fillId="2" borderId="0" xfId="1" applyFill="1" applyAlignment="1">
      <alignment horizontal="left" vertical="center" indent="1"/>
    </xf>
    <xf numFmtId="0" fontId="4" fillId="2" borderId="9" xfId="1" applyFont="1" applyFill="1" applyBorder="1" applyAlignment="1">
      <alignment horizontal="left" vertical="center" indent="1"/>
    </xf>
    <xf numFmtId="0" fontId="4" fillId="2" borderId="14" xfId="1" applyFont="1" applyFill="1" applyBorder="1" applyAlignment="1">
      <alignment horizontal="left" vertical="center"/>
    </xf>
    <xf numFmtId="167" fontId="4" fillId="2" borderId="10" xfId="1" applyNumberFormat="1" applyFont="1" applyFill="1" applyBorder="1" applyAlignment="1">
      <alignment horizontal="right" vertical="center" indent="5"/>
    </xf>
    <xf numFmtId="16" fontId="10" fillId="2" borderId="9" xfId="1" applyNumberFormat="1" applyFont="1" applyFill="1" applyBorder="1" applyAlignment="1">
      <alignment horizontal="left" vertical="center" indent="1"/>
    </xf>
    <xf numFmtId="16" fontId="10" fillId="2" borderId="14" xfId="1" applyNumberFormat="1" applyFont="1" applyFill="1" applyBorder="1" applyAlignment="1">
      <alignment horizontal="left" vertical="center"/>
    </xf>
    <xf numFmtId="166" fontId="0" fillId="2" borderId="26"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164" fontId="9" fillId="6" borderId="6" xfId="2" applyNumberFormat="1" applyFont="1" applyFill="1" applyBorder="1" applyAlignment="1" applyProtection="1">
      <alignment horizontal="right" vertical="center" indent="13"/>
    </xf>
    <xf numFmtId="164" fontId="9" fillId="6" borderId="7" xfId="2" applyNumberFormat="1" applyFont="1" applyFill="1" applyBorder="1" applyAlignment="1" applyProtection="1">
      <alignment horizontal="right" vertical="center" indent="13"/>
    </xf>
    <xf numFmtId="164" fontId="9" fillId="8" borderId="6" xfId="2" applyNumberFormat="1" applyFont="1" applyFill="1" applyBorder="1" applyAlignment="1" applyProtection="1">
      <alignment horizontal="right" vertical="center" indent="13"/>
    </xf>
    <xf numFmtId="164" fontId="9" fillId="8" borderId="7" xfId="2" applyNumberFormat="1" applyFont="1" applyFill="1" applyBorder="1" applyAlignment="1" applyProtection="1">
      <alignment horizontal="right" vertical="center" indent="13"/>
    </xf>
    <xf numFmtId="164" fontId="9" fillId="2" borderId="18" xfId="2" applyNumberFormat="1" applyFont="1" applyFill="1" applyBorder="1" applyAlignment="1" applyProtection="1">
      <alignment horizontal="right" vertical="center" indent="13"/>
    </xf>
    <xf numFmtId="164" fontId="5" fillId="2" borderId="0" xfId="1" applyNumberFormat="1" applyFont="1" applyFill="1" applyAlignment="1">
      <alignment horizontal="right" vertical="center" indent="13"/>
    </xf>
    <xf numFmtId="0" fontId="17" fillId="2" borderId="33" xfId="0" applyFont="1" applyFill="1" applyBorder="1" applyAlignment="1">
      <alignment vertical="top" wrapText="1"/>
    </xf>
    <xf numFmtId="0" fontId="0" fillId="2" borderId="32" xfId="0" applyFont="1" applyFill="1" applyBorder="1" applyAlignment="1">
      <alignment horizontal="left" vertical="top" wrapText="1" indent="3"/>
    </xf>
    <xf numFmtId="0" fontId="31" fillId="2" borderId="32" xfId="0" applyFont="1" applyFill="1" applyBorder="1" applyAlignment="1">
      <alignment horizontal="left" vertical="center" wrapText="1"/>
    </xf>
    <xf numFmtId="0" fontId="0" fillId="2" borderId="32" xfId="0" applyFont="1" applyFill="1" applyBorder="1" applyAlignment="1">
      <alignment horizontal="left" vertical="center" wrapText="1" indent="1"/>
    </xf>
    <xf numFmtId="0" fontId="0" fillId="2" borderId="32" xfId="0" applyFont="1" applyFill="1" applyBorder="1" applyAlignment="1">
      <alignment horizontal="left" vertical="top" wrapText="1" indent="6"/>
    </xf>
    <xf numFmtId="0" fontId="33" fillId="2" borderId="0" xfId="6" applyFill="1"/>
    <xf numFmtId="0" fontId="34" fillId="2" borderId="0" xfId="0" applyFont="1" applyFill="1"/>
    <xf numFmtId="0" fontId="0" fillId="2" borderId="0" xfId="0" applyFont="1" applyFill="1" applyBorder="1" applyAlignment="1">
      <alignment horizontal="left" vertical="top" wrapText="1"/>
    </xf>
    <xf numFmtId="0" fontId="0" fillId="2" borderId="0" xfId="0" applyFont="1" applyFill="1" applyBorder="1" applyAlignment="1">
      <alignment vertical="top" wrapText="1"/>
    </xf>
    <xf numFmtId="0" fontId="8" fillId="4" borderId="52" xfId="1" applyFont="1" applyFill="1" applyBorder="1" applyAlignment="1">
      <alignment horizontal="center" vertical="center" wrapText="1"/>
    </xf>
    <xf numFmtId="9" fontId="8" fillId="4" borderId="51" xfId="2" applyFont="1" applyFill="1" applyBorder="1" applyAlignment="1" applyProtection="1">
      <alignment horizontal="center" vertical="center"/>
    </xf>
    <xf numFmtId="0" fontId="0" fillId="0" borderId="0" xfId="0" applyProtection="1"/>
    <xf numFmtId="0" fontId="0" fillId="0" borderId="0" xfId="0" applyAlignment="1" applyProtection="1">
      <alignment horizontal="center"/>
    </xf>
    <xf numFmtId="0" fontId="0" fillId="2" borderId="0" xfId="0" applyFill="1" applyProtection="1"/>
    <xf numFmtId="0" fontId="0" fillId="2" borderId="0" xfId="0" applyFill="1" applyAlignment="1" applyProtection="1">
      <alignment horizontal="center"/>
    </xf>
    <xf numFmtId="0" fontId="0" fillId="0" borderId="67" xfId="0" applyBorder="1" applyAlignment="1" applyProtection="1">
      <alignment horizontal="center"/>
    </xf>
    <xf numFmtId="0" fontId="3" fillId="0" borderId="68" xfId="1" applyBorder="1" applyAlignment="1" applyProtection="1">
      <alignment horizontal="center" vertical="center"/>
      <protection locked="0"/>
    </xf>
    <xf numFmtId="0" fontId="0" fillId="0" borderId="68" xfId="1" applyFont="1" applyBorder="1" applyAlignment="1" applyProtection="1">
      <alignment horizontal="center" vertical="center" wrapText="1"/>
      <protection locked="0"/>
    </xf>
    <xf numFmtId="0" fontId="3" fillId="10" borderId="68" xfId="1" applyFill="1" applyBorder="1" applyAlignment="1" applyProtection="1">
      <alignment horizontal="center" vertical="center"/>
      <protection locked="0"/>
    </xf>
    <xf numFmtId="0" fontId="5" fillId="0" borderId="0" xfId="0" applyFont="1" applyFill="1" applyBorder="1" applyAlignment="1">
      <alignment horizontal="center"/>
    </xf>
    <xf numFmtId="0" fontId="4" fillId="6" borderId="69" xfId="1" applyFont="1" applyFill="1" applyBorder="1" applyAlignment="1">
      <alignment horizontal="left" vertical="center" indent="1"/>
    </xf>
    <xf numFmtId="0" fontId="4" fillId="6" borderId="70" xfId="1" applyFont="1" applyFill="1" applyBorder="1" applyAlignment="1">
      <alignment horizontal="left" vertical="center" indent="1"/>
    </xf>
    <xf numFmtId="165" fontId="4" fillId="7" borderId="71" xfId="2" applyNumberFormat="1" applyFont="1" applyFill="1" applyBorder="1" applyAlignment="1" applyProtection="1">
      <alignment horizontal="right" vertical="center" indent="5"/>
    </xf>
    <xf numFmtId="164" fontId="0" fillId="0" borderId="0" xfId="2" applyNumberFormat="1" applyFont="1" applyFill="1" applyBorder="1" applyProtection="1"/>
    <xf numFmtId="165" fontId="0" fillId="0" borderId="0" xfId="2" applyNumberFormat="1" applyFont="1" applyFill="1" applyBorder="1" applyProtection="1"/>
    <xf numFmtId="0" fontId="3" fillId="0" borderId="0" xfId="1" applyFill="1" applyBorder="1"/>
    <xf numFmtId="1" fontId="3" fillId="0" borderId="0" xfId="1" applyNumberFormat="1" applyFill="1" applyBorder="1"/>
    <xf numFmtId="0" fontId="31" fillId="2" borderId="32" xfId="0" applyFont="1" applyFill="1" applyBorder="1" applyAlignment="1">
      <alignment horizontal="left" vertical="center" wrapText="1"/>
    </xf>
    <xf numFmtId="0" fontId="2" fillId="2" borderId="32" xfId="0" applyFont="1" applyFill="1" applyBorder="1" applyAlignment="1">
      <alignment horizontal="left" vertical="top" wrapText="1" indent="1"/>
    </xf>
    <xf numFmtId="0" fontId="2" fillId="2" borderId="0" xfId="0" applyFont="1" applyFill="1" applyBorder="1" applyAlignment="1">
      <alignment horizontal="left" vertical="top" wrapText="1" indent="1"/>
    </xf>
    <xf numFmtId="0" fontId="22" fillId="4" borderId="32" xfId="0" applyFont="1" applyFill="1" applyBorder="1" applyAlignment="1">
      <alignment horizontal="left" vertical="center" indent="1"/>
    </xf>
    <xf numFmtId="0" fontId="22" fillId="4" borderId="0" xfId="0" applyFont="1" applyFill="1" applyBorder="1" applyAlignment="1">
      <alignment horizontal="left" vertical="center" indent="1"/>
    </xf>
    <xf numFmtId="0" fontId="22" fillId="4" borderId="33" xfId="0" applyFont="1" applyFill="1" applyBorder="1" applyAlignment="1">
      <alignment horizontal="left" vertical="center" indent="1"/>
    </xf>
    <xf numFmtId="0" fontId="31" fillId="2" borderId="32" xfId="0" applyFont="1" applyFill="1" applyBorder="1" applyAlignment="1">
      <alignment horizontal="left" vertical="center" wrapText="1"/>
    </xf>
    <xf numFmtId="0" fontId="31" fillId="2" borderId="0" xfId="0" applyFont="1" applyFill="1" applyBorder="1" applyAlignment="1">
      <alignment horizontal="left" vertical="center" wrapText="1"/>
    </xf>
    <xf numFmtId="0" fontId="8" fillId="11" borderId="0" xfId="1" applyNumberFormat="1" applyFont="1" applyFill="1" applyBorder="1" applyAlignment="1" applyProtection="1">
      <alignment horizontal="center" vertical="center" wrapText="1"/>
    </xf>
    <xf numFmtId="0" fontId="8" fillId="11" borderId="49" xfId="1" applyNumberFormat="1" applyFont="1" applyFill="1" applyBorder="1" applyAlignment="1" applyProtection="1">
      <alignment horizontal="center" vertical="center" wrapText="1"/>
    </xf>
    <xf numFmtId="0" fontId="8" fillId="11" borderId="55" xfId="1" applyNumberFormat="1" applyFont="1" applyFill="1" applyBorder="1" applyAlignment="1" applyProtection="1">
      <alignment horizontal="center" vertical="center" wrapText="1"/>
    </xf>
    <xf numFmtId="0" fontId="8" fillId="11" borderId="54" xfId="1" applyNumberFormat="1" applyFont="1" applyFill="1" applyBorder="1" applyAlignment="1" applyProtection="1">
      <alignment horizontal="center" vertical="center" wrapText="1"/>
    </xf>
    <xf numFmtId="0" fontId="8" fillId="11" borderId="59" xfId="1" applyFont="1" applyFill="1" applyBorder="1" applyAlignment="1">
      <alignment horizontal="center" vertical="center" wrapText="1"/>
    </xf>
    <xf numFmtId="0" fontId="8" fillId="11" borderId="60" xfId="1" applyFont="1" applyFill="1" applyBorder="1" applyAlignment="1">
      <alignment horizontal="center" vertical="center" wrapText="1"/>
    </xf>
    <xf numFmtId="0" fontId="8" fillId="11" borderId="61" xfId="1" applyFont="1" applyFill="1" applyBorder="1" applyAlignment="1">
      <alignment horizontal="center" vertical="center" wrapText="1"/>
    </xf>
    <xf numFmtId="0" fontId="8" fillId="11" borderId="62" xfId="1" applyFont="1" applyFill="1" applyBorder="1" applyAlignment="1">
      <alignment horizontal="center" vertical="center" wrapText="1"/>
    </xf>
    <xf numFmtId="0" fontId="8" fillId="11" borderId="0" xfId="1" applyFont="1" applyFill="1" applyBorder="1" applyAlignment="1">
      <alignment horizontal="center" vertical="center" wrapText="1"/>
    </xf>
    <xf numFmtId="0" fontId="8" fillId="11" borderId="63" xfId="1" applyFont="1" applyFill="1" applyBorder="1" applyAlignment="1">
      <alignment horizontal="center" vertical="center" wrapText="1"/>
    </xf>
    <xf numFmtId="0" fontId="36" fillId="3" borderId="64" xfId="1" applyFont="1" applyFill="1" applyBorder="1" applyAlignment="1" applyProtection="1">
      <alignment horizontal="center" vertical="center"/>
      <protection locked="0"/>
    </xf>
    <xf numFmtId="0" fontId="36" fillId="3" borderId="65" xfId="1" applyFont="1" applyFill="1" applyBorder="1" applyAlignment="1" applyProtection="1">
      <alignment horizontal="center" vertical="center"/>
      <protection locked="0"/>
    </xf>
    <xf numFmtId="0" fontId="36" fillId="3" borderId="66" xfId="1" applyFont="1" applyFill="1" applyBorder="1" applyAlignment="1" applyProtection="1">
      <alignment horizontal="center" vertical="center"/>
      <protection locked="0"/>
    </xf>
    <xf numFmtId="0" fontId="12" fillId="2" borderId="18" xfId="1" applyFont="1" applyFill="1" applyBorder="1" applyAlignment="1">
      <alignment horizontal="left"/>
    </xf>
    <xf numFmtId="0" fontId="11" fillId="2" borderId="0" xfId="1" applyFont="1" applyFill="1" applyAlignment="1">
      <alignment horizontal="left" vertical="top" wrapText="1"/>
    </xf>
    <xf numFmtId="164" fontId="0" fillId="2" borderId="14" xfId="2" applyNumberFormat="1" applyFont="1" applyFill="1" applyBorder="1" applyAlignment="1" applyProtection="1">
      <alignment horizontal="right" vertical="center" indent="2"/>
    </xf>
    <xf numFmtId="164" fontId="3" fillId="2" borderId="15" xfId="2" applyNumberFormat="1" applyFont="1" applyFill="1" applyBorder="1" applyAlignment="1" applyProtection="1">
      <alignment horizontal="right" vertical="center" indent="2"/>
    </xf>
    <xf numFmtId="166" fontId="0" fillId="2" borderId="14" xfId="3" applyNumberFormat="1" applyFont="1" applyFill="1" applyBorder="1" applyAlignment="1" applyProtection="1">
      <alignment horizontal="right" vertical="center"/>
    </xf>
    <xf numFmtId="166" fontId="4" fillId="2" borderId="15" xfId="3" applyNumberFormat="1" applyFont="1" applyFill="1" applyBorder="1" applyAlignment="1" applyProtection="1">
      <alignment horizontal="right" vertical="center"/>
    </xf>
    <xf numFmtId="0" fontId="3" fillId="2" borderId="9" xfId="1" applyFill="1" applyBorder="1" applyAlignment="1">
      <alignment horizontal="left" vertical="top" wrapText="1" indent="1"/>
    </xf>
    <xf numFmtId="0" fontId="3" fillId="2" borderId="14" xfId="1" applyFill="1" applyBorder="1" applyAlignment="1">
      <alignment horizontal="left" vertical="top" wrapText="1" indent="1"/>
    </xf>
    <xf numFmtId="166" fontId="0" fillId="2" borderId="14" xfId="3" applyNumberFormat="1" applyFont="1" applyFill="1" applyBorder="1" applyAlignment="1" applyProtection="1">
      <alignment horizontal="right" vertical="center" indent="5"/>
    </xf>
    <xf numFmtId="164" fontId="0" fillId="2" borderId="14" xfId="2" applyNumberFormat="1" applyFont="1" applyFill="1" applyBorder="1" applyAlignment="1" applyProtection="1">
      <alignment horizontal="right" vertical="center" indent="3"/>
    </xf>
    <xf numFmtId="164" fontId="3" fillId="2" borderId="15" xfId="2" applyNumberFormat="1" applyFont="1" applyFill="1" applyBorder="1" applyAlignment="1" applyProtection="1">
      <alignment horizontal="right" vertical="center" indent="3"/>
    </xf>
    <xf numFmtId="166" fontId="4" fillId="2" borderId="15" xfId="3" applyNumberFormat="1" applyFont="1" applyFill="1" applyBorder="1" applyAlignment="1" applyProtection="1">
      <alignment horizontal="right" vertical="center" indent="5"/>
    </xf>
    <xf numFmtId="164" fontId="3" fillId="2" borderId="14" xfId="2" applyNumberFormat="1" applyFont="1" applyFill="1" applyBorder="1" applyAlignment="1" applyProtection="1">
      <alignment horizontal="right" vertical="center" indent="2"/>
    </xf>
    <xf numFmtId="166" fontId="4" fillId="2" borderId="14" xfId="3" applyNumberFormat="1" applyFont="1" applyFill="1" applyBorder="1" applyAlignment="1" applyProtection="1">
      <alignment horizontal="right" vertical="center"/>
    </xf>
    <xf numFmtId="164" fontId="3" fillId="2" borderId="14" xfId="2" applyNumberFormat="1" applyFont="1" applyFill="1" applyBorder="1" applyAlignment="1" applyProtection="1">
      <alignment horizontal="right" vertical="center" indent="3"/>
    </xf>
    <xf numFmtId="166" fontId="4" fillId="2" borderId="14" xfId="3" applyNumberFormat="1" applyFont="1" applyFill="1" applyBorder="1" applyAlignment="1" applyProtection="1">
      <alignment horizontal="right" vertical="center" indent="5"/>
    </xf>
    <xf numFmtId="164" fontId="10" fillId="2" borderId="14" xfId="2" applyNumberFormat="1" applyFont="1" applyFill="1" applyBorder="1" applyAlignment="1" applyProtection="1">
      <alignment horizontal="right" vertical="center" indent="3"/>
    </xf>
    <xf numFmtId="166" fontId="10" fillId="2" borderId="14" xfId="3" applyNumberFormat="1" applyFont="1" applyFill="1" applyBorder="1" applyAlignment="1" applyProtection="1">
      <alignment horizontal="right" vertical="center" indent="5"/>
    </xf>
    <xf numFmtId="164" fontId="10" fillId="2" borderId="14" xfId="2" applyNumberFormat="1" applyFont="1" applyFill="1" applyBorder="1" applyAlignment="1" applyProtection="1">
      <alignment horizontal="right" vertical="center" indent="2"/>
    </xf>
    <xf numFmtId="166" fontId="10" fillId="2" borderId="14" xfId="3" applyNumberFormat="1" applyFont="1" applyFill="1" applyBorder="1" applyAlignment="1" applyProtection="1">
      <alignment horizontal="right" vertical="center"/>
    </xf>
    <xf numFmtId="164" fontId="0" fillId="2" borderId="15" xfId="2" applyNumberFormat="1" applyFont="1" applyFill="1" applyBorder="1" applyAlignment="1" applyProtection="1">
      <alignment horizontal="right" vertical="center" indent="2"/>
    </xf>
    <xf numFmtId="166" fontId="0" fillId="2" borderId="15" xfId="3" applyNumberFormat="1" applyFont="1" applyFill="1" applyBorder="1" applyAlignment="1" applyProtection="1">
      <alignment horizontal="right" vertical="center" indent="5"/>
    </xf>
    <xf numFmtId="164" fontId="0" fillId="2" borderId="15" xfId="2" applyNumberFormat="1" applyFont="1" applyFill="1" applyBorder="1" applyAlignment="1" applyProtection="1">
      <alignment horizontal="right" vertical="center" indent="3"/>
    </xf>
    <xf numFmtId="166" fontId="0" fillId="2" borderId="15" xfId="3" applyNumberFormat="1" applyFont="1" applyFill="1" applyBorder="1" applyAlignment="1" applyProtection="1">
      <alignment horizontal="right" vertical="center"/>
    </xf>
    <xf numFmtId="0" fontId="3" fillId="2" borderId="9" xfId="1" applyFill="1" applyBorder="1" applyAlignment="1">
      <alignment horizontal="left" vertical="center" indent="1"/>
    </xf>
    <xf numFmtId="0" fontId="3" fillId="2" borderId="14" xfId="1" applyFill="1" applyBorder="1" applyAlignment="1">
      <alignment horizontal="left" vertical="center" indent="1"/>
    </xf>
    <xf numFmtId="0" fontId="4" fillId="2" borderId="9" xfId="1" applyFont="1" applyFill="1" applyBorder="1" applyAlignment="1">
      <alignment horizontal="left" vertical="center" indent="1"/>
    </xf>
    <xf numFmtId="0" fontId="4" fillId="2" borderId="14" xfId="1" applyFont="1" applyFill="1" applyBorder="1" applyAlignment="1">
      <alignment horizontal="left" vertical="center" indent="1"/>
    </xf>
    <xf numFmtId="164" fontId="9" fillId="8" borderId="9" xfId="2" applyNumberFormat="1" applyFont="1" applyFill="1" applyBorder="1" applyAlignment="1" applyProtection="1">
      <alignment horizontal="right" vertical="center" indent="13"/>
    </xf>
    <xf numFmtId="164" fontId="9" fillId="8" borderId="10" xfId="2" applyNumberFormat="1" applyFont="1" applyFill="1" applyBorder="1" applyAlignment="1" applyProtection="1">
      <alignment horizontal="right" vertical="center" indent="13"/>
    </xf>
    <xf numFmtId="0" fontId="6" fillId="10" borderId="74" xfId="1" applyFont="1" applyFill="1" applyBorder="1" applyAlignment="1">
      <alignment horizontal="left" vertical="center" indent="1"/>
    </xf>
    <xf numFmtId="0" fontId="6" fillId="10" borderId="4" xfId="1" applyFont="1" applyFill="1" applyBorder="1" applyAlignment="1">
      <alignment horizontal="left" vertical="center" indent="1"/>
    </xf>
    <xf numFmtId="0" fontId="6" fillId="10" borderId="75" xfId="1" applyFont="1" applyFill="1" applyBorder="1" applyAlignment="1">
      <alignment horizontal="left" vertical="center" indent="1"/>
    </xf>
    <xf numFmtId="0" fontId="6" fillId="10" borderId="22" xfId="1" applyFont="1" applyFill="1" applyBorder="1" applyAlignment="1">
      <alignment horizontal="left" vertical="center" indent="1"/>
    </xf>
    <xf numFmtId="0" fontId="4" fillId="6" borderId="6" xfId="1" applyFont="1" applyFill="1" applyBorder="1" applyAlignment="1">
      <alignment horizontal="left" vertical="center" indent="1"/>
    </xf>
    <xf numFmtId="0" fontId="4" fillId="6" borderId="13" xfId="1" applyFont="1" applyFill="1" applyBorder="1" applyAlignment="1">
      <alignment horizontal="left" vertical="center" indent="1"/>
    </xf>
    <xf numFmtId="1" fontId="6" fillId="10" borderId="22" xfId="1" applyNumberFormat="1" applyFont="1" applyFill="1" applyBorder="1" applyAlignment="1">
      <alignment horizontal="right" vertical="center"/>
    </xf>
    <xf numFmtId="164" fontId="9" fillId="8" borderId="11" xfId="2" applyNumberFormat="1" applyFont="1" applyFill="1" applyBorder="1" applyAlignment="1" applyProtection="1">
      <alignment horizontal="right" vertical="center" indent="13"/>
    </xf>
    <xf numFmtId="164" fontId="9" fillId="8" borderId="12" xfId="2" applyNumberFormat="1" applyFont="1" applyFill="1" applyBorder="1" applyAlignment="1" applyProtection="1">
      <alignment horizontal="right" vertical="center" indent="13"/>
    </xf>
    <xf numFmtId="0" fontId="28" fillId="9" borderId="39" xfId="1" applyFont="1" applyFill="1" applyBorder="1" applyAlignment="1">
      <alignment horizontal="center" vertical="center"/>
    </xf>
    <xf numFmtId="0" fontId="28" fillId="9" borderId="41" xfId="1" applyFont="1" applyFill="1" applyBorder="1" applyAlignment="1">
      <alignment horizontal="center" vertical="center"/>
    </xf>
    <xf numFmtId="169" fontId="4" fillId="2" borderId="42" xfId="1" applyNumberFormat="1" applyFont="1" applyFill="1" applyBorder="1" applyAlignment="1">
      <alignment horizontal="center"/>
    </xf>
    <xf numFmtId="169" fontId="4" fillId="2" borderId="43" xfId="1" applyNumberFormat="1" applyFont="1" applyFill="1" applyBorder="1" applyAlignment="1">
      <alignment horizontal="center"/>
    </xf>
    <xf numFmtId="0" fontId="10" fillId="2" borderId="9" xfId="1" applyFont="1" applyFill="1" applyBorder="1" applyAlignment="1">
      <alignment horizontal="left" vertical="center" indent="1"/>
    </xf>
    <xf numFmtId="0" fontId="10" fillId="2" borderId="14" xfId="1" applyFont="1" applyFill="1" applyBorder="1" applyAlignment="1">
      <alignment horizontal="left" vertical="center" indent="1"/>
    </xf>
    <xf numFmtId="0" fontId="4" fillId="2" borderId="11" xfId="1" applyFont="1" applyFill="1" applyBorder="1" applyAlignment="1">
      <alignment horizontal="left" vertical="center" indent="1"/>
    </xf>
    <xf numFmtId="0" fontId="4" fillId="2" borderId="15" xfId="1" applyFont="1" applyFill="1" applyBorder="1" applyAlignment="1">
      <alignment horizontal="left" vertical="center" indent="1"/>
    </xf>
    <xf numFmtId="166" fontId="4" fillId="6" borderId="70" xfId="3" applyNumberFormat="1" applyFont="1" applyFill="1" applyBorder="1" applyAlignment="1" applyProtection="1">
      <alignment horizontal="right" vertical="center" indent="5"/>
    </xf>
    <xf numFmtId="166" fontId="10" fillId="2" borderId="14" xfId="3" applyNumberFormat="1" applyFont="1" applyFill="1" applyBorder="1" applyAlignment="1" applyProtection="1">
      <alignment horizontal="right" vertical="center" indent="6"/>
    </xf>
    <xf numFmtId="166" fontId="4" fillId="6" borderId="70" xfId="3" applyNumberFormat="1" applyFont="1" applyFill="1" applyBorder="1" applyAlignment="1" applyProtection="1">
      <alignment horizontal="right" vertical="center"/>
    </xf>
    <xf numFmtId="170" fontId="29" fillId="2" borderId="42" xfId="1" applyNumberFormat="1" applyFont="1" applyFill="1" applyBorder="1" applyAlignment="1">
      <alignment horizontal="right" vertical="top"/>
    </xf>
    <xf numFmtId="170" fontId="29" fillId="2" borderId="44" xfId="1" applyNumberFormat="1" applyFont="1" applyFill="1" applyBorder="1" applyAlignment="1">
      <alignment horizontal="right" vertical="top"/>
    </xf>
    <xf numFmtId="171" fontId="29" fillId="2" borderId="43" xfId="1" applyNumberFormat="1" applyFont="1" applyFill="1" applyBorder="1" applyAlignment="1">
      <alignment horizontal="left" vertical="top"/>
    </xf>
    <xf numFmtId="171" fontId="29" fillId="2" borderId="46" xfId="1" applyNumberFormat="1" applyFont="1" applyFill="1" applyBorder="1" applyAlignment="1">
      <alignment horizontal="left" vertical="top"/>
    </xf>
    <xf numFmtId="0" fontId="28" fillId="9" borderId="40" xfId="1" applyFont="1" applyFill="1" applyBorder="1" applyAlignment="1">
      <alignment horizontal="center" vertical="center"/>
    </xf>
    <xf numFmtId="0" fontId="6" fillId="5" borderId="18" xfId="1" applyFont="1" applyFill="1" applyBorder="1" applyAlignment="1">
      <alignment horizontal="center" vertical="center"/>
    </xf>
    <xf numFmtId="0" fontId="6" fillId="5" borderId="20" xfId="1" applyFont="1" applyFill="1" applyBorder="1" applyAlignment="1">
      <alignment horizontal="center" vertical="center"/>
    </xf>
    <xf numFmtId="1" fontId="6" fillId="5" borderId="3" xfId="1" applyNumberFormat="1" applyFont="1" applyFill="1" applyBorder="1" applyAlignment="1">
      <alignment horizontal="center" vertical="center" wrapText="1"/>
    </xf>
    <xf numFmtId="164" fontId="6" fillId="5" borderId="3" xfId="1" applyNumberFormat="1" applyFont="1" applyFill="1" applyBorder="1" applyAlignment="1">
      <alignment horizontal="center" vertical="center"/>
    </xf>
    <xf numFmtId="164" fontId="6" fillId="5" borderId="47" xfId="1" applyNumberFormat="1" applyFont="1" applyFill="1" applyBorder="1" applyAlignment="1">
      <alignment horizontal="center" vertical="center"/>
    </xf>
    <xf numFmtId="0" fontId="12" fillId="2" borderId="0" xfId="1" applyFont="1" applyFill="1" applyAlignment="1">
      <alignment horizontal="left" vertical="top"/>
    </xf>
    <xf numFmtId="0" fontId="11" fillId="2" borderId="0" xfId="1" applyFont="1" applyFill="1" applyAlignment="1">
      <alignment horizontal="left" vertical="center" wrapText="1"/>
    </xf>
    <xf numFmtId="164" fontId="9" fillId="6" borderId="6" xfId="2" applyNumberFormat="1" applyFont="1" applyFill="1" applyBorder="1" applyAlignment="1" applyProtection="1">
      <alignment horizontal="right" vertical="center" indent="13"/>
    </xf>
    <xf numFmtId="164" fontId="9" fillId="6" borderId="7" xfId="2" applyNumberFormat="1" applyFont="1" applyFill="1" applyBorder="1" applyAlignment="1" applyProtection="1">
      <alignment horizontal="right" vertical="center" indent="13"/>
    </xf>
    <xf numFmtId="0" fontId="3" fillId="2" borderId="0" xfId="1" applyFill="1" applyAlignment="1">
      <alignment horizontal="center"/>
    </xf>
    <xf numFmtId="9" fontId="6" fillId="4" borderId="19" xfId="2" applyFont="1" applyFill="1" applyBorder="1" applyAlignment="1" applyProtection="1">
      <alignment horizontal="center" vertical="center" wrapText="1"/>
    </xf>
    <xf numFmtId="9" fontId="6" fillId="4" borderId="20" xfId="2" applyFont="1" applyFill="1" applyBorder="1" applyAlignment="1" applyProtection="1">
      <alignment horizontal="center" vertical="center" wrapText="1"/>
    </xf>
    <xf numFmtId="9" fontId="6" fillId="4" borderId="1" xfId="2" applyFont="1" applyFill="1" applyBorder="1" applyAlignment="1" applyProtection="1">
      <alignment horizontal="center" vertical="center" wrapText="1"/>
    </xf>
    <xf numFmtId="9" fontId="6" fillId="4" borderId="24" xfId="2" applyFont="1" applyFill="1" applyBorder="1" applyAlignment="1" applyProtection="1">
      <alignment horizontal="center" vertical="center" wrapText="1"/>
    </xf>
    <xf numFmtId="164" fontId="9" fillId="7" borderId="72" xfId="2" applyNumberFormat="1" applyFont="1" applyFill="1" applyBorder="1" applyAlignment="1" applyProtection="1">
      <alignment horizontal="right" vertical="center" indent="13"/>
    </xf>
    <xf numFmtId="164" fontId="9" fillId="7" borderId="73" xfId="2" applyNumberFormat="1" applyFont="1" applyFill="1" applyBorder="1" applyAlignment="1" applyProtection="1">
      <alignment horizontal="right" vertical="center" indent="13"/>
    </xf>
    <xf numFmtId="0" fontId="8" fillId="4" borderId="51" xfId="1" applyFont="1" applyFill="1" applyBorder="1" applyAlignment="1">
      <alignment horizontal="center" vertical="center" wrapText="1"/>
    </xf>
    <xf numFmtId="1" fontId="8" fillId="4" borderId="51" xfId="2" applyNumberFormat="1" applyFont="1" applyFill="1" applyBorder="1" applyAlignment="1" applyProtection="1">
      <alignment horizontal="center" vertical="center"/>
    </xf>
    <xf numFmtId="164" fontId="8" fillId="4" borderId="51" xfId="2" applyNumberFormat="1" applyFont="1" applyFill="1" applyBorder="1" applyAlignment="1" applyProtection="1">
      <alignment horizontal="center" vertical="center"/>
    </xf>
    <xf numFmtId="172" fontId="29" fillId="2" borderId="44" xfId="1" applyNumberFormat="1" applyFont="1" applyFill="1" applyBorder="1" applyAlignment="1">
      <alignment horizontal="center" vertical="top"/>
    </xf>
    <xf numFmtId="172" fontId="29" fillId="2" borderId="45" xfId="1" applyNumberFormat="1" applyFont="1" applyFill="1" applyBorder="1" applyAlignment="1">
      <alignment horizontal="center" vertical="top"/>
    </xf>
    <xf numFmtId="172" fontId="29" fillId="2" borderId="46" xfId="1" applyNumberFormat="1" applyFont="1" applyFill="1" applyBorder="1" applyAlignment="1">
      <alignment horizontal="center" vertical="top"/>
    </xf>
    <xf numFmtId="0" fontId="6" fillId="10" borderId="4" xfId="1" applyFont="1" applyFill="1" applyBorder="1" applyAlignment="1">
      <alignment horizontal="left" vertical="center" indent="11"/>
    </xf>
    <xf numFmtId="173" fontId="29" fillId="2" borderId="0" xfId="1" applyNumberFormat="1" applyFont="1" applyFill="1" applyBorder="1" applyAlignment="1">
      <alignment horizontal="left"/>
    </xf>
    <xf numFmtId="173" fontId="29" fillId="2" borderId="43" xfId="1" applyNumberFormat="1" applyFont="1" applyFill="1" applyBorder="1" applyAlignment="1">
      <alignment horizontal="left"/>
    </xf>
    <xf numFmtId="174" fontId="29" fillId="2" borderId="0" xfId="1" applyNumberFormat="1" applyFont="1" applyFill="1" applyBorder="1" applyAlignment="1">
      <alignment horizontal="left" vertical="center"/>
    </xf>
    <xf numFmtId="174" fontId="29" fillId="2" borderId="43" xfId="1" applyNumberFormat="1" applyFont="1" applyFill="1" applyBorder="1" applyAlignment="1">
      <alignment horizontal="left" vertical="center"/>
    </xf>
    <xf numFmtId="164" fontId="6" fillId="10" borderId="22" xfId="2" applyNumberFormat="1" applyFont="1" applyFill="1" applyBorder="1" applyAlignment="1" applyProtection="1">
      <alignment horizontal="right" vertical="center" indent="2"/>
    </xf>
    <xf numFmtId="164" fontId="4" fillId="6" borderId="70" xfId="2" applyNumberFormat="1" applyFont="1" applyFill="1" applyBorder="1" applyAlignment="1" applyProtection="1">
      <alignment horizontal="right" vertical="center" indent="3"/>
    </xf>
    <xf numFmtId="164" fontId="4" fillId="6" borderId="70" xfId="2" applyNumberFormat="1" applyFont="1" applyFill="1" applyBorder="1" applyAlignment="1" applyProtection="1">
      <alignment horizontal="right" vertical="center" indent="2"/>
    </xf>
    <xf numFmtId="170" fontId="29" fillId="2" borderId="42" xfId="1" applyNumberFormat="1" applyFont="1" applyFill="1" applyBorder="1" applyAlignment="1">
      <alignment horizontal="right"/>
    </xf>
    <xf numFmtId="170" fontId="29" fillId="2" borderId="0" xfId="1" applyNumberFormat="1" applyFont="1" applyFill="1" applyBorder="1" applyAlignment="1">
      <alignment horizontal="right"/>
    </xf>
    <xf numFmtId="1" fontId="8" fillId="4" borderId="48" xfId="2" applyNumberFormat="1" applyFont="1" applyFill="1" applyBorder="1" applyAlignment="1" applyProtection="1">
      <alignment horizontal="center" vertical="center" wrapText="1"/>
    </xf>
    <xf numFmtId="1" fontId="8" fillId="4" borderId="56" xfId="2" applyNumberFormat="1" applyFont="1" applyFill="1" applyBorder="1" applyAlignment="1" applyProtection="1">
      <alignment horizontal="center" vertical="center" wrapText="1"/>
    </xf>
    <xf numFmtId="1" fontId="8" fillId="4" borderId="53" xfId="2" applyNumberFormat="1" applyFont="1" applyFill="1" applyBorder="1" applyAlignment="1" applyProtection="1">
      <alignment horizontal="center" vertical="center" wrapText="1"/>
    </xf>
    <xf numFmtId="1" fontId="8" fillId="4" borderId="57" xfId="2" applyNumberFormat="1" applyFont="1" applyFill="1" applyBorder="1" applyAlignment="1" applyProtection="1">
      <alignment horizontal="center" vertical="center" wrapText="1"/>
    </xf>
    <xf numFmtId="170" fontId="29" fillId="2" borderId="42" xfId="1" applyNumberFormat="1" applyFont="1" applyFill="1" applyBorder="1" applyAlignment="1">
      <alignment horizontal="right" vertical="center"/>
    </xf>
    <xf numFmtId="170" fontId="29" fillId="2" borderId="0" xfId="1" applyNumberFormat="1" applyFont="1" applyFill="1" applyBorder="1" applyAlignment="1">
      <alignment horizontal="right" vertical="center"/>
    </xf>
    <xf numFmtId="0" fontId="8" fillId="4" borderId="50" xfId="1" applyFont="1" applyFill="1" applyBorder="1" applyAlignment="1">
      <alignment horizontal="center" vertical="center" wrapText="1"/>
    </xf>
    <xf numFmtId="0" fontId="8" fillId="4" borderId="58" xfId="1" applyFont="1" applyFill="1" applyBorder="1" applyAlignment="1">
      <alignment horizontal="center" vertical="center" wrapText="1"/>
    </xf>
    <xf numFmtId="0" fontId="0" fillId="2" borderId="32" xfId="0" applyFont="1" applyFill="1" applyBorder="1" applyAlignment="1">
      <alignment horizontal="left" vertical="top" wrapText="1" indent="3"/>
    </xf>
    <xf numFmtId="0" fontId="0" fillId="2" borderId="0" xfId="0" applyFont="1" applyFill="1" applyBorder="1" applyAlignment="1">
      <alignment horizontal="left" vertical="top" wrapText="1" indent="3"/>
    </xf>
    <xf numFmtId="0" fontId="4" fillId="2" borderId="0" xfId="0" applyFont="1" applyFill="1" applyBorder="1" applyAlignment="1">
      <alignment vertical="center" wrapText="1"/>
    </xf>
    <xf numFmtId="0" fontId="6" fillId="9" borderId="32" xfId="0" applyFont="1" applyFill="1" applyBorder="1" applyAlignment="1">
      <alignment horizontal="center" vertical="center" wrapText="1"/>
    </xf>
  </cellXfs>
  <cellStyles count="7">
    <cellStyle name="Comma" xfId="4" builtinId="3"/>
    <cellStyle name="Comma 2" xfId="3"/>
    <cellStyle name="Hyperlink" xfId="6" builtinId="8"/>
    <cellStyle name="Normal" xfId="0" builtinId="0"/>
    <cellStyle name="Normal 2" xfId="1"/>
    <cellStyle name="Normal 2 2" xfId="5"/>
    <cellStyle name="Percent 2" xfId="2"/>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bottom style="medium">
          <color theme="0" tint="-0.14996795556505021"/>
        </bottom>
      </border>
    </dxf>
    <dxf>
      <alignment horizontal="center" vertical="center" textRotation="0" wrapText="0" indent="0" justifyLastLine="0" shrinkToFit="0" readingOrder="0"/>
      <border diagonalUp="0" diagonalDown="0">
        <left style="medium">
          <color theme="0" tint="-0.14996795556505021"/>
        </left>
        <right style="medium">
          <color theme="0" tint="-0.14996795556505021"/>
        </right>
        <top/>
        <bottom/>
        <vertical style="medium">
          <color theme="0" tint="-0.14996795556505021"/>
        </vertical>
        <horizontal/>
      </border>
      <protection locked="0" hidden="0"/>
    </dxf>
    <dxf>
      <font>
        <b val="0"/>
        <i val="0"/>
        <strike val="0"/>
        <condense val="0"/>
        <extend val="0"/>
        <outline val="0"/>
        <shadow val="0"/>
        <u val="none"/>
        <vertAlign val="baseline"/>
        <sz val="11"/>
        <color auto="1"/>
        <name val="Calibri"/>
        <scheme val="minor"/>
      </font>
      <fill>
        <patternFill patternType="none">
          <bgColor auto="1"/>
        </patternFill>
      </fill>
      <alignment horizont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bgColor auto="1"/>
        </patternFill>
      </fill>
      <alignment horizontal="center" textRotation="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bgColor theme="0"/>
        </patternFill>
      </fill>
      <alignment horizontal="right" textRotation="0" relativeIndent="1" justifyLastLine="0" shrinkToFit="0" readingOrder="0"/>
    </dxf>
    <dxf>
      <font>
        <strike val="0"/>
        <outline val="0"/>
        <shadow val="0"/>
        <u val="none"/>
        <vertAlign val="baseline"/>
        <sz val="11"/>
        <color auto="1"/>
        <name val="Calibri"/>
        <scheme val="minor"/>
      </font>
      <numFmt numFmtId="166" formatCode="_(* #,##0_);_(* \(#,##0\);_(* &quot;-&quot;??_);_(@_)"/>
      <fill>
        <patternFill>
          <bgColor theme="0"/>
        </patternFill>
      </fill>
      <alignment horizontal="right" textRotation="0" indent="0" justifyLastLine="0" shrinkToFit="0" readingOrder="0"/>
    </dxf>
    <dxf>
      <font>
        <strike val="0"/>
        <outline val="0"/>
        <shadow val="0"/>
        <u val="none"/>
        <vertAlign val="baseline"/>
        <sz val="11"/>
        <color auto="1"/>
        <name val="Calibri"/>
        <scheme val="minor"/>
      </font>
      <numFmt numFmtId="166" formatCode="_(* #,##0_);_(* \(#,##0\);_(* &quot;-&quot;??_);_(@_)"/>
      <fill>
        <patternFill>
          <bgColor theme="0"/>
        </patternFill>
      </fill>
      <alignment horizontal="right" textRotation="0" indent="0" justifyLastLine="0" shrinkToFit="0" readingOrder="0"/>
    </dxf>
    <dxf>
      <font>
        <strike val="0"/>
        <outline val="0"/>
        <shadow val="0"/>
        <u val="none"/>
        <vertAlign val="baseline"/>
        <sz val="11"/>
        <color auto="1"/>
        <name val="Calibri"/>
        <scheme val="minor"/>
      </font>
      <numFmt numFmtId="0" formatCode="General"/>
      <fill>
        <patternFill>
          <bgColor theme="0"/>
        </patternFill>
      </fill>
      <alignment horizontal="left" textRotation="0" indent="0" justifyLastLine="0" shrinkToFit="0" readingOrder="0"/>
    </dxf>
    <dxf>
      <font>
        <strike val="0"/>
        <outline val="0"/>
        <shadow val="0"/>
        <u val="none"/>
        <vertAlign val="baseline"/>
        <sz val="11"/>
        <color auto="1"/>
        <name val="Calibri"/>
        <scheme val="minor"/>
      </font>
      <fill>
        <patternFill>
          <bgColor theme="0"/>
        </patternFill>
      </fill>
      <alignment horizontal="left" textRotation="0" indent="0" justifyLastLine="0" shrinkToFit="0" readingOrder="0"/>
    </dxf>
    <dxf>
      <font>
        <strike val="0"/>
        <outline val="0"/>
        <shadow val="0"/>
        <u val="none"/>
        <vertAlign val="baseline"/>
        <sz val="11"/>
        <color auto="1"/>
        <name val="Calibri"/>
        <scheme val="minor"/>
      </font>
      <numFmt numFmtId="0" formatCode="General"/>
      <fill>
        <patternFill>
          <bgColor theme="0"/>
        </patternFill>
      </fill>
      <alignment horizontal="left"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theme="0"/>
        </patternFill>
      </fill>
      <alignment horizontal="left"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bgColor theme="0"/>
        </patternFill>
      </fill>
      <alignment horizontal="left" textRotation="0" indent="0" justifyLastLine="0" shrinkToFit="0" readingOrder="0"/>
    </dxf>
    <dxf>
      <border outline="0">
        <bottom style="medium">
          <color theme="0" tint="-0.14999847407452621"/>
        </bottom>
      </border>
    </dxf>
    <dxf>
      <font>
        <b/>
        <i val="0"/>
        <strike val="0"/>
        <condense val="0"/>
        <extend val="0"/>
        <outline val="0"/>
        <shadow val="0"/>
        <u val="none"/>
        <vertAlign val="baseline"/>
        <sz val="11"/>
        <color theme="0"/>
        <name val="Calibri"/>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arcg.is/0vPKu9"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www.gis.leg.mn/iMaps/districts" TargetMode="External"/><Relationship Id="rId3" Type="http://schemas.openxmlformats.org/officeDocument/2006/relationships/image" Target="../media/image4.png"/><Relationship Id="rId7" Type="http://schemas.openxmlformats.org/officeDocument/2006/relationships/hyperlink" Target="https://pollfinder.sos.state.mn.us/" TargetMode="External"/><Relationship Id="rId2" Type="http://schemas.openxmlformats.org/officeDocument/2006/relationships/hyperlink" Target="http://arcg.is/41Df0" TargetMode="External"/><Relationship Id="rId1" Type="http://schemas.openxmlformats.org/officeDocument/2006/relationships/image" Target="../media/image3.png"/><Relationship Id="rId6" Type="http://schemas.openxmlformats.org/officeDocument/2006/relationships/image" Target="../media/image7.jpeg"/><Relationship Id="rId5" Type="http://schemas.openxmlformats.org/officeDocument/2006/relationships/image" Target="../media/image6.jpeg"/><Relationship Id="rId10" Type="http://schemas.openxmlformats.org/officeDocument/2006/relationships/hyperlink" Target="https://www.shadac.org/sites/default/files/Data%20Definition%20and%20Notes.pdf" TargetMode="External"/><Relationship Id="rId4" Type="http://schemas.openxmlformats.org/officeDocument/2006/relationships/image" Target="../media/image5.png"/><Relationship Id="rId9" Type="http://schemas.openxmlformats.org/officeDocument/2006/relationships/hyperlink" Target="https://www.mnsure.org/assets/rate-regions-maps-counties_tcm34-182251.pdf"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shadac.org/"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60326</xdr:colOff>
      <xdr:row>0</xdr:row>
      <xdr:rowOff>0</xdr:rowOff>
    </xdr:from>
    <xdr:to>
      <xdr:col>1</xdr:col>
      <xdr:colOff>3493828</xdr:colOff>
      <xdr:row>1</xdr:row>
      <xdr:rowOff>126999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79401" y="0"/>
          <a:ext cx="3433502" cy="1908174"/>
        </a:xfrm>
        <a:prstGeom prst="rect">
          <a:avLst/>
        </a:prstGeom>
      </xdr:spPr>
    </xdr:pic>
    <xdr:clientData/>
  </xdr:twoCellAnchor>
  <xdr:twoCellAnchor editAs="absolute">
    <xdr:from>
      <xdr:col>2</xdr:col>
      <xdr:colOff>27327</xdr:colOff>
      <xdr:row>2</xdr:row>
      <xdr:rowOff>102024</xdr:rowOff>
    </xdr:from>
    <xdr:to>
      <xdr:col>3</xdr:col>
      <xdr:colOff>229070</xdr:colOff>
      <xdr:row>10</xdr:row>
      <xdr:rowOff>36628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96744" y="3456941"/>
          <a:ext cx="3990576" cy="4199687"/>
        </a:xfrm>
        <a:prstGeom prst="rect">
          <a:avLst/>
        </a:prstGeom>
        <a:ln w="19050">
          <a:solidFill>
            <a:schemeClr val="bg1">
              <a:lumMod val="50000"/>
            </a:schemeClr>
          </a:solidFill>
        </a:ln>
      </xdr:spPr>
    </xdr:pic>
    <xdr:clientData/>
  </xdr:twoCellAnchor>
  <xdr:twoCellAnchor>
    <xdr:from>
      <xdr:col>1</xdr:col>
      <xdr:colOff>1820333</xdr:colOff>
      <xdr:row>1</xdr:row>
      <xdr:rowOff>1111250</xdr:rowOff>
    </xdr:from>
    <xdr:to>
      <xdr:col>1</xdr:col>
      <xdr:colOff>3282949</xdr:colOff>
      <xdr:row>1</xdr:row>
      <xdr:rowOff>1407582</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2042583" y="2889250"/>
          <a:ext cx="1462616" cy="2963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278404</xdr:colOff>
      <xdr:row>1</xdr:row>
      <xdr:rowOff>183140</xdr:rowOff>
    </xdr:from>
    <xdr:to>
      <xdr:col>2</xdr:col>
      <xdr:colOff>4758964</xdr:colOff>
      <xdr:row>3</xdr:row>
      <xdr:rowOff>129184</xdr:rowOff>
    </xdr:to>
    <xdr:pic>
      <xdr:nvPicPr>
        <xdr:cNvPr id="5" name="Picture 4"/>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935071" y="733473"/>
          <a:ext cx="4480560" cy="2433128"/>
        </a:xfrm>
        <a:prstGeom prst="rect">
          <a:avLst/>
        </a:prstGeom>
        <a:ln w="19050">
          <a:solidFill>
            <a:schemeClr val="bg1">
              <a:lumMod val="50000"/>
            </a:schemeClr>
          </a:solidFill>
        </a:ln>
      </xdr:spPr>
    </xdr:pic>
    <xdr:clientData/>
  </xdr:twoCellAnchor>
  <xdr:twoCellAnchor>
    <xdr:from>
      <xdr:col>0</xdr:col>
      <xdr:colOff>153989</xdr:colOff>
      <xdr:row>15</xdr:row>
      <xdr:rowOff>0</xdr:rowOff>
    </xdr:from>
    <xdr:to>
      <xdr:col>2</xdr:col>
      <xdr:colOff>58739</xdr:colOff>
      <xdr:row>16</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153989" y="5238750"/>
          <a:ext cx="438150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527050</xdr:colOff>
      <xdr:row>15</xdr:row>
      <xdr:rowOff>40215</xdr:rowOff>
    </xdr:from>
    <xdr:to>
      <xdr:col>2</xdr:col>
      <xdr:colOff>4652432</xdr:colOff>
      <xdr:row>20</xdr:row>
      <xdr:rowOff>297640</xdr:rowOff>
    </xdr:to>
    <xdr:grpSp>
      <xdr:nvGrpSpPr>
        <xdr:cNvPr id="19" name="Group 18">
          <a:extLst>
            <a:ext uri="{FF2B5EF4-FFF2-40B4-BE49-F238E27FC236}">
              <a16:creationId xmlns:a16="http://schemas.microsoft.com/office/drawing/2014/main" id="{00000000-0008-0000-0100-000013000000}"/>
            </a:ext>
          </a:extLst>
        </xdr:cNvPr>
        <xdr:cNvGrpSpPr/>
      </xdr:nvGrpSpPr>
      <xdr:grpSpPr>
        <a:xfrm>
          <a:off x="5278967" y="9681632"/>
          <a:ext cx="4125382" cy="3379508"/>
          <a:chOff x="4972050" y="6792382"/>
          <a:chExt cx="4125382" cy="3379508"/>
        </a:xfrm>
      </xdr:grpSpPr>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5471946" y="7539463"/>
            <a:ext cx="3534471" cy="2632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900">
                <a:solidFill>
                  <a:schemeClr val="dk1"/>
                </a:solidFill>
                <a:effectLst/>
                <a:latin typeface="+mn-lt"/>
                <a:ea typeface="+mn-ea"/>
                <a:cs typeface="+mn-cs"/>
              </a:rPr>
              <a:t>The “Legend” button displays a legend for each of the layers that are being displayed at that time.</a:t>
            </a:r>
            <a:br>
              <a:rPr lang="en-US" sz="900">
                <a:solidFill>
                  <a:schemeClr val="dk1"/>
                </a:solidFill>
                <a:effectLst/>
                <a:latin typeface="+mn-lt"/>
                <a:ea typeface="+mn-ea"/>
                <a:cs typeface="+mn-cs"/>
              </a:rPr>
            </a:br>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The “Layer” button presents a list of layers that can be displayed on the map. Next to each layer name is a checkbox. If the box is checked, the layer is displayed. To turn off a layer, uncheck the box. </a:t>
            </a:r>
          </a:p>
          <a:p>
            <a:endParaRPr lang="en-US" sz="600">
              <a:solidFill>
                <a:schemeClr val="dk1"/>
              </a:solidFill>
              <a:effectLst/>
              <a:latin typeface="+mn-lt"/>
              <a:ea typeface="+mn-ea"/>
              <a:cs typeface="+mn-cs"/>
            </a:endParaRPr>
          </a:p>
          <a:p>
            <a:r>
              <a:rPr lang="en-US" sz="900">
                <a:solidFill>
                  <a:schemeClr val="dk1"/>
                </a:solidFill>
                <a:effectLst/>
                <a:latin typeface="+mn-lt"/>
                <a:ea typeface="+mn-ea"/>
                <a:cs typeface="+mn-cs"/>
              </a:rPr>
              <a:t>The “Print” button allows the user to print what is currently being displayed on the map, limited to the extent of the screen that is being shown at the time. </a:t>
            </a:r>
          </a:p>
          <a:p>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The “Share” button will give the user a shortened URL link to the map.</a:t>
            </a:r>
            <a:br>
              <a:rPr lang="en-US" sz="900">
                <a:solidFill>
                  <a:schemeClr val="dk1"/>
                </a:solidFill>
                <a:effectLst/>
                <a:latin typeface="+mn-lt"/>
                <a:ea typeface="+mn-ea"/>
                <a:cs typeface="+mn-cs"/>
              </a:rPr>
            </a:br>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a:p>
            <a:r>
              <a:rPr lang="en-US" sz="900">
                <a:solidFill>
                  <a:schemeClr val="dk1"/>
                </a:solidFill>
                <a:effectLst/>
                <a:latin typeface="+mn-lt"/>
                <a:ea typeface="+mn-ea"/>
                <a:cs typeface="+mn-cs"/>
              </a:rPr>
              <a:t>The “About” button contains information about this map as well as a link to the SHADAC website.</a:t>
            </a:r>
          </a:p>
          <a:p>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a:p>
            <a:endParaRPr lang="en-US" sz="900">
              <a:solidFill>
                <a:schemeClr val="dk1"/>
              </a:solidFill>
              <a:effectLst/>
              <a:latin typeface="+mn-lt"/>
              <a:ea typeface="+mn-ea"/>
              <a:cs typeface="+mn-cs"/>
            </a:endParaRPr>
          </a:p>
        </xdr:txBody>
      </xdr:sp>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982632" y="6798711"/>
            <a:ext cx="4114800" cy="546334"/>
          </a:xfrm>
          <a:prstGeom prst="rect">
            <a:avLst/>
          </a:prstGeom>
        </xdr:spPr>
      </xdr:pic>
      <xdr:pic>
        <xdr:nvPicPr>
          <xdr:cNvPr id="8" name="Picture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77828" r="3498"/>
          <a:stretch/>
        </xdr:blipFill>
        <xdr:spPr>
          <a:xfrm>
            <a:off x="5104963" y="9409548"/>
            <a:ext cx="372413" cy="371429"/>
          </a:xfrm>
          <a:prstGeom prst="rect">
            <a:avLst/>
          </a:prstGeom>
        </xdr:spPr>
      </xdr:pic>
      <xdr:pic>
        <xdr:nvPicPr>
          <xdr:cNvPr id="9" name="Picture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58366" r="22876"/>
          <a:stretch/>
        </xdr:blipFill>
        <xdr:spPr>
          <a:xfrm>
            <a:off x="5104962" y="8935854"/>
            <a:ext cx="374088" cy="371429"/>
          </a:xfrm>
          <a:prstGeom prst="rect">
            <a:avLst/>
          </a:prstGeom>
        </xdr:spPr>
      </xdr:pic>
      <xdr:pic>
        <xdr:nvPicPr>
          <xdr:cNvPr id="10" name="Picture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784" r="80511"/>
          <a:stretch/>
        </xdr:blipFill>
        <xdr:spPr>
          <a:xfrm>
            <a:off x="5104963" y="7514769"/>
            <a:ext cx="366786" cy="371429"/>
          </a:xfrm>
          <a:prstGeom prst="rect">
            <a:avLst/>
          </a:prstGeom>
        </xdr:spPr>
      </xdr:pic>
      <xdr:pic>
        <xdr:nvPicPr>
          <xdr:cNvPr id="11" name="Picture 10">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38868" r="42375"/>
          <a:stretch/>
        </xdr:blipFill>
        <xdr:spPr>
          <a:xfrm>
            <a:off x="5104963" y="8462159"/>
            <a:ext cx="374068" cy="371429"/>
          </a:xfrm>
          <a:prstGeom prst="rect">
            <a:avLst/>
          </a:prstGeom>
        </xdr:spPr>
      </xdr:pic>
      <xdr:pic>
        <xdr:nvPicPr>
          <xdr:cNvPr id="12" name="Picture 11">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9174" r="62069"/>
          <a:stretch/>
        </xdr:blipFill>
        <xdr:spPr>
          <a:xfrm>
            <a:off x="5104963" y="7988464"/>
            <a:ext cx="374068" cy="371429"/>
          </a:xfrm>
          <a:prstGeom prst="rect">
            <a:avLst/>
          </a:prstGeom>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4972050" y="6792382"/>
            <a:ext cx="4114800" cy="3092452"/>
          </a:xfrm>
          <a:prstGeom prst="rect">
            <a:avLst/>
          </a:prstGeom>
          <a:no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278404</xdr:colOff>
      <xdr:row>4</xdr:row>
      <xdr:rowOff>194735</xdr:rowOff>
    </xdr:from>
    <xdr:to>
      <xdr:col>2</xdr:col>
      <xdr:colOff>4758964</xdr:colOff>
      <xdr:row>7</xdr:row>
      <xdr:rowOff>102659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926604" y="3680885"/>
          <a:ext cx="4480560" cy="1837266"/>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4758964</xdr:colOff>
      <xdr:row>9</xdr:row>
      <xdr:rowOff>529167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t="-1"/>
        <a:stretch/>
      </xdr:blipFill>
      <xdr:spPr>
        <a:xfrm>
          <a:off x="4935071" y="6000772"/>
          <a:ext cx="4480560" cy="1682728"/>
        </a:xfrm>
        <a:prstGeom prst="rect">
          <a:avLst/>
        </a:prstGeom>
        <a:ln w="19050">
          <a:solidFill>
            <a:schemeClr val="bg1">
              <a:lumMod val="50000"/>
            </a:schemeClr>
          </a:solidFill>
        </a:ln>
      </xdr:spPr>
    </xdr:pic>
    <xdr:clientData/>
  </xdr:twoCellAnchor>
  <xdr:twoCellAnchor>
    <xdr:from>
      <xdr:col>1</xdr:col>
      <xdr:colOff>1979084</xdr:colOff>
      <xdr:row>9</xdr:row>
      <xdr:rowOff>402168</xdr:rowOff>
    </xdr:from>
    <xdr:to>
      <xdr:col>1</xdr:col>
      <xdr:colOff>3577168</xdr:colOff>
      <xdr:row>9</xdr:row>
      <xdr:rowOff>560918</xdr:rowOff>
    </xdr:to>
    <xdr:sp macro="" textlink="">
      <xdr:nvSpPr>
        <xdr:cNvPr id="21" name="Rectangle 20">
          <a:hlinkClick xmlns:r="http://schemas.openxmlformats.org/officeDocument/2006/relationships" r:id="rId7"/>
          <a:extLst>
            <a:ext uri="{FF2B5EF4-FFF2-40B4-BE49-F238E27FC236}">
              <a16:creationId xmlns:a16="http://schemas.microsoft.com/office/drawing/2014/main" id="{00000000-0008-0000-0100-000015000000}"/>
            </a:ext>
          </a:extLst>
        </xdr:cNvPr>
        <xdr:cNvSpPr/>
      </xdr:nvSpPr>
      <xdr:spPr>
        <a:xfrm>
          <a:off x="2201334" y="7461251"/>
          <a:ext cx="1598084"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179918</xdr:rowOff>
    </xdr:from>
    <xdr:to>
      <xdr:col>1</xdr:col>
      <xdr:colOff>3926417</xdr:colOff>
      <xdr:row>9</xdr:row>
      <xdr:rowOff>359834</xdr:rowOff>
    </xdr:to>
    <xdr:sp macro="" textlink="">
      <xdr:nvSpPr>
        <xdr:cNvPr id="22" name="Rectangle 21">
          <a:hlinkClick xmlns:r="http://schemas.openxmlformats.org/officeDocument/2006/relationships" r:id="rId8"/>
          <a:extLst>
            <a:ext uri="{FF2B5EF4-FFF2-40B4-BE49-F238E27FC236}">
              <a16:creationId xmlns:a16="http://schemas.microsoft.com/office/drawing/2014/main" id="{00000000-0008-0000-0100-000016000000}"/>
            </a:ext>
          </a:extLst>
        </xdr:cNvPr>
        <xdr:cNvSpPr/>
      </xdr:nvSpPr>
      <xdr:spPr>
        <a:xfrm>
          <a:off x="2201334" y="7239001"/>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211668</xdr:rowOff>
    </xdr:from>
    <xdr:to>
      <xdr:col>1</xdr:col>
      <xdr:colOff>3926417</xdr:colOff>
      <xdr:row>9</xdr:row>
      <xdr:rowOff>391584</xdr:rowOff>
    </xdr:to>
    <xdr:sp macro="" textlink="">
      <xdr:nvSpPr>
        <xdr:cNvPr id="23" name="Rectangle 22">
          <a:hlinkClick xmlns:r="http://schemas.openxmlformats.org/officeDocument/2006/relationships" r:id="rId8"/>
          <a:extLst>
            <a:ext uri="{FF2B5EF4-FFF2-40B4-BE49-F238E27FC236}">
              <a16:creationId xmlns:a16="http://schemas.microsoft.com/office/drawing/2014/main" id="{00000000-0008-0000-0100-000017000000}"/>
            </a:ext>
          </a:extLst>
        </xdr:cNvPr>
        <xdr:cNvSpPr/>
      </xdr:nvSpPr>
      <xdr:spPr>
        <a:xfrm>
          <a:off x="2201334" y="7440085"/>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264583</xdr:colOff>
      <xdr:row>10</xdr:row>
      <xdr:rowOff>190500</xdr:rowOff>
    </xdr:from>
    <xdr:to>
      <xdr:col>1</xdr:col>
      <xdr:colOff>4328583</xdr:colOff>
      <xdr:row>10</xdr:row>
      <xdr:rowOff>592666</xdr:rowOff>
    </xdr:to>
    <xdr:sp macro="" textlink="">
      <xdr:nvSpPr>
        <xdr:cNvPr id="4" name="Rectangle 3">
          <a:hlinkClick xmlns:r="http://schemas.openxmlformats.org/officeDocument/2006/relationships" r:id="rId9"/>
          <a:extLst>
            <a:ext uri="{FF2B5EF4-FFF2-40B4-BE49-F238E27FC236}">
              <a16:creationId xmlns:a16="http://schemas.microsoft.com/office/drawing/2014/main" id="{00000000-0008-0000-0100-000004000000}"/>
            </a:ext>
          </a:extLst>
        </xdr:cNvPr>
        <xdr:cNvSpPr/>
      </xdr:nvSpPr>
      <xdr:spPr>
        <a:xfrm>
          <a:off x="486833" y="8117417"/>
          <a:ext cx="4064000"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201082</xdr:colOff>
      <xdr:row>13</xdr:row>
      <xdr:rowOff>10583</xdr:rowOff>
    </xdr:from>
    <xdr:to>
      <xdr:col>2</xdr:col>
      <xdr:colOff>148166</xdr:colOff>
      <xdr:row>13</xdr:row>
      <xdr:rowOff>317500</xdr:rowOff>
    </xdr:to>
    <xdr:sp macro="" textlink="">
      <xdr:nvSpPr>
        <xdr:cNvPr id="2" name="Rectangle 1">
          <a:hlinkClick xmlns:r="http://schemas.openxmlformats.org/officeDocument/2006/relationships" r:id="rId10"/>
        </xdr:cNvPr>
        <xdr:cNvSpPr/>
      </xdr:nvSpPr>
      <xdr:spPr>
        <a:xfrm>
          <a:off x="201082" y="8995833"/>
          <a:ext cx="4699001" cy="3069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95775</xdr:colOff>
      <xdr:row>1</xdr:row>
      <xdr:rowOff>84745</xdr:rowOff>
    </xdr:from>
    <xdr:to>
      <xdr:col>1</xdr:col>
      <xdr:colOff>1955929</xdr:colOff>
      <xdr:row>3</xdr:row>
      <xdr:rowOff>306917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twoCellAnchor editAs="absolute">
    <xdr:from>
      <xdr:col>2</xdr:col>
      <xdr:colOff>1785618</xdr:colOff>
      <xdr:row>1</xdr:row>
      <xdr:rowOff>539751</xdr:rowOff>
    </xdr:from>
    <xdr:to>
      <xdr:col>2</xdr:col>
      <xdr:colOff>1968498</xdr:colOff>
      <xdr:row>2</xdr:row>
      <xdr:rowOff>158750</xdr:rowOff>
    </xdr:to>
    <xdr:sp macro="" textlink="">
      <xdr:nvSpPr>
        <xdr:cNvPr id="2" name="Bent-Up Arrow 1"/>
        <xdr:cNvSpPr/>
      </xdr:nvSpPr>
      <xdr:spPr>
        <a:xfrm rot="10800000" flipH="1">
          <a:off x="4092785" y="740834"/>
          <a:ext cx="182880" cy="211666"/>
        </a:xfrm>
        <a:prstGeom prst="bentUpArrow">
          <a:avLst/>
        </a:prstGeom>
        <a:solidFill>
          <a:sysClr val="window" lastClr="FFFFF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1" name="Table2" displayName="Table2" ref="A1:I411" totalsRowShown="0" headerRowDxfId="18" dataDxfId="16" headerRowBorderDxfId="17" tableBorderDxfId="15">
  <autoFilter ref="A1:I411"/>
  <tableColumns count="9">
    <tableColumn id="1" name="Economic Development Region" dataDxfId="14"/>
    <tableColumn id="2" name="County" dataDxfId="13" dataCellStyle="Normal 2"/>
    <tableColumn id="3" name="Census Defined_x000a_ZIP Code" dataDxfId="12" dataCellStyle="Normal 2"/>
    <tableColumn id="4" name="ZIP Name" dataDxfId="11" dataCellStyle="Normal 2"/>
    <tableColumn id="5" name="Population (#)" dataDxfId="10" dataCellStyle="Comma"/>
    <tableColumn id="6" name="Uninsured (#)" dataDxfId="9" dataCellStyle="Comma"/>
    <tableColumn id="7" name="Uninsured (%)" dataDxfId="8"/>
    <tableColumn id="9" name="Regional Hotspot               (per Count)" dataDxfId="7"/>
    <tableColumn id="10" name="Regional Hotspot (per Rate)" dataDxfId="6"/>
  </tableColumns>
  <tableStyleInfo name="TableStyleLight11" showFirstColumn="0" showLastColumn="0" showRowStripes="0" showColumnStripes="0"/>
</table>
</file>

<file path=xl/tables/table2.xml><?xml version="1.0" encoding="utf-8"?>
<table xmlns="http://schemas.openxmlformats.org/spreadsheetml/2006/main" id="2" name="Table3" displayName="Table3" ref="A1:G476" totalsRowShown="0" headerRowDxfId="5" headerRowBorderDxfId="4" headerRowCellStyle="Normal 2" dataCellStyle="Normal 2">
  <autoFilter ref="A1:G476"/>
  <tableColumns count="7">
    <tableColumn id="1" name="Region" dataCellStyle="Normal 2"/>
    <tableColumn id="2" name="County" dataCellStyle="Normal 2"/>
    <tableColumn id="3" name="Census Defined _x000a_ZIP Code" dataCellStyle="Normal 2"/>
    <tableColumn id="4" name="ZIP Name" dataCellStyle="Normal 2"/>
    <tableColumn id="5" name="Population" dataCellStyle="Normal 2"/>
    <tableColumn id="6" name="Uninsured (#)" dataCellStyle="Normal 2"/>
    <tableColumn id="7" name="Uninsured (%)" dataCellStyle="Normal 2"/>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J14"/>
  <sheetViews>
    <sheetView tabSelected="1" zoomScale="90" zoomScaleNormal="90" workbookViewId="0"/>
  </sheetViews>
  <sheetFormatPr defaultColWidth="9.140625" defaultRowHeight="15" x14ac:dyDescent="0.25"/>
  <cols>
    <col min="1" max="1" width="3.28515625" style="73" customWidth="1"/>
    <col min="2" max="2" width="72.7109375" style="73" customWidth="1"/>
    <col min="3" max="3" width="56.85546875" style="73" customWidth="1"/>
    <col min="4" max="4" width="6.42578125" style="73" customWidth="1"/>
    <col min="5" max="5" width="2.28515625" style="73" customWidth="1"/>
    <col min="6" max="6" width="4.85546875" style="73" customWidth="1"/>
    <col min="7" max="16384" width="9.140625" style="73"/>
  </cols>
  <sheetData>
    <row r="1" spans="2:10" ht="140.25" customHeight="1" x14ac:dyDescent="0.25">
      <c r="B1" s="70"/>
      <c r="C1" s="71"/>
      <c r="D1" s="71"/>
      <c r="E1" s="72"/>
    </row>
    <row r="2" spans="2:10" s="74" customFormat="1" ht="124.5" customHeight="1" x14ac:dyDescent="0.25">
      <c r="B2" s="242" t="s">
        <v>2345</v>
      </c>
      <c r="C2" s="243"/>
      <c r="D2" s="243"/>
      <c r="E2" s="214"/>
      <c r="J2" s="75"/>
    </row>
    <row r="3" spans="2:10" s="74" customFormat="1" ht="225.75" customHeight="1" x14ac:dyDescent="0.25">
      <c r="B3" s="242" t="s">
        <v>2333</v>
      </c>
      <c r="C3" s="76"/>
      <c r="D3" s="76"/>
      <c r="E3" s="77"/>
    </row>
    <row r="4" spans="2:10" s="74" customFormat="1" ht="15.75" x14ac:dyDescent="0.25">
      <c r="B4" s="242"/>
      <c r="C4" s="76"/>
      <c r="D4" s="76"/>
      <c r="E4" s="77"/>
    </row>
    <row r="5" spans="2:10" s="74" customFormat="1" ht="15.75" x14ac:dyDescent="0.25">
      <c r="B5" s="242"/>
      <c r="C5" s="76"/>
      <c r="D5" s="76"/>
      <c r="E5" s="77"/>
    </row>
    <row r="6" spans="2:10" s="74" customFormat="1" ht="15.75" x14ac:dyDescent="0.25">
      <c r="B6" s="242"/>
      <c r="C6" s="76"/>
      <c r="D6" s="76"/>
      <c r="E6" s="77"/>
    </row>
    <row r="7" spans="2:10" s="74" customFormat="1" ht="15.75" x14ac:dyDescent="0.25">
      <c r="B7" s="242"/>
      <c r="C7" s="76"/>
      <c r="D7" s="76"/>
      <c r="E7" s="77"/>
    </row>
    <row r="8" spans="2:10" s="74" customFormat="1" ht="15.75" x14ac:dyDescent="0.25">
      <c r="B8" s="242"/>
      <c r="C8" s="76"/>
      <c r="D8" s="76"/>
      <c r="E8" s="77"/>
    </row>
    <row r="9" spans="2:10" s="74" customFormat="1" ht="15.75" x14ac:dyDescent="0.25">
      <c r="B9" s="242"/>
      <c r="C9" s="76"/>
      <c r="D9" s="76"/>
      <c r="E9" s="77"/>
    </row>
    <row r="10" spans="2:10" x14ac:dyDescent="0.25">
      <c r="B10" s="242"/>
      <c r="C10" s="78"/>
      <c r="D10" s="78"/>
      <c r="E10" s="79"/>
    </row>
    <row r="11" spans="2:10" x14ac:dyDescent="0.25">
      <c r="B11" s="242"/>
      <c r="C11" s="78"/>
      <c r="D11" s="78"/>
      <c r="E11" s="79"/>
    </row>
    <row r="12" spans="2:10" x14ac:dyDescent="0.25">
      <c r="B12" s="242"/>
      <c r="C12" s="78"/>
      <c r="D12" s="78"/>
      <c r="E12" s="79"/>
    </row>
    <row r="13" spans="2:10" ht="15.75" thickBot="1" x14ac:dyDescent="0.3">
      <c r="B13" s="80"/>
      <c r="C13" s="81"/>
      <c r="D13" s="81"/>
      <c r="E13" s="82"/>
    </row>
    <row r="14" spans="2:10" ht="174.75" customHeight="1" x14ac:dyDescent="0.25"/>
  </sheetData>
  <sheetProtection sheet="1" objects="1" scenarios="1" selectLockedCells="1" selectUnlockedCells="1"/>
  <mergeCells count="2">
    <mergeCell ref="B2:D2"/>
    <mergeCell ref="B3:B1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3"/>
  <sheetViews>
    <sheetView zoomScale="90" zoomScaleNormal="90" workbookViewId="0"/>
  </sheetViews>
  <sheetFormatPr defaultColWidth="9.140625" defaultRowHeight="15" x14ac:dyDescent="0.25"/>
  <cols>
    <col min="1" max="1" width="3.28515625" style="73" customWidth="1"/>
    <col min="2" max="2" width="68" style="73" customWidth="1"/>
    <col min="3" max="3" width="73.28515625" style="73" customWidth="1"/>
    <col min="4" max="5" width="3.7109375" style="73" customWidth="1"/>
    <col min="6" max="7" width="9.140625" style="73"/>
    <col min="8" max="8" width="9.140625" style="73" customWidth="1"/>
    <col min="9" max="16384" width="9.140625" style="73"/>
  </cols>
  <sheetData>
    <row r="1" spans="1:14" ht="43.5" customHeight="1" x14ac:dyDescent="0.25">
      <c r="A1" s="73" t="s">
        <v>2371</v>
      </c>
      <c r="B1" s="244" t="s">
        <v>1859</v>
      </c>
      <c r="C1" s="245"/>
      <c r="D1" s="246"/>
    </row>
    <row r="2" spans="1:14" ht="25.5" customHeight="1" x14ac:dyDescent="0.25">
      <c r="B2" s="247" t="s">
        <v>2327</v>
      </c>
      <c r="C2" s="248"/>
      <c r="D2" s="79"/>
    </row>
    <row r="3" spans="1:14" ht="170.25" customHeight="1" x14ac:dyDescent="0.25">
      <c r="B3" s="84" t="s">
        <v>2361</v>
      </c>
      <c r="C3" s="83"/>
      <c r="D3" s="79"/>
    </row>
    <row r="4" spans="1:14" ht="25.5" customHeight="1" x14ac:dyDescent="0.25">
      <c r="B4" s="216" t="s">
        <v>2326</v>
      </c>
      <c r="C4" s="83"/>
      <c r="D4" s="79"/>
    </row>
    <row r="5" spans="1:14" ht="17.25" customHeight="1" x14ac:dyDescent="0.25">
      <c r="B5" s="217" t="s">
        <v>2328</v>
      </c>
      <c r="C5" s="78"/>
      <c r="D5" s="79"/>
    </row>
    <row r="6" spans="1:14" ht="52.5" customHeight="1" x14ac:dyDescent="0.25">
      <c r="B6" s="215" t="s">
        <v>2334</v>
      </c>
      <c r="C6" s="78"/>
      <c r="D6" s="79"/>
    </row>
    <row r="7" spans="1:14" ht="82.5" customHeight="1" x14ac:dyDescent="0.25">
      <c r="B7" s="215" t="s">
        <v>2329</v>
      </c>
      <c r="C7" s="78"/>
      <c r="D7" s="79"/>
    </row>
    <row r="8" spans="1:14" ht="96" customHeight="1" x14ac:dyDescent="0.25">
      <c r="B8" s="218" t="s">
        <v>2330</v>
      </c>
      <c r="C8" s="78"/>
      <c r="D8" s="79"/>
    </row>
    <row r="9" spans="1:14" ht="36.75" customHeight="1" x14ac:dyDescent="0.25">
      <c r="B9" s="218" t="s">
        <v>2331</v>
      </c>
      <c r="C9" s="78"/>
      <c r="D9" s="79"/>
      <c r="F9" s="220"/>
      <c r="G9" s="219"/>
    </row>
    <row r="10" spans="1:14" ht="57" customHeight="1" x14ac:dyDescent="0.25">
      <c r="B10" s="215" t="s">
        <v>2363</v>
      </c>
      <c r="C10" s="78"/>
      <c r="D10" s="79"/>
      <c r="H10" s="222"/>
      <c r="I10" s="222"/>
      <c r="J10" s="222"/>
      <c r="K10" s="222"/>
      <c r="L10" s="222"/>
      <c r="M10" s="222"/>
      <c r="N10" s="222"/>
    </row>
    <row r="11" spans="1:14" ht="54" customHeight="1" x14ac:dyDescent="0.25">
      <c r="B11" s="357" t="s">
        <v>2362</v>
      </c>
      <c r="C11" s="358"/>
      <c r="D11" s="79"/>
      <c r="G11" s="221"/>
      <c r="H11" s="221"/>
      <c r="I11" s="221"/>
      <c r="J11" s="221"/>
      <c r="K11" s="221"/>
      <c r="L11" s="221"/>
      <c r="M11" s="221"/>
      <c r="N11" s="221"/>
    </row>
    <row r="12" spans="1:14" ht="21" customHeight="1" x14ac:dyDescent="0.25">
      <c r="B12" s="357" t="s">
        <v>2335</v>
      </c>
      <c r="C12" s="358"/>
      <c r="D12" s="79"/>
    </row>
    <row r="13" spans="1:14" ht="25.5" customHeight="1" x14ac:dyDescent="0.25">
      <c r="B13" s="241" t="s">
        <v>2372</v>
      </c>
      <c r="C13" s="78"/>
      <c r="D13" s="79"/>
    </row>
    <row r="14" spans="1:14" ht="25.5" customHeight="1" x14ac:dyDescent="0.25">
      <c r="B14" s="360" t="s">
        <v>2373</v>
      </c>
      <c r="C14" s="359"/>
      <c r="D14" s="79"/>
    </row>
    <row r="15" spans="1:14" ht="25.5" customHeight="1" x14ac:dyDescent="0.25">
      <c r="B15" s="247" t="s">
        <v>2370</v>
      </c>
      <c r="C15" s="248"/>
      <c r="D15" s="79"/>
    </row>
    <row r="16" spans="1:14" ht="25.5" customHeight="1" x14ac:dyDescent="0.25">
      <c r="B16" s="85" t="s">
        <v>1860</v>
      </c>
      <c r="C16" s="86"/>
      <c r="D16" s="79"/>
    </row>
    <row r="17" spans="2:4" ht="65.25" customHeight="1" x14ac:dyDescent="0.25">
      <c r="B17" s="215" t="s">
        <v>1861</v>
      </c>
      <c r="C17" s="86"/>
      <c r="D17" s="79"/>
    </row>
    <row r="18" spans="2:4" ht="69" customHeight="1" x14ac:dyDescent="0.25">
      <c r="B18" s="215" t="s">
        <v>1862</v>
      </c>
      <c r="C18" s="86"/>
      <c r="D18" s="79"/>
    </row>
    <row r="19" spans="2:4" ht="37.5" customHeight="1" x14ac:dyDescent="0.25">
      <c r="B19" s="215" t="s">
        <v>2332</v>
      </c>
      <c r="C19" s="86"/>
      <c r="D19" s="79"/>
    </row>
    <row r="20" spans="2:4" ht="48" customHeight="1" x14ac:dyDescent="0.25">
      <c r="B20" s="215" t="s">
        <v>2346</v>
      </c>
      <c r="C20" s="86"/>
      <c r="D20" s="79"/>
    </row>
    <row r="21" spans="2:4" ht="34.5" customHeight="1" x14ac:dyDescent="0.25">
      <c r="B21" s="215" t="s">
        <v>1863</v>
      </c>
      <c r="C21" s="86"/>
      <c r="D21" s="79"/>
    </row>
    <row r="22" spans="2:4" ht="24" customHeight="1" thickBot="1" x14ac:dyDescent="0.3">
      <c r="B22" s="87"/>
      <c r="C22" s="81"/>
      <c r="D22" s="82"/>
    </row>
    <row r="23" spans="2:4" x14ac:dyDescent="0.25">
      <c r="B23" s="78"/>
      <c r="C23" s="78"/>
    </row>
  </sheetData>
  <sheetProtection algorithmName="SHA-512" hashValue="mBPORMt531TiiIBYoZOdDfQISQBWpWHPNcqviHVc54s4rb2beml+MuBKaWDU71dwo7Mt5TEUFFrVdsbSqfzZWQ==" saltValue="rsEG8kiE9T7hPunwG4RkPw==" spinCount="100000" sheet="1" objects="1" scenarios="1" selectLockedCells="1" selectUnlockedCells="1"/>
  <mergeCells count="5">
    <mergeCell ref="B1:D1"/>
    <mergeCell ref="B15:C15"/>
    <mergeCell ref="B2:C2"/>
    <mergeCell ref="B11:C11"/>
    <mergeCell ref="B12:C12"/>
  </mergeCells>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T159"/>
  <sheetViews>
    <sheetView zoomScale="90" zoomScaleNormal="90" workbookViewId="0">
      <pane ySplit="13" topLeftCell="A14" activePane="bottomLeft" state="frozen"/>
      <selection pane="bottomLeft" activeCell="C4" sqref="C4:E4"/>
    </sheetView>
  </sheetViews>
  <sheetFormatPr defaultColWidth="10.28515625" defaultRowHeight="15" x14ac:dyDescent="0.25"/>
  <cols>
    <col min="1" max="1" width="3.85546875" style="239" customWidth="1"/>
    <col min="2" max="2" width="30.7109375" style="239" customWidth="1"/>
    <col min="3" max="3" width="33.7109375" style="239" customWidth="1"/>
    <col min="4" max="4" width="1.28515625" style="240" customWidth="1"/>
    <col min="5" max="5" width="16" style="237" customWidth="1"/>
    <col min="6" max="6" width="5.28515625" style="237" customWidth="1"/>
    <col min="7" max="7" width="11.7109375" style="237" customWidth="1"/>
    <col min="8" max="8" width="7.85546875" style="240" customWidth="1"/>
    <col min="9" max="9" width="11.28515625" style="240" customWidth="1"/>
    <col min="10" max="10" width="12.42578125" style="237" customWidth="1"/>
    <col min="11" max="11" width="8.28515625" style="237" customWidth="1"/>
    <col min="12" max="12" width="20.28515625" style="238" customWidth="1"/>
    <col min="13" max="13" width="0.7109375" style="238" customWidth="1"/>
    <col min="14" max="14" width="16.7109375" style="64" customWidth="1"/>
    <col min="15" max="15" width="21.7109375" style="239" customWidth="1"/>
    <col min="16" max="16" width="23" style="239" customWidth="1"/>
    <col min="17" max="17" width="10.28515625" style="239" customWidth="1"/>
    <col min="18" max="16384" width="10.28515625" style="239"/>
  </cols>
  <sheetData>
    <row r="1" spans="1:46" s="3" customFormat="1" ht="15.75" thickBot="1" x14ac:dyDescent="0.3">
      <c r="D1" s="30"/>
      <c r="E1" s="31"/>
      <c r="F1" s="31"/>
      <c r="G1" s="31"/>
      <c r="H1" s="30"/>
      <c r="I1" s="30"/>
      <c r="J1" s="31"/>
      <c r="K1" s="31"/>
      <c r="L1" s="32"/>
      <c r="M1" s="32"/>
      <c r="N1" s="33"/>
      <c r="O1" s="138"/>
      <c r="P1" s="138"/>
    </row>
    <row r="2" spans="1:46" s="2" customFormat="1" ht="46.5" customHeight="1" x14ac:dyDescent="0.25">
      <c r="A2" s="1"/>
      <c r="B2" s="137"/>
      <c r="C2" s="253" t="s">
        <v>2366</v>
      </c>
      <c r="D2" s="254"/>
      <c r="E2" s="255"/>
      <c r="F2" s="355" t="s">
        <v>2367</v>
      </c>
      <c r="G2" s="356"/>
      <c r="H2" s="334" t="s">
        <v>194</v>
      </c>
      <c r="I2" s="334"/>
      <c r="J2" s="335" t="s">
        <v>195</v>
      </c>
      <c r="K2" s="335"/>
      <c r="L2" s="224" t="s">
        <v>196</v>
      </c>
      <c r="M2" s="333" t="s">
        <v>197</v>
      </c>
      <c r="N2" s="333"/>
      <c r="O2" s="223" t="s">
        <v>198</v>
      </c>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s="4" customFormat="1" ht="17.25" customHeight="1" x14ac:dyDescent="0.25">
      <c r="A3" s="3"/>
      <c r="B3" s="138"/>
      <c r="C3" s="256"/>
      <c r="D3" s="257"/>
      <c r="E3" s="258"/>
      <c r="F3" s="249" t="str">
        <f>VLOOKUP($C$4, Backsheet!$A$1:$ZZ$899,185,FALSE)</f>
        <v>ZIP Code</v>
      </c>
      <c r="G3" s="250"/>
      <c r="H3" s="349" t="str">
        <f>VLOOKUP($C$4, Backsheet!$A$1:$FZ$899,130,FALSE)</f>
        <v>Minneapolis</v>
      </c>
      <c r="I3" s="349"/>
      <c r="J3" s="349" t="str">
        <f>VLOOKUP($C$4, Backsheet!$A$1:$FZ$899,129,FALSE)</f>
        <v>Hennepin</v>
      </c>
      <c r="K3" s="349"/>
      <c r="L3" s="349" t="str">
        <f>VLOOKUP($C$4,Backsheet!$A$1:$FZ$899,128,FALSE)</f>
        <v>Twin Cities</v>
      </c>
      <c r="M3" s="349" t="str">
        <f>VLOOKUP($C$4,Backsheet!$A$1:$FZ$900,182,FALSE)</f>
        <v>No</v>
      </c>
      <c r="N3" s="349"/>
      <c r="O3" s="351" t="str">
        <f>VLOOKUP($C$4,Backsheet!$A$1:$GA$900,183,FALSE)</f>
        <v>No</v>
      </c>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row>
    <row r="4" spans="1:46" s="4" customFormat="1" ht="29.25" customHeight="1" thickBot="1" x14ac:dyDescent="0.3">
      <c r="A4" s="3"/>
      <c r="B4" s="138"/>
      <c r="C4" s="259">
        <v>55414</v>
      </c>
      <c r="D4" s="260"/>
      <c r="E4" s="261"/>
      <c r="F4" s="251"/>
      <c r="G4" s="252"/>
      <c r="H4" s="350"/>
      <c r="I4" s="350"/>
      <c r="J4" s="350"/>
      <c r="K4" s="350"/>
      <c r="L4" s="350"/>
      <c r="M4" s="350"/>
      <c r="N4" s="350"/>
      <c r="O4" s="35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row>
    <row r="5" spans="1:46" s="4" customFormat="1" ht="22.5" customHeight="1" thickBot="1" x14ac:dyDescent="0.3">
      <c r="A5" s="3"/>
      <c r="B5" s="139" t="s">
        <v>2321</v>
      </c>
      <c r="C5" s="121"/>
      <c r="D5" s="120"/>
      <c r="E5" s="120"/>
      <c r="F5" s="120"/>
      <c r="G5" s="120"/>
      <c r="H5" s="120"/>
      <c r="I5" s="120"/>
      <c r="J5" s="120"/>
      <c r="K5" s="120"/>
      <c r="L5" s="120"/>
      <c r="M5" s="120"/>
      <c r="N5" s="120"/>
      <c r="O5" s="3"/>
      <c r="P5" s="3"/>
      <c r="Q5" s="326"/>
      <c r="R5" s="326"/>
      <c r="S5" s="326"/>
      <c r="T5" s="326"/>
      <c r="U5" s="326"/>
      <c r="V5" s="3"/>
      <c r="W5" s="3"/>
      <c r="X5" s="3"/>
      <c r="Y5" s="3"/>
      <c r="Z5" s="3"/>
      <c r="AA5" s="3"/>
      <c r="AB5" s="3"/>
      <c r="AC5" s="3"/>
      <c r="AD5" s="3"/>
      <c r="AE5" s="3"/>
      <c r="AF5" s="3"/>
      <c r="AG5" s="3"/>
      <c r="AH5" s="3"/>
      <c r="AI5" s="3"/>
      <c r="AJ5" s="3"/>
      <c r="AK5" s="3"/>
      <c r="AL5" s="3"/>
      <c r="AM5" s="3"/>
      <c r="AN5" s="3"/>
      <c r="AO5" s="3"/>
      <c r="AP5" s="3"/>
      <c r="AQ5" s="3"/>
      <c r="AR5" s="3"/>
      <c r="AS5" s="3"/>
      <c r="AT5" s="3"/>
    </row>
    <row r="6" spans="1:46" s="4" customFormat="1" ht="17.25" customHeight="1" thickTop="1" x14ac:dyDescent="0.25">
      <c r="A6" s="3"/>
      <c r="B6" s="301" t="s">
        <v>2368</v>
      </c>
      <c r="C6" s="302"/>
      <c r="D6" s="120"/>
      <c r="E6" s="301" t="s">
        <v>2369</v>
      </c>
      <c r="F6" s="316"/>
      <c r="G6" s="316"/>
      <c r="H6" s="316"/>
      <c r="I6" s="316"/>
      <c r="J6" s="316"/>
      <c r="K6" s="316"/>
      <c r="L6" s="316"/>
      <c r="M6" s="316"/>
      <c r="N6" s="316"/>
      <c r="O6" s="302"/>
      <c r="P6" s="3"/>
      <c r="Q6" s="118"/>
      <c r="R6" s="118"/>
      <c r="S6" s="118"/>
      <c r="T6" s="118"/>
      <c r="U6" s="118"/>
      <c r="V6" s="3"/>
      <c r="W6" s="3"/>
      <c r="X6" s="3"/>
      <c r="Y6" s="3"/>
      <c r="Z6" s="3"/>
      <c r="AA6" s="3"/>
      <c r="AB6" s="3"/>
      <c r="AC6" s="3"/>
      <c r="AD6" s="3"/>
      <c r="AE6" s="3"/>
      <c r="AF6" s="3"/>
      <c r="AG6" s="3"/>
      <c r="AH6" s="3"/>
      <c r="AI6" s="3"/>
      <c r="AJ6" s="3"/>
      <c r="AK6" s="3"/>
      <c r="AL6" s="3"/>
      <c r="AM6" s="3"/>
      <c r="AN6" s="3"/>
      <c r="AO6" s="3"/>
      <c r="AP6" s="3"/>
      <c r="AQ6" s="3"/>
      <c r="AR6" s="3"/>
      <c r="AS6" s="3"/>
      <c r="AT6" s="3"/>
    </row>
    <row r="7" spans="1:46" s="4" customFormat="1" ht="17.25" customHeight="1" x14ac:dyDescent="0.25">
      <c r="A7" s="3"/>
      <c r="B7" s="303">
        <f>D14</f>
        <v>34580</v>
      </c>
      <c r="C7" s="304"/>
      <c r="D7" s="120"/>
      <c r="E7" s="347">
        <f>F17</f>
        <v>0.5356827894986772</v>
      </c>
      <c r="F7" s="348"/>
      <c r="G7" s="348"/>
      <c r="H7" s="340">
        <f>D17</f>
        <v>15793</v>
      </c>
      <c r="I7" s="340"/>
      <c r="J7" s="340"/>
      <c r="K7" s="340"/>
      <c r="L7" s="340"/>
      <c r="M7" s="340"/>
      <c r="N7" s="340"/>
      <c r="O7" s="341"/>
      <c r="P7" s="3"/>
      <c r="Q7" s="118"/>
      <c r="R7" s="118"/>
      <c r="S7" s="118"/>
      <c r="T7" s="118"/>
      <c r="U7" s="118"/>
      <c r="V7" s="3"/>
      <c r="W7" s="3"/>
      <c r="X7" s="3"/>
      <c r="Y7" s="3"/>
      <c r="Z7" s="3"/>
      <c r="AA7" s="3"/>
      <c r="AB7" s="3"/>
      <c r="AC7" s="3"/>
      <c r="AD7" s="3"/>
      <c r="AE7" s="3"/>
      <c r="AF7" s="3"/>
      <c r="AG7" s="3"/>
      <c r="AH7" s="3"/>
      <c r="AI7" s="3"/>
      <c r="AJ7" s="3"/>
      <c r="AK7" s="3"/>
      <c r="AL7" s="3"/>
      <c r="AM7" s="3"/>
      <c r="AN7" s="3"/>
      <c r="AO7" s="3"/>
      <c r="AP7" s="3"/>
      <c r="AQ7" s="3"/>
      <c r="AR7" s="3"/>
      <c r="AS7" s="3"/>
      <c r="AT7" s="3"/>
    </row>
    <row r="8" spans="1:46" s="4" customFormat="1" ht="8.25" customHeight="1" x14ac:dyDescent="0.25">
      <c r="A8" s="3"/>
      <c r="B8" s="303"/>
      <c r="C8" s="304"/>
      <c r="D8" s="120"/>
      <c r="E8" s="353">
        <f>N17</f>
        <v>5.4264547584372824E-2</v>
      </c>
      <c r="F8" s="354"/>
      <c r="G8" s="354"/>
      <c r="H8" s="354"/>
      <c r="I8" s="342">
        <f>H17</f>
        <v>857</v>
      </c>
      <c r="J8" s="342"/>
      <c r="K8" s="342"/>
      <c r="L8" s="342"/>
      <c r="M8" s="342"/>
      <c r="N8" s="342"/>
      <c r="O8" s="343"/>
      <c r="P8" s="3"/>
      <c r="Q8" s="118"/>
      <c r="R8" s="118"/>
      <c r="S8" s="118"/>
      <c r="T8" s="118"/>
      <c r="U8" s="118"/>
      <c r="V8" s="3"/>
      <c r="W8" s="3"/>
      <c r="X8" s="3"/>
      <c r="Y8" s="3"/>
      <c r="Z8" s="3"/>
      <c r="AA8" s="3"/>
      <c r="AB8" s="3"/>
      <c r="AC8" s="3"/>
      <c r="AD8" s="3"/>
      <c r="AE8" s="3"/>
      <c r="AF8" s="3"/>
      <c r="AG8" s="3"/>
      <c r="AH8" s="3"/>
      <c r="AI8" s="3"/>
      <c r="AJ8" s="3"/>
      <c r="AK8" s="3"/>
      <c r="AL8" s="3"/>
      <c r="AM8" s="3"/>
      <c r="AN8" s="3"/>
      <c r="AO8" s="3"/>
      <c r="AP8" s="3"/>
      <c r="AQ8" s="3"/>
      <c r="AR8" s="3"/>
      <c r="AS8" s="3"/>
      <c r="AT8" s="3"/>
    </row>
    <row r="9" spans="1:46" s="4" customFormat="1" ht="9.75" customHeight="1" x14ac:dyDescent="0.25">
      <c r="A9" s="3"/>
      <c r="B9" s="312">
        <f>N14</f>
        <v>4.9074609600925391E-2</v>
      </c>
      <c r="C9" s="314">
        <f>H14</f>
        <v>1697</v>
      </c>
      <c r="D9" s="120"/>
      <c r="E9" s="353"/>
      <c r="F9" s="354"/>
      <c r="G9" s="354"/>
      <c r="H9" s="354"/>
      <c r="I9" s="342"/>
      <c r="J9" s="342"/>
      <c r="K9" s="342"/>
      <c r="L9" s="342"/>
      <c r="M9" s="342"/>
      <c r="N9" s="342"/>
      <c r="O9" s="343"/>
      <c r="P9" s="3"/>
      <c r="Q9" s="118"/>
      <c r="R9" s="118"/>
      <c r="S9" s="118"/>
      <c r="T9" s="118"/>
      <c r="U9" s="118"/>
      <c r="V9" s="3"/>
      <c r="W9" s="3"/>
      <c r="X9" s="3"/>
      <c r="Y9" s="3"/>
      <c r="Z9" s="3"/>
      <c r="AA9" s="3"/>
      <c r="AB9" s="3"/>
      <c r="AC9" s="3"/>
      <c r="AD9" s="3"/>
      <c r="AE9" s="3"/>
      <c r="AF9" s="3"/>
      <c r="AG9" s="3"/>
      <c r="AH9" s="3"/>
      <c r="AI9" s="3"/>
      <c r="AJ9" s="3"/>
      <c r="AK9" s="3"/>
      <c r="AL9" s="3"/>
      <c r="AM9" s="3"/>
      <c r="AN9" s="3"/>
      <c r="AO9" s="3"/>
      <c r="AP9" s="3"/>
      <c r="AQ9" s="3"/>
      <c r="AR9" s="3"/>
      <c r="AS9" s="3"/>
      <c r="AT9" s="3"/>
    </row>
    <row r="10" spans="1:46" s="4" customFormat="1" ht="17.25" customHeight="1" thickBot="1" x14ac:dyDescent="0.3">
      <c r="A10" s="3"/>
      <c r="B10" s="313"/>
      <c r="C10" s="315"/>
      <c r="D10" s="120"/>
      <c r="E10" s="336">
        <f>J17</f>
        <v>0.55433376455368688</v>
      </c>
      <c r="F10" s="337"/>
      <c r="G10" s="337"/>
      <c r="H10" s="337"/>
      <c r="I10" s="337"/>
      <c r="J10" s="337"/>
      <c r="K10" s="337"/>
      <c r="L10" s="337"/>
      <c r="M10" s="337"/>
      <c r="N10" s="337"/>
      <c r="O10" s="338"/>
      <c r="P10" s="3"/>
      <c r="Q10" s="118"/>
      <c r="R10" s="118"/>
      <c r="S10" s="118"/>
      <c r="T10" s="118"/>
      <c r="U10" s="118"/>
      <c r="V10" s="3"/>
      <c r="W10" s="3"/>
      <c r="X10" s="3"/>
      <c r="Y10" s="3"/>
      <c r="Z10" s="3"/>
      <c r="AA10" s="3"/>
      <c r="AB10" s="3"/>
      <c r="AC10" s="3"/>
      <c r="AD10" s="3"/>
      <c r="AE10" s="3"/>
      <c r="AF10" s="3"/>
      <c r="AG10" s="3"/>
      <c r="AH10" s="3"/>
      <c r="AI10" s="3"/>
      <c r="AJ10" s="3"/>
      <c r="AK10" s="3"/>
      <c r="AL10" s="3"/>
      <c r="AM10" s="3"/>
      <c r="AN10" s="3"/>
      <c r="AO10" s="3"/>
      <c r="AP10" s="3"/>
      <c r="AQ10" s="3"/>
      <c r="AR10" s="3"/>
      <c r="AS10" s="3"/>
      <c r="AT10" s="3"/>
    </row>
    <row r="11" spans="1:46" s="4" customFormat="1" ht="9" customHeight="1" thickTop="1" thickBot="1" x14ac:dyDescent="0.3">
      <c r="A11" s="3"/>
      <c r="B11" s="119"/>
      <c r="C11" s="119"/>
      <c r="D11" s="120"/>
      <c r="E11" s="120"/>
      <c r="F11" s="120"/>
      <c r="G11" s="120"/>
      <c r="H11" s="120"/>
      <c r="I11" s="120"/>
      <c r="J11" s="120"/>
      <c r="K11" s="120"/>
      <c r="L11" s="120"/>
      <c r="M11" s="120"/>
      <c r="N11" s="120"/>
      <c r="O11" s="3"/>
      <c r="P11" s="3"/>
      <c r="Q11" s="118"/>
      <c r="R11" s="118"/>
      <c r="S11" s="118"/>
      <c r="T11" s="118"/>
      <c r="U11" s="118"/>
      <c r="V11" s="3"/>
      <c r="W11" s="3"/>
      <c r="X11" s="3"/>
      <c r="Y11" s="3"/>
      <c r="Z11" s="3"/>
      <c r="AA11" s="3"/>
      <c r="AB11" s="3"/>
      <c r="AC11" s="3"/>
      <c r="AD11" s="3"/>
      <c r="AE11" s="3"/>
      <c r="AF11" s="3"/>
      <c r="AG11" s="3"/>
      <c r="AH11" s="3"/>
      <c r="AI11" s="3"/>
      <c r="AJ11" s="3"/>
      <c r="AK11" s="3"/>
      <c r="AL11" s="3"/>
      <c r="AM11" s="3"/>
      <c r="AN11" s="3"/>
      <c r="AO11" s="3"/>
      <c r="AP11" s="3"/>
      <c r="AQ11" s="3"/>
      <c r="AR11" s="3"/>
      <c r="AS11" s="3"/>
      <c r="AT11" s="3"/>
    </row>
    <row r="12" spans="1:46" s="4" customFormat="1" ht="37.5" customHeight="1" x14ac:dyDescent="0.25">
      <c r="A12" s="3"/>
      <c r="B12" s="292" t="s">
        <v>200</v>
      </c>
      <c r="C12" s="293"/>
      <c r="D12" s="339" t="s">
        <v>201</v>
      </c>
      <c r="E12" s="339"/>
      <c r="F12" s="339"/>
      <c r="G12" s="339"/>
      <c r="H12" s="339" t="s">
        <v>202</v>
      </c>
      <c r="I12" s="339"/>
      <c r="J12" s="339"/>
      <c r="K12" s="339"/>
      <c r="L12" s="135" t="s">
        <v>2322</v>
      </c>
      <c r="M12" s="5"/>
      <c r="N12" s="327" t="s">
        <v>2324</v>
      </c>
      <c r="O12" s="328"/>
      <c r="P12" s="3"/>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row>
    <row r="13" spans="1:46" s="4" customFormat="1" ht="18" customHeight="1" thickBot="1" x14ac:dyDescent="0.3">
      <c r="A13" s="3"/>
      <c r="B13" s="294"/>
      <c r="C13" s="295"/>
      <c r="D13" s="298" t="s">
        <v>203</v>
      </c>
      <c r="E13" s="298"/>
      <c r="F13" s="344" t="s">
        <v>204</v>
      </c>
      <c r="G13" s="344"/>
      <c r="H13" s="298" t="s">
        <v>203</v>
      </c>
      <c r="I13" s="298"/>
      <c r="J13" s="344" t="s">
        <v>204</v>
      </c>
      <c r="K13" s="344"/>
      <c r="L13" s="136" t="s">
        <v>2323</v>
      </c>
      <c r="M13" s="7"/>
      <c r="N13" s="329"/>
      <c r="O13" s="330"/>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row>
    <row r="14" spans="1:46" s="8" customFormat="1" ht="18.75" customHeight="1" thickBot="1" x14ac:dyDescent="0.3">
      <c r="A14" s="6"/>
      <c r="B14" s="234" t="s">
        <v>206</v>
      </c>
      <c r="C14" s="235"/>
      <c r="D14" s="311">
        <f>VLOOKUP($C$4, Backsheet!$A$1:$FZ$899,2,FALSE)</f>
        <v>34580</v>
      </c>
      <c r="E14" s="311"/>
      <c r="F14" s="346" t="s">
        <v>207</v>
      </c>
      <c r="G14" s="346"/>
      <c r="H14" s="309">
        <f>VLOOKUP($C$4, Backsheet!$A$1:$FZ$899,3,FALSE)</f>
        <v>1697</v>
      </c>
      <c r="I14" s="309"/>
      <c r="J14" s="345" t="s">
        <v>207</v>
      </c>
      <c r="K14" s="345"/>
      <c r="L14" s="236"/>
      <c r="M14" s="142"/>
      <c r="N14" s="331">
        <f>H14/D14</f>
        <v>4.9074609600925391E-2</v>
      </c>
      <c r="O14" s="33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s="3" customFormat="1" ht="6" customHeight="1" thickBot="1" x14ac:dyDescent="0.3">
      <c r="A15" s="138"/>
      <c r="B15" s="192"/>
      <c r="C15" s="192"/>
      <c r="D15" s="152"/>
      <c r="E15" s="152"/>
      <c r="F15" s="134"/>
      <c r="G15" s="186"/>
      <c r="H15" s="178"/>
      <c r="I15" s="180"/>
      <c r="J15" s="171"/>
      <c r="K15" s="171"/>
      <c r="L15" s="157"/>
      <c r="M15" s="9"/>
      <c r="N15" s="207"/>
      <c r="O15" s="207"/>
      <c r="P15" s="6"/>
    </row>
    <row r="16" spans="1:46" s="8" customFormat="1" ht="18.75" customHeight="1" x14ac:dyDescent="0.25">
      <c r="A16" s="6"/>
      <c r="B16" s="140" t="s">
        <v>208</v>
      </c>
      <c r="C16" s="141"/>
      <c r="D16" s="187"/>
      <c r="E16" s="187"/>
      <c r="F16" s="166"/>
      <c r="G16" s="166"/>
      <c r="H16" s="179"/>
      <c r="I16" s="181"/>
      <c r="J16" s="172"/>
      <c r="K16" s="172"/>
      <c r="L16" s="158"/>
      <c r="M16" s="11"/>
      <c r="N16" s="208"/>
      <c r="O16" s="209"/>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1:46" s="4" customFormat="1" ht="15.75" customHeight="1" x14ac:dyDescent="0.25">
      <c r="A17" s="3"/>
      <c r="B17" s="286" t="s">
        <v>209</v>
      </c>
      <c r="C17" s="287"/>
      <c r="D17" s="266">
        <f>VLOOKUP($C$4, Backsheet!$A$1:$FZ$899,80,FALSE)</f>
        <v>15793</v>
      </c>
      <c r="E17" s="266"/>
      <c r="F17" s="264">
        <f>D17/D$21</f>
        <v>0.5356827894986772</v>
      </c>
      <c r="G17" s="264"/>
      <c r="H17" s="270">
        <f>VLOOKUP($C$4, Backsheet!$A$1:$FZ$900,81,FALSE)</f>
        <v>857</v>
      </c>
      <c r="I17" s="270"/>
      <c r="J17" s="271">
        <f>H17/H$21</f>
        <v>0.55433376455368688</v>
      </c>
      <c r="K17" s="271"/>
      <c r="L17" s="188">
        <f>(J17-F17)*100</f>
        <v>1.8650975055009678</v>
      </c>
      <c r="M17" s="146"/>
      <c r="N17" s="290">
        <f>H17/D17</f>
        <v>5.4264547584372824E-2</v>
      </c>
      <c r="O17" s="291"/>
      <c r="P17" s="3"/>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row>
    <row r="18" spans="1:46" s="4" customFormat="1" ht="15.75" customHeight="1" x14ac:dyDescent="0.25">
      <c r="A18" s="3"/>
      <c r="B18" s="305" t="s">
        <v>210</v>
      </c>
      <c r="C18" s="306"/>
      <c r="D18" s="281">
        <f>VLOOKUP($C$4, Backsheet!$A$1:$FZ$899,78,FALSE)</f>
        <v>13603</v>
      </c>
      <c r="E18" s="281"/>
      <c r="F18" s="280">
        <f>D18/D$21</f>
        <v>0.46140017637880743</v>
      </c>
      <c r="G18" s="280"/>
      <c r="H18" s="310">
        <f>VLOOKUP($C$4, Backsheet!$A$1:$FZ$900,79,FALSE)</f>
        <v>710</v>
      </c>
      <c r="I18" s="310"/>
      <c r="J18" s="278">
        <f>H18/H$21</f>
        <v>0.45924967658473481</v>
      </c>
      <c r="K18" s="278"/>
      <c r="L18" s="188">
        <f>(J18-F18)*100</f>
        <v>-0.21504997940726134</v>
      </c>
      <c r="M18" s="146"/>
      <c r="N18" s="290">
        <f>H18/D18</f>
        <v>5.2194368889215616E-2</v>
      </c>
      <c r="O18" s="291"/>
      <c r="P18" s="3"/>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row>
    <row r="19" spans="1:46" s="4" customFormat="1" ht="15.75" customHeight="1" x14ac:dyDescent="0.25">
      <c r="A19" s="3"/>
      <c r="B19" s="286" t="s">
        <v>211</v>
      </c>
      <c r="C19" s="287"/>
      <c r="D19" s="266">
        <f>VLOOKUP($C$4, Backsheet!$A$1:$FZ$899,82,FALSE)</f>
        <v>8293</v>
      </c>
      <c r="E19" s="266"/>
      <c r="F19" s="264">
        <f>D19/D$21</f>
        <v>0.28129027881419172</v>
      </c>
      <c r="G19" s="264"/>
      <c r="H19" s="270">
        <f>VLOOKUP($C$4, Backsheet!$A$1:$FZ$900,83,FALSE)</f>
        <v>492</v>
      </c>
      <c r="I19" s="270"/>
      <c r="J19" s="271">
        <f>H19/H$21</f>
        <v>0.31824062095730921</v>
      </c>
      <c r="K19" s="271"/>
      <c r="L19" s="188">
        <f>(J19-F19)*100</f>
        <v>3.6950342143117485</v>
      </c>
      <c r="M19" s="146"/>
      <c r="N19" s="290">
        <f>H19/D19</f>
        <v>5.9327143373929823E-2</v>
      </c>
      <c r="O19" s="29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row>
    <row r="20" spans="1:46" s="4" customFormat="1" ht="15.75" customHeight="1" thickBot="1" x14ac:dyDescent="0.3">
      <c r="A20" s="3"/>
      <c r="B20" s="286" t="s">
        <v>212</v>
      </c>
      <c r="C20" s="287"/>
      <c r="D20" s="266">
        <f>VLOOKUP($C$4, Backsheet!$A$1:$FZ$899,84,FALSE)</f>
        <v>5396</v>
      </c>
      <c r="E20" s="266"/>
      <c r="F20" s="264">
        <f>D20/D$21</f>
        <v>0.18302693168713113</v>
      </c>
      <c r="G20" s="264"/>
      <c r="H20" s="270">
        <f>VLOOKUP($C$4, Backsheet!$A$1:$FZ$900,85,FALSE)</f>
        <v>197</v>
      </c>
      <c r="I20" s="270"/>
      <c r="J20" s="271">
        <f>H20/H$21</f>
        <v>0.12742561448900389</v>
      </c>
      <c r="K20" s="271"/>
      <c r="L20" s="188">
        <f>(J20-F20)*100</f>
        <v>-5.5601317198127251</v>
      </c>
      <c r="M20" s="146"/>
      <c r="N20" s="299">
        <f>H20/D20</f>
        <v>3.6508524833209786E-2</v>
      </c>
      <c r="O20" s="300"/>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row>
    <row r="21" spans="1:46" s="4" customFormat="1" ht="15.75" customHeight="1" thickBot="1" x14ac:dyDescent="0.3">
      <c r="A21" s="3"/>
      <c r="B21" s="307" t="s">
        <v>213</v>
      </c>
      <c r="C21" s="308"/>
      <c r="D21" s="267">
        <f>SUM(D17,D19,D20)</f>
        <v>29482</v>
      </c>
      <c r="E21" s="267"/>
      <c r="F21" s="265">
        <f>D21/D$21</f>
        <v>1</v>
      </c>
      <c r="G21" s="265"/>
      <c r="H21" s="273">
        <f>SUM(H17,H19,H20)</f>
        <v>1546</v>
      </c>
      <c r="I21" s="273"/>
      <c r="J21" s="272">
        <f>H21/H$21</f>
        <v>1</v>
      </c>
      <c r="K21" s="272"/>
      <c r="L21" s="189"/>
      <c r="M21" s="147"/>
      <c r="N21" s="207"/>
      <c r="O21" s="207"/>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row>
    <row r="22" spans="1:46" s="3" customFormat="1" ht="6" customHeight="1" thickBot="1" x14ac:dyDescent="0.3">
      <c r="B22" s="193"/>
      <c r="C22" s="193"/>
      <c r="D22" s="153"/>
      <c r="E22" s="153"/>
      <c r="F22" s="167"/>
      <c r="G22" s="167"/>
      <c r="H22" s="182"/>
      <c r="I22" s="182"/>
      <c r="J22" s="173"/>
      <c r="K22" s="173"/>
      <c r="L22" s="159"/>
      <c r="M22" s="18"/>
      <c r="N22" s="207"/>
      <c r="O22" s="207"/>
    </row>
    <row r="23" spans="1:46" s="4" customFormat="1" ht="18.75" customHeight="1" x14ac:dyDescent="0.25">
      <c r="A23" s="3"/>
      <c r="B23" s="296" t="s">
        <v>214</v>
      </c>
      <c r="C23" s="297"/>
      <c r="D23" s="154"/>
      <c r="E23" s="154"/>
      <c r="F23" s="19"/>
      <c r="G23" s="19"/>
      <c r="H23" s="183"/>
      <c r="I23" s="183"/>
      <c r="J23" s="174"/>
      <c r="K23" s="174"/>
      <c r="L23" s="160"/>
      <c r="M23" s="20"/>
      <c r="N23" s="324"/>
      <c r="O23" s="325"/>
      <c r="P23" s="6"/>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row>
    <row r="24" spans="1:46" s="4" customFormat="1" ht="15.75" customHeight="1" x14ac:dyDescent="0.25">
      <c r="A24" s="3"/>
      <c r="B24" s="286" t="s">
        <v>215</v>
      </c>
      <c r="C24" s="287"/>
      <c r="D24" s="266">
        <f>VLOOKUP($C$4, Backsheet!$A$1:$FZ$900,28,FALSE)</f>
        <v>24955</v>
      </c>
      <c r="E24" s="266"/>
      <c r="F24" s="264">
        <f t="shared" ref="F24:F30" si="0">D24/D$30</f>
        <v>0.72165991902834004</v>
      </c>
      <c r="G24" s="264"/>
      <c r="H24" s="270">
        <f>VLOOKUP($C$4, Backsheet!$A$1:$FZ$900,29,FALSE)</f>
        <v>1113</v>
      </c>
      <c r="I24" s="270"/>
      <c r="J24" s="271">
        <f>H24/H$30</f>
        <v>0.6558632881555686</v>
      </c>
      <c r="K24" s="271"/>
      <c r="L24" s="188">
        <f t="shared" ref="L24:L29" si="1">(J24-F24)*100</f>
        <v>-6.5796630872771438</v>
      </c>
      <c r="M24" s="11"/>
      <c r="N24" s="290">
        <f t="shared" ref="N24:N29" si="2">H24/D24</f>
        <v>4.4600280504908836E-2</v>
      </c>
      <c r="O24" s="29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row>
    <row r="25" spans="1:46" s="4" customFormat="1" ht="15.75" customHeight="1" x14ac:dyDescent="0.25">
      <c r="A25" s="3"/>
      <c r="B25" s="286" t="s">
        <v>216</v>
      </c>
      <c r="C25" s="287"/>
      <c r="D25" s="266">
        <f>VLOOKUP($C$4, Backsheet!$A$1:$FZ$900,30,FALSE)</f>
        <v>2521</v>
      </c>
      <c r="E25" s="266"/>
      <c r="F25" s="264">
        <f t="shared" si="0"/>
        <v>7.2903412377096591E-2</v>
      </c>
      <c r="G25" s="264"/>
      <c r="H25" s="270">
        <f>VLOOKUP($C$4, Backsheet!$A$1:$FZ$900,31,FALSE)</f>
        <v>195</v>
      </c>
      <c r="I25" s="270"/>
      <c r="J25" s="271">
        <f t="shared" ref="J25:J30" si="3">H25/H$30</f>
        <v>0.11490866234531526</v>
      </c>
      <c r="K25" s="271"/>
      <c r="L25" s="188">
        <f t="shared" si="1"/>
        <v>4.2005249968218665</v>
      </c>
      <c r="M25" s="11"/>
      <c r="N25" s="290">
        <f t="shared" si="2"/>
        <v>7.7350257834192776E-2</v>
      </c>
      <c r="O25" s="291"/>
      <c r="P25" s="3"/>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row>
    <row r="26" spans="1:46" s="4" customFormat="1" ht="15.75" customHeight="1" x14ac:dyDescent="0.25">
      <c r="A26" s="3"/>
      <c r="B26" s="286" t="s">
        <v>217</v>
      </c>
      <c r="C26" s="287"/>
      <c r="D26" s="266">
        <f>VLOOKUP($C$4, Backsheet!$A$1:$FZ$900,32,FALSE)</f>
        <v>422</v>
      </c>
      <c r="E26" s="266"/>
      <c r="F26" s="264">
        <f t="shared" si="0"/>
        <v>1.2203585887796414E-2</v>
      </c>
      <c r="G26" s="264"/>
      <c r="H26" s="270">
        <f>VLOOKUP($C$4, Backsheet!$A$1:$FZ$900,33,FALSE)</f>
        <v>21</v>
      </c>
      <c r="I26" s="270"/>
      <c r="J26" s="271">
        <f t="shared" si="3"/>
        <v>1.2374779021803181E-2</v>
      </c>
      <c r="K26" s="271"/>
      <c r="L26" s="188">
        <f t="shared" si="1"/>
        <v>1.7119313400676753E-2</v>
      </c>
      <c r="M26" s="11"/>
      <c r="N26" s="290">
        <f t="shared" si="2"/>
        <v>4.9763033175355451E-2</v>
      </c>
      <c r="O26" s="29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row>
    <row r="27" spans="1:46" s="4" customFormat="1" ht="15.75" customHeight="1" x14ac:dyDescent="0.25">
      <c r="A27" s="3"/>
      <c r="B27" s="286" t="s">
        <v>218</v>
      </c>
      <c r="C27" s="287"/>
      <c r="D27" s="266">
        <f>VLOOKUP($C$4, Backsheet!$A$1:$FZ$900,34,FALSE)</f>
        <v>4957</v>
      </c>
      <c r="E27" s="266"/>
      <c r="F27" s="264">
        <f t="shared" si="0"/>
        <v>0.14334875650665124</v>
      </c>
      <c r="G27" s="264"/>
      <c r="H27" s="270">
        <f>VLOOKUP($C$4, Backsheet!$A$1:$FZ$900,35,FALSE)</f>
        <v>215</v>
      </c>
      <c r="I27" s="270"/>
      <c r="J27" s="271">
        <f t="shared" si="3"/>
        <v>0.126694166175604</v>
      </c>
      <c r="K27" s="271"/>
      <c r="L27" s="188">
        <f t="shared" si="1"/>
        <v>-1.6654590331047241</v>
      </c>
      <c r="M27" s="11"/>
      <c r="N27" s="290">
        <f t="shared" si="2"/>
        <v>4.3373007867661892E-2</v>
      </c>
      <c r="O27" s="29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row>
    <row r="28" spans="1:46" s="4" customFormat="1" ht="15.75" customHeight="1" x14ac:dyDescent="0.25">
      <c r="A28" s="3"/>
      <c r="B28" s="286" t="s">
        <v>219</v>
      </c>
      <c r="C28" s="287"/>
      <c r="D28" s="266">
        <f>VLOOKUP($C$4, Backsheet!$A$1:$FZ$900,36,FALSE)</f>
        <v>380</v>
      </c>
      <c r="E28" s="266"/>
      <c r="F28" s="264">
        <f t="shared" si="0"/>
        <v>1.098901098901099E-2</v>
      </c>
      <c r="G28" s="264"/>
      <c r="H28" s="270">
        <f>VLOOKUP($C$4, Backsheet!$A$1:$FZ$900,37,FALSE)</f>
        <v>25</v>
      </c>
      <c r="I28" s="270"/>
      <c r="J28" s="271">
        <f t="shared" si="3"/>
        <v>1.4731879787860931E-2</v>
      </c>
      <c r="K28" s="271"/>
      <c r="L28" s="188">
        <f t="shared" si="1"/>
        <v>0.37428687988499409</v>
      </c>
      <c r="M28" s="11"/>
      <c r="N28" s="290">
        <f t="shared" si="2"/>
        <v>6.5789473684210523E-2</v>
      </c>
      <c r="O28" s="29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row>
    <row r="29" spans="1:46" s="4" customFormat="1" ht="15.75" customHeight="1" thickBot="1" x14ac:dyDescent="0.3">
      <c r="A29" s="3"/>
      <c r="B29" s="286" t="s">
        <v>220</v>
      </c>
      <c r="C29" s="287"/>
      <c r="D29" s="266">
        <f>VLOOKUP($C$4, Backsheet!$A$1:$FZ$900,38,FALSE)</f>
        <v>1345</v>
      </c>
      <c r="E29" s="266"/>
      <c r="F29" s="264">
        <f t="shared" si="0"/>
        <v>3.8895315211104682E-2</v>
      </c>
      <c r="G29" s="264"/>
      <c r="H29" s="270">
        <f>VLOOKUP($C$4, Backsheet!$A$1:$FZ$900,39,FALSE)</f>
        <v>128</v>
      </c>
      <c r="I29" s="270"/>
      <c r="J29" s="271">
        <f t="shared" si="3"/>
        <v>7.5427224513847965E-2</v>
      </c>
      <c r="K29" s="271"/>
      <c r="L29" s="188">
        <f t="shared" si="1"/>
        <v>3.6531909302743282</v>
      </c>
      <c r="M29" s="11"/>
      <c r="N29" s="299">
        <f t="shared" si="2"/>
        <v>9.5167286245353158E-2</v>
      </c>
      <c r="O29" s="300"/>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row>
    <row r="30" spans="1:46" s="4" customFormat="1" ht="15.75" customHeight="1" thickBot="1" x14ac:dyDescent="0.3">
      <c r="A30" s="3"/>
      <c r="B30" s="288" t="s">
        <v>213</v>
      </c>
      <c r="C30" s="289"/>
      <c r="D30" s="275">
        <f>SUM(D24:D29)</f>
        <v>34580</v>
      </c>
      <c r="E30" s="275"/>
      <c r="F30" s="274">
        <f t="shared" si="0"/>
        <v>1</v>
      </c>
      <c r="G30" s="274"/>
      <c r="H30" s="277">
        <f>SUM(H24:H29)</f>
        <v>1697</v>
      </c>
      <c r="I30" s="277"/>
      <c r="J30" s="276">
        <f t="shared" si="3"/>
        <v>1</v>
      </c>
      <c r="K30" s="276"/>
      <c r="L30" s="188"/>
      <c r="M30" s="11"/>
      <c r="N30" s="207"/>
      <c r="O30" s="207"/>
      <c r="P30" s="6"/>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46" s="3" customFormat="1" ht="15.75" customHeight="1" x14ac:dyDescent="0.25">
      <c r="B31" s="23" t="s">
        <v>221</v>
      </c>
      <c r="C31" s="126"/>
      <c r="D31" s="155"/>
      <c r="E31" s="155"/>
      <c r="F31" s="168"/>
      <c r="G31" s="168"/>
      <c r="H31" s="184"/>
      <c r="I31" s="184"/>
      <c r="J31" s="175"/>
      <c r="K31" s="175"/>
      <c r="L31" s="161"/>
      <c r="M31" s="11"/>
      <c r="N31" s="210"/>
      <c r="O31" s="211"/>
    </row>
    <row r="32" spans="1:46" s="8" customFormat="1" ht="15.75" customHeight="1" x14ac:dyDescent="0.25">
      <c r="A32" s="6"/>
      <c r="B32" s="194" t="s">
        <v>222</v>
      </c>
      <c r="C32" s="195"/>
      <c r="D32" s="266">
        <f>VLOOKUP($C$4, Backsheet!$A$1:$FZ$900,40,FALSE)</f>
        <v>1544</v>
      </c>
      <c r="E32" s="266"/>
      <c r="F32" s="264">
        <f>D32/D$30</f>
        <v>4.4650086755349913E-2</v>
      </c>
      <c r="G32" s="264"/>
      <c r="H32" s="270">
        <f>VLOOKUP($C$4, Backsheet!$A$1:$FZ$900,41,FALSE)</f>
        <v>173</v>
      </c>
      <c r="I32" s="270"/>
      <c r="J32" s="271">
        <f>H32/H$30</f>
        <v>0.10194460813199764</v>
      </c>
      <c r="K32" s="271"/>
      <c r="L32" s="188">
        <f>(J32-F32)*100</f>
        <v>5.7294521376647731</v>
      </c>
      <c r="M32" s="11"/>
      <c r="N32" s="290">
        <f>H32/D32</f>
        <v>0.11204663212435233</v>
      </c>
      <c r="O32" s="291"/>
      <c r="P32" s="3"/>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row>
    <row r="33" spans="1:46" s="4" customFormat="1" ht="15.75" customHeight="1" thickBot="1" x14ac:dyDescent="0.3">
      <c r="A33" s="3"/>
      <c r="B33" s="196" t="s">
        <v>223</v>
      </c>
      <c r="C33" s="197"/>
      <c r="D33" s="285">
        <f>VLOOKUP($C$4, Backsheet!$A$1:$FZ$900,42,FALSE)</f>
        <v>23976</v>
      </c>
      <c r="E33" s="285"/>
      <c r="F33" s="282">
        <f>D33/D$30</f>
        <v>0.69334875650665129</v>
      </c>
      <c r="G33" s="282"/>
      <c r="H33" s="283">
        <f>VLOOKUP($C$4, Backsheet!$A$1:$FZ$900,43,FALSE)</f>
        <v>968</v>
      </c>
      <c r="I33" s="283"/>
      <c r="J33" s="284">
        <f>H33/H$30</f>
        <v>0.57041838538597522</v>
      </c>
      <c r="K33" s="284"/>
      <c r="L33" s="190">
        <f>(J33-F33)*100</f>
        <v>-12.293037112067607</v>
      </c>
      <c r="M33" s="11"/>
      <c r="N33" s="299">
        <f>H33/D33</f>
        <v>4.0373707040373706E-2</v>
      </c>
      <c r="O33" s="300"/>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row>
    <row r="34" spans="1:46" s="3" customFormat="1" ht="6" customHeight="1" thickBot="1" x14ac:dyDescent="0.3">
      <c r="B34" s="150"/>
      <c r="C34" s="150"/>
      <c r="D34" s="152"/>
      <c r="E34" s="152"/>
      <c r="F34" s="134"/>
      <c r="G34" s="134"/>
      <c r="H34" s="185"/>
      <c r="I34" s="185"/>
      <c r="J34" s="171"/>
      <c r="K34" s="171"/>
      <c r="L34" s="162"/>
      <c r="M34" s="11"/>
      <c r="N34" s="207"/>
      <c r="O34" s="207"/>
    </row>
    <row r="35" spans="1:46" s="8" customFormat="1" ht="18.75" customHeight="1" x14ac:dyDescent="0.25">
      <c r="A35" s="6"/>
      <c r="B35" s="10" t="s">
        <v>224</v>
      </c>
      <c r="C35" s="151"/>
      <c r="D35" s="154"/>
      <c r="E35" s="154"/>
      <c r="F35" s="19"/>
      <c r="G35" s="19"/>
      <c r="H35" s="183"/>
      <c r="I35" s="183"/>
      <c r="J35" s="174"/>
      <c r="K35" s="174"/>
      <c r="L35" s="160"/>
      <c r="M35" s="20"/>
      <c r="N35" s="208"/>
      <c r="O35" s="209"/>
      <c r="P35" s="6"/>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row>
    <row r="36" spans="1:46" s="4" customFormat="1" ht="15.75" customHeight="1" x14ac:dyDescent="0.25">
      <c r="A36" s="3"/>
      <c r="B36" s="194" t="s">
        <v>225</v>
      </c>
      <c r="C36" s="143"/>
      <c r="D36" s="266">
        <f>VLOOKUP($C$4, Backsheet!$A$1:$FZ$900,48,FALSE)</f>
        <v>28715</v>
      </c>
      <c r="E36" s="266"/>
      <c r="F36" s="264">
        <f>D36/D$40</f>
        <v>0.83039329091960667</v>
      </c>
      <c r="G36" s="264"/>
      <c r="H36" s="270">
        <f>VLOOKUP($C$4, Backsheet!$A$1:$FZ$900,49,FALSE)</f>
        <v>1247</v>
      </c>
      <c r="I36" s="270"/>
      <c r="J36" s="271">
        <f>H36/H$40</f>
        <v>0.73482616381850319</v>
      </c>
      <c r="K36" s="271"/>
      <c r="L36" s="188">
        <f>(J36-F36)*100</f>
        <v>-9.5567127101103484</v>
      </c>
      <c r="M36" s="11"/>
      <c r="N36" s="290">
        <f>H36/D36</f>
        <v>4.3426780428347557E-2</v>
      </c>
      <c r="O36" s="29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s="4" customFormat="1" ht="15.75" customHeight="1" x14ac:dyDescent="0.25">
      <c r="A37" s="3"/>
      <c r="B37" s="194" t="s">
        <v>226</v>
      </c>
      <c r="C37" s="143"/>
      <c r="D37" s="266">
        <f>VLOOKUP($C$4, Backsheet!$A$1:$FZ$900,50,FALSE)</f>
        <v>5865</v>
      </c>
      <c r="E37" s="266"/>
      <c r="F37" s="264">
        <f>D37/D$40</f>
        <v>0.1696067090803933</v>
      </c>
      <c r="G37" s="264"/>
      <c r="H37" s="270">
        <f>VLOOKUP($C$4, Backsheet!$A$1:$FZ$900,51,FALSE)</f>
        <v>450</v>
      </c>
      <c r="I37" s="270"/>
      <c r="J37" s="271">
        <f>H37/H$40</f>
        <v>0.26517383618149676</v>
      </c>
      <c r="K37" s="271"/>
      <c r="L37" s="188">
        <f>(J37-F37)*100</f>
        <v>9.5567127101103466</v>
      </c>
      <c r="M37" s="11"/>
      <c r="N37" s="290">
        <f>H37/D37</f>
        <v>7.6726342710997444E-2</v>
      </c>
      <c r="O37" s="291"/>
      <c r="P37" s="3"/>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row>
    <row r="38" spans="1:46" s="4" customFormat="1" ht="15.75" customHeight="1" x14ac:dyDescent="0.25">
      <c r="A38" s="3"/>
      <c r="B38" s="198" t="s">
        <v>227</v>
      </c>
      <c r="C38" s="144"/>
      <c r="D38" s="266">
        <f>VLOOKUP($C$4, Backsheet!$A$1:$FZ$900,52,FALSE)</f>
        <v>1386</v>
      </c>
      <c r="E38" s="266"/>
      <c r="F38" s="280">
        <f>D38/D$40</f>
        <v>4.0080971659919029E-2</v>
      </c>
      <c r="G38" s="280"/>
      <c r="H38" s="270">
        <f>VLOOKUP($C$4, Backsheet!$A$1:$FZ$900,53,FALSE)</f>
        <v>118</v>
      </c>
      <c r="I38" s="270"/>
      <c r="J38" s="278">
        <f>H38/H$40</f>
        <v>6.9534472598703601E-2</v>
      </c>
      <c r="K38" s="278"/>
      <c r="L38" s="188">
        <f>(J38-F38)*100</f>
        <v>2.9453500938784574</v>
      </c>
      <c r="M38" s="11"/>
      <c r="N38" s="290">
        <f>H38/D38</f>
        <v>8.5137085137085136E-2</v>
      </c>
      <c r="O38" s="29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row>
    <row r="39" spans="1:46" s="4" customFormat="1" ht="15.75" customHeight="1" thickBot="1" x14ac:dyDescent="0.3">
      <c r="A39" s="3"/>
      <c r="B39" s="198" t="s">
        <v>228</v>
      </c>
      <c r="C39" s="144"/>
      <c r="D39" s="266">
        <f>VLOOKUP($C$4, Backsheet!$A$1:$FZ$900,54,FALSE)</f>
        <v>4479</v>
      </c>
      <c r="E39" s="266"/>
      <c r="F39" s="280">
        <f>D39/D$40</f>
        <v>0.12952573742047427</v>
      </c>
      <c r="G39" s="280"/>
      <c r="H39" s="279">
        <f>VLOOKUP($C$4, Backsheet!$A$1:$FZ$900,55,FALSE)</f>
        <v>332</v>
      </c>
      <c r="I39" s="279"/>
      <c r="J39" s="278">
        <f>H39/H$40</f>
        <v>0.19563936358279316</v>
      </c>
      <c r="K39" s="278"/>
      <c r="L39" s="188">
        <f>(J39-F39)*100</f>
        <v>6.6113626162318893</v>
      </c>
      <c r="M39" s="11"/>
      <c r="N39" s="299">
        <f>H39/D39</f>
        <v>7.4123688323286446E-2</v>
      </c>
      <c r="O39" s="30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row>
    <row r="40" spans="1:46" s="4" customFormat="1" ht="15.75" customHeight="1" thickBot="1" x14ac:dyDescent="0.3">
      <c r="A40" s="3"/>
      <c r="B40" s="199" t="s">
        <v>213</v>
      </c>
      <c r="C40" s="145"/>
      <c r="D40" s="267">
        <f>SUM(D36:D37)</f>
        <v>34580</v>
      </c>
      <c r="E40" s="267"/>
      <c r="F40" s="265">
        <f>D40/D$40</f>
        <v>1</v>
      </c>
      <c r="G40" s="265"/>
      <c r="H40" s="273">
        <f>SUM(H36:H37)</f>
        <v>1697</v>
      </c>
      <c r="I40" s="273"/>
      <c r="J40" s="272">
        <f>H40/H$40</f>
        <v>1</v>
      </c>
      <c r="K40" s="272"/>
      <c r="L40" s="190"/>
      <c r="M40" s="11"/>
      <c r="N40" s="212"/>
      <c r="O40" s="212"/>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row>
    <row r="41" spans="1:46" s="3" customFormat="1" ht="6" customHeight="1" thickBot="1" x14ac:dyDescent="0.3">
      <c r="B41" s="193"/>
      <c r="C41" s="148"/>
      <c r="D41" s="153"/>
      <c r="E41" s="153"/>
      <c r="F41" s="167"/>
      <c r="G41" s="167"/>
      <c r="H41" s="182"/>
      <c r="I41" s="182"/>
      <c r="J41" s="173"/>
      <c r="K41" s="173"/>
      <c r="L41" s="162"/>
      <c r="M41" s="11"/>
      <c r="N41" s="207"/>
      <c r="O41" s="207"/>
    </row>
    <row r="42" spans="1:46" s="4" customFormat="1" ht="18.75" customHeight="1" x14ac:dyDescent="0.25">
      <c r="A42" s="3"/>
      <c r="B42" s="10" t="s">
        <v>229</v>
      </c>
      <c r="C42" s="151"/>
      <c r="D42" s="156"/>
      <c r="E42" s="156"/>
      <c r="F42" s="19"/>
      <c r="G42" s="19"/>
      <c r="H42" s="183"/>
      <c r="I42" s="183"/>
      <c r="J42" s="174"/>
      <c r="K42" s="174"/>
      <c r="L42" s="160"/>
      <c r="M42" s="20"/>
      <c r="N42" s="208"/>
      <c r="O42" s="209"/>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row>
    <row r="43" spans="1:46" s="4" customFormat="1" ht="15.75" customHeight="1" x14ac:dyDescent="0.25">
      <c r="A43" s="3"/>
      <c r="B43" s="194" t="s">
        <v>230</v>
      </c>
      <c r="C43" s="143"/>
      <c r="D43" s="266">
        <f>VLOOKUP($C$4, Backsheet!$A$1:$FZ$900,24,FALSE)</f>
        <v>17757</v>
      </c>
      <c r="E43" s="266"/>
      <c r="F43" s="264">
        <f>D43/D$45</f>
        <v>0.51350491613649507</v>
      </c>
      <c r="G43" s="264"/>
      <c r="H43" s="270">
        <f>VLOOKUP($C$4, Backsheet!$A$1:$FZ$900,25,FALSE)</f>
        <v>860</v>
      </c>
      <c r="I43" s="270"/>
      <c r="J43" s="271">
        <f>H43/H$45</f>
        <v>0.506776664702416</v>
      </c>
      <c r="K43" s="271"/>
      <c r="L43" s="188">
        <f>(J43-F43)*100</f>
        <v>-0.67282514340790689</v>
      </c>
      <c r="M43" s="11"/>
      <c r="N43" s="290">
        <f>H43/D43</f>
        <v>4.8431604437686543E-2</v>
      </c>
      <c r="O43" s="29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row>
    <row r="44" spans="1:46" s="4" customFormat="1" ht="15.75" customHeight="1" thickBot="1" x14ac:dyDescent="0.3">
      <c r="A44" s="3"/>
      <c r="B44" s="194" t="s">
        <v>231</v>
      </c>
      <c r="C44" s="143"/>
      <c r="D44" s="266">
        <f>VLOOKUP($C$4, Backsheet!$A$1:$FZ$900,26,FALSE)</f>
        <v>16823</v>
      </c>
      <c r="E44" s="266"/>
      <c r="F44" s="264">
        <f>D44/D$45</f>
        <v>0.48649508386350493</v>
      </c>
      <c r="G44" s="264"/>
      <c r="H44" s="270">
        <f>VLOOKUP($C$4, Backsheet!$A$1:$FZ$900,27,FALSE)</f>
        <v>837</v>
      </c>
      <c r="I44" s="270"/>
      <c r="J44" s="271">
        <f>H44/H$45</f>
        <v>0.493223335297584</v>
      </c>
      <c r="K44" s="271"/>
      <c r="L44" s="188">
        <f>(J44-F44)*100</f>
        <v>0.67282514340790689</v>
      </c>
      <c r="M44" s="11"/>
      <c r="N44" s="299">
        <f>H44/D44</f>
        <v>4.9753313915472865E-2</v>
      </c>
      <c r="O44" s="300"/>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row>
    <row r="45" spans="1:46" s="4" customFormat="1" ht="15.75" customHeight="1" thickBot="1" x14ac:dyDescent="0.3">
      <c r="A45" s="3"/>
      <c r="B45" s="199" t="s">
        <v>213</v>
      </c>
      <c r="C45" s="145"/>
      <c r="D45" s="267">
        <f>SUM(D43:D44)</f>
        <v>34580</v>
      </c>
      <c r="E45" s="267"/>
      <c r="F45" s="282">
        <f>D45/D$45</f>
        <v>1</v>
      </c>
      <c r="G45" s="282"/>
      <c r="H45" s="273">
        <f>SUM(H43:H44)</f>
        <v>1697</v>
      </c>
      <c r="I45" s="273"/>
      <c r="J45" s="272">
        <f>H45/H$45</f>
        <v>1</v>
      </c>
      <c r="K45" s="272"/>
      <c r="L45" s="191"/>
      <c r="M45" s="25"/>
      <c r="N45" s="212"/>
      <c r="O45" s="212"/>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row>
    <row r="46" spans="1:46" s="4" customFormat="1" ht="6" customHeight="1" thickBot="1" x14ac:dyDescent="0.3">
      <c r="A46" s="3"/>
      <c r="B46" s="193"/>
      <c r="C46" s="148"/>
      <c r="D46" s="153"/>
      <c r="E46" s="153"/>
      <c r="F46" s="134"/>
      <c r="G46" s="134"/>
      <c r="H46" s="182"/>
      <c r="I46" s="182"/>
      <c r="J46" s="173"/>
      <c r="K46" s="173"/>
      <c r="L46" s="163"/>
      <c r="M46" s="25"/>
      <c r="N46" s="207"/>
      <c r="O46" s="207"/>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row>
    <row r="47" spans="1:46" s="4" customFormat="1" ht="18.75" customHeight="1" x14ac:dyDescent="0.25">
      <c r="A47" s="3"/>
      <c r="B47" s="10" t="s">
        <v>232</v>
      </c>
      <c r="C47" s="151"/>
      <c r="D47" s="154"/>
      <c r="E47" s="154"/>
      <c r="F47" s="19"/>
      <c r="G47" s="19"/>
      <c r="H47" s="183"/>
      <c r="I47" s="183"/>
      <c r="J47" s="174"/>
      <c r="K47" s="174"/>
      <c r="L47" s="160"/>
      <c r="M47" s="20"/>
      <c r="N47" s="208"/>
      <c r="O47" s="209"/>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row>
    <row r="48" spans="1:46" s="3" customFormat="1" ht="15.75" customHeight="1" x14ac:dyDescent="0.25">
      <c r="B48" s="194" t="s">
        <v>233</v>
      </c>
      <c r="C48" s="143"/>
      <c r="D48" s="266">
        <f>VLOOKUP($C$4, Backsheet!$A$1:$FZ$900,44,FALSE)</f>
        <v>2628</v>
      </c>
      <c r="E48" s="266"/>
      <c r="F48" s="264">
        <f>D48/D$50</f>
        <v>7.5997686524002309E-2</v>
      </c>
      <c r="G48" s="264"/>
      <c r="H48" s="270">
        <f>VLOOKUP($C$4, Backsheet!$A$1:$FZ$900,45,FALSE)</f>
        <v>122</v>
      </c>
      <c r="I48" s="270"/>
      <c r="J48" s="271">
        <f>H48/H$50</f>
        <v>7.1891573364761346E-2</v>
      </c>
      <c r="K48" s="271"/>
      <c r="L48" s="188">
        <f>(J48-F48)*100</f>
        <v>-0.41061131592409622</v>
      </c>
      <c r="M48" s="11"/>
      <c r="N48" s="290">
        <f>H48/D48</f>
        <v>4.6423135464231352E-2</v>
      </c>
      <c r="O48" s="291"/>
    </row>
    <row r="49" spans="1:46" s="8" customFormat="1" ht="15.75" customHeight="1" thickBot="1" x14ac:dyDescent="0.3">
      <c r="A49" s="6"/>
      <c r="B49" s="194" t="s">
        <v>234</v>
      </c>
      <c r="C49" s="143"/>
      <c r="D49" s="266">
        <f>VLOOKUP($C$4, Backsheet!$A$1:$FZ$900,46,FALSE)</f>
        <v>31952</v>
      </c>
      <c r="E49" s="266"/>
      <c r="F49" s="264">
        <f>D49/D$50</f>
        <v>0.92400231347599771</v>
      </c>
      <c r="G49" s="264"/>
      <c r="H49" s="270">
        <f>VLOOKUP($C$4, Backsheet!$A$1:$FZ$900,47,FALSE)</f>
        <v>1575</v>
      </c>
      <c r="I49" s="270"/>
      <c r="J49" s="271">
        <f>H49/H$50</f>
        <v>0.92810842663523863</v>
      </c>
      <c r="K49" s="271"/>
      <c r="L49" s="188">
        <f>(J49-F49)*100</f>
        <v>0.41061131592409206</v>
      </c>
      <c r="M49" s="11"/>
      <c r="N49" s="299">
        <f>H49/D49</f>
        <v>4.9292689033550323E-2</v>
      </c>
      <c r="O49" s="300"/>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row>
    <row r="50" spans="1:46" s="4" customFormat="1" ht="15.75" customHeight="1" thickBot="1" x14ac:dyDescent="0.3">
      <c r="A50" s="3"/>
      <c r="B50" s="199" t="s">
        <v>213</v>
      </c>
      <c r="C50" s="145"/>
      <c r="D50" s="267">
        <f>SUM(D48:D49)</f>
        <v>34580</v>
      </c>
      <c r="E50" s="267"/>
      <c r="F50" s="265">
        <f>D50/D$50</f>
        <v>1</v>
      </c>
      <c r="G50" s="265"/>
      <c r="H50" s="273">
        <f>SUM(H48:H49)</f>
        <v>1697</v>
      </c>
      <c r="I50" s="273"/>
      <c r="J50" s="272">
        <f>H50/H$50</f>
        <v>1</v>
      </c>
      <c r="K50" s="272"/>
      <c r="L50" s="190"/>
      <c r="M50" s="11"/>
      <c r="N50" s="212"/>
      <c r="O50" s="212"/>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s="3" customFormat="1" ht="6" customHeight="1" thickBot="1" x14ac:dyDescent="0.3">
      <c r="B51" s="193"/>
      <c r="C51" s="148"/>
      <c r="D51" s="153"/>
      <c r="E51" s="153"/>
      <c r="F51" s="167"/>
      <c r="G51" s="167"/>
      <c r="H51" s="182"/>
      <c r="I51" s="182"/>
      <c r="J51" s="173"/>
      <c r="K51" s="173"/>
      <c r="L51" s="162"/>
      <c r="M51" s="11"/>
      <c r="N51" s="207"/>
      <c r="O51" s="207"/>
    </row>
    <row r="52" spans="1:46" s="4" customFormat="1" ht="18.75" customHeight="1" x14ac:dyDescent="0.25">
      <c r="A52" s="3"/>
      <c r="B52" s="10" t="s">
        <v>235</v>
      </c>
      <c r="C52" s="151"/>
      <c r="D52" s="154"/>
      <c r="E52" s="154"/>
      <c r="F52" s="19"/>
      <c r="G52" s="19"/>
      <c r="H52" s="183"/>
      <c r="I52" s="183"/>
      <c r="J52" s="174"/>
      <c r="K52" s="174"/>
      <c r="L52" s="160"/>
      <c r="M52" s="20"/>
      <c r="N52" s="208"/>
      <c r="O52" s="209"/>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46" s="4" customFormat="1" ht="15.75" customHeight="1" x14ac:dyDescent="0.25">
      <c r="A53" s="3"/>
      <c r="B53" s="194" t="s">
        <v>236</v>
      </c>
      <c r="C53" s="143"/>
      <c r="D53" s="266">
        <f>VLOOKUP($C$4, Backsheet!$A$1:$FZ$900,56,FALSE)</f>
        <v>768</v>
      </c>
      <c r="E53" s="266"/>
      <c r="F53" s="264">
        <f>D53/D$57</f>
        <v>6.8761751275852809E-2</v>
      </c>
      <c r="G53" s="264"/>
      <c r="H53" s="270">
        <f>VLOOKUP($C$4, Backsheet!$A$1:$FZ$900,57,FALSE)</f>
        <v>64</v>
      </c>
      <c r="I53" s="270"/>
      <c r="J53" s="271">
        <f>H53/H$57</f>
        <v>8.77914951989026E-2</v>
      </c>
      <c r="K53" s="271"/>
      <c r="L53" s="188">
        <f>(J53-F53)*100</f>
        <v>1.9029743923049791</v>
      </c>
      <c r="M53" s="11"/>
      <c r="N53" s="290">
        <f>H53/D53</f>
        <v>8.3333333333333329E-2</v>
      </c>
      <c r="O53" s="29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46" s="3" customFormat="1" ht="15.75" customHeight="1" x14ac:dyDescent="0.25">
      <c r="B54" s="194" t="s">
        <v>237</v>
      </c>
      <c r="C54" s="143"/>
      <c r="D54" s="266">
        <f>VLOOKUP($C$4, Backsheet!$A$1:$FZ$900,58,FALSE)</f>
        <v>1076</v>
      </c>
      <c r="E54" s="266"/>
      <c r="F54" s="264">
        <f>D54/D$57</f>
        <v>9.6338078610439609E-2</v>
      </c>
      <c r="G54" s="264"/>
      <c r="H54" s="270">
        <f>VLOOKUP($C$4, Backsheet!$A$1:$FZ$900,59,FALSE)</f>
        <v>257</v>
      </c>
      <c r="I54" s="270"/>
      <c r="J54" s="271">
        <f>H54/H$57</f>
        <v>0.35253772290809327</v>
      </c>
      <c r="K54" s="271"/>
      <c r="L54" s="188">
        <f>(J54-F54)*100</f>
        <v>25.619964429765364</v>
      </c>
      <c r="M54" s="11"/>
      <c r="N54" s="290">
        <f>H54/D54</f>
        <v>0.23884758364312267</v>
      </c>
      <c r="O54" s="291"/>
    </row>
    <row r="55" spans="1:46" s="8" customFormat="1" ht="15.75" customHeight="1" x14ac:dyDescent="0.25">
      <c r="A55" s="6"/>
      <c r="B55" s="194" t="s">
        <v>238</v>
      </c>
      <c r="C55" s="143"/>
      <c r="D55" s="266">
        <f>VLOOKUP($C$4, Backsheet!$A$1:$FZ$900,60,FALSE)</f>
        <v>2096</v>
      </c>
      <c r="E55" s="266"/>
      <c r="F55" s="264">
        <f>D55/D$57</f>
        <v>0.18766227952368161</v>
      </c>
      <c r="G55" s="264"/>
      <c r="H55" s="270">
        <f>VLOOKUP($C$4, Backsheet!$A$1:$FZ$900,61,FALSE)</f>
        <v>227</v>
      </c>
      <c r="I55" s="270"/>
      <c r="J55" s="271">
        <f>H55/H$57</f>
        <v>0.31138545953360769</v>
      </c>
      <c r="K55" s="271"/>
      <c r="L55" s="188">
        <f>(J55-F55)*100</f>
        <v>12.372318000992607</v>
      </c>
      <c r="M55" s="11"/>
      <c r="N55" s="290">
        <f>H55/D55</f>
        <v>0.10830152671755726</v>
      </c>
      <c r="O55" s="29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row>
    <row r="56" spans="1:46" s="4" customFormat="1" ht="15.75" customHeight="1" thickBot="1" x14ac:dyDescent="0.3">
      <c r="A56" s="3"/>
      <c r="B56" s="194" t="s">
        <v>239</v>
      </c>
      <c r="C56" s="143"/>
      <c r="D56" s="266">
        <f>VLOOKUP($C$4, Backsheet!$A$1:$FZ$900,62,FALSE)</f>
        <v>7229</v>
      </c>
      <c r="E56" s="266"/>
      <c r="F56" s="264">
        <f>D56/D$57</f>
        <v>0.64723789059002601</v>
      </c>
      <c r="G56" s="264"/>
      <c r="H56" s="270">
        <f>VLOOKUP($C$4, Backsheet!$A$1:$FZ$900,63,FALSE)</f>
        <v>181</v>
      </c>
      <c r="I56" s="270"/>
      <c r="J56" s="271">
        <f>H56/H$57</f>
        <v>0.24828532235939643</v>
      </c>
      <c r="K56" s="271"/>
      <c r="L56" s="188">
        <f>(J56-F56)*100</f>
        <v>-39.895256823062958</v>
      </c>
      <c r="M56" s="11"/>
      <c r="N56" s="299">
        <f>H56/D56</f>
        <v>2.50380412228524E-2</v>
      </c>
      <c r="O56" s="30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s="4" customFormat="1" ht="15.75" customHeight="1" thickBot="1" x14ac:dyDescent="0.3">
      <c r="A57" s="3"/>
      <c r="B57" s="199" t="s">
        <v>213</v>
      </c>
      <c r="C57" s="145"/>
      <c r="D57" s="267">
        <f>SUM(D53:D56)</f>
        <v>11169</v>
      </c>
      <c r="E57" s="267"/>
      <c r="F57" s="265">
        <f>D57/D$57</f>
        <v>1</v>
      </c>
      <c r="G57" s="265"/>
      <c r="H57" s="273">
        <f>SUM(H53:H56)</f>
        <v>729</v>
      </c>
      <c r="I57" s="273"/>
      <c r="J57" s="272">
        <f>H57/H$57</f>
        <v>1</v>
      </c>
      <c r="K57" s="272"/>
      <c r="L57" s="190"/>
      <c r="M57" s="11"/>
      <c r="N57" s="207"/>
      <c r="O57" s="207"/>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row>
    <row r="58" spans="1:46" s="3" customFormat="1" ht="6" customHeight="1" thickBot="1" x14ac:dyDescent="0.3">
      <c r="B58" s="200"/>
      <c r="C58" s="150"/>
      <c r="D58" s="152"/>
      <c r="E58" s="152"/>
      <c r="F58" s="169"/>
      <c r="G58" s="169"/>
      <c r="H58" s="185"/>
      <c r="I58" s="185"/>
      <c r="J58" s="176"/>
      <c r="K58" s="176"/>
      <c r="L58" s="164"/>
      <c r="M58" s="24"/>
      <c r="N58" s="213"/>
      <c r="O58" s="213"/>
    </row>
    <row r="59" spans="1:46" s="4" customFormat="1" ht="18.75" customHeight="1" x14ac:dyDescent="0.25">
      <c r="A59" s="3"/>
      <c r="B59" s="10" t="s">
        <v>240</v>
      </c>
      <c r="C59" s="151"/>
      <c r="D59" s="154"/>
      <c r="E59" s="154"/>
      <c r="F59" s="19"/>
      <c r="G59" s="19"/>
      <c r="H59" s="183"/>
      <c r="I59" s="183"/>
      <c r="J59" s="174"/>
      <c r="K59" s="174"/>
      <c r="L59" s="160"/>
      <c r="M59" s="20"/>
      <c r="N59" s="208"/>
      <c r="O59" s="209"/>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row>
    <row r="60" spans="1:46" s="4" customFormat="1" ht="15.75" customHeight="1" x14ac:dyDescent="0.25">
      <c r="A60" s="3"/>
      <c r="B60" s="194" t="s">
        <v>241</v>
      </c>
      <c r="C60" s="143"/>
      <c r="D60" s="266">
        <f>VLOOKUP($C$4, Backsheet!$A$1:$FZ$900,70,FALSE)</f>
        <v>7428</v>
      </c>
      <c r="E60" s="266"/>
      <c r="F60" s="264">
        <f>D60/D$64</f>
        <v>0.25906808035714285</v>
      </c>
      <c r="G60" s="264"/>
      <c r="H60" s="270">
        <f>VLOOKUP($C$4, Backsheet!$A$1:$FZ$900,71,FALSE)</f>
        <v>270</v>
      </c>
      <c r="I60" s="270"/>
      <c r="J60" s="271">
        <f>H60/H$64</f>
        <v>0.17197452229299362</v>
      </c>
      <c r="K60" s="271"/>
      <c r="L60" s="188">
        <f>(J60-F60)*100</f>
        <v>-8.7093558064149228</v>
      </c>
      <c r="M60" s="11"/>
      <c r="N60" s="290">
        <f>H60/D60</f>
        <v>3.6348949919224556E-2</v>
      </c>
      <c r="O60" s="29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row>
    <row r="61" spans="1:46" s="3" customFormat="1" ht="15.75" customHeight="1" x14ac:dyDescent="0.25">
      <c r="B61" s="194" t="s">
        <v>242</v>
      </c>
      <c r="C61" s="143"/>
      <c r="D61" s="266">
        <f>VLOOKUP($C$4, Backsheet!$A$1:$FZ$900,64,FALSE)</f>
        <v>21244</v>
      </c>
      <c r="E61" s="266"/>
      <c r="F61" s="264">
        <f>D61/D$64</f>
        <v>0.7409319196428571</v>
      </c>
      <c r="G61" s="264"/>
      <c r="H61" s="270">
        <f>VLOOKUP($C$4, Backsheet!$A$1:$FZ$900,65,FALSE)</f>
        <v>1300</v>
      </c>
      <c r="I61" s="270"/>
      <c r="J61" s="271">
        <f>H61/H$64</f>
        <v>0.82802547770700641</v>
      </c>
      <c r="K61" s="271"/>
      <c r="L61" s="188">
        <f>(J61-F61)*100</f>
        <v>8.7093558064149317</v>
      </c>
      <c r="M61" s="11"/>
      <c r="N61" s="290">
        <f>H61/D61</f>
        <v>6.1193748823197135E-2</v>
      </c>
      <c r="O61" s="291"/>
    </row>
    <row r="62" spans="1:46" s="8" customFormat="1" ht="15.75" customHeight="1" x14ac:dyDescent="0.25">
      <c r="A62" s="6"/>
      <c r="B62" s="198" t="s">
        <v>243</v>
      </c>
      <c r="C62" s="144"/>
      <c r="D62" s="281">
        <f>VLOOKUP($C$4, Backsheet!$A$1:$FZ$900,66,FALSE)</f>
        <v>19900</v>
      </c>
      <c r="E62" s="281"/>
      <c r="F62" s="280">
        <f>D62/D$64</f>
        <v>0.6940569196428571</v>
      </c>
      <c r="G62" s="280"/>
      <c r="H62" s="279">
        <f>VLOOKUP($C$4, Backsheet!$A$1:$FZ$900,67,FALSE)</f>
        <v>1114</v>
      </c>
      <c r="I62" s="279"/>
      <c r="J62" s="278">
        <f>H62/H$64</f>
        <v>0.70955414012738849</v>
      </c>
      <c r="K62" s="278"/>
      <c r="L62" s="188">
        <f>(J62-F62)*100</f>
        <v>1.5497220484531393</v>
      </c>
      <c r="M62" s="11"/>
      <c r="N62" s="290">
        <f>H62/D62</f>
        <v>5.597989949748744E-2</v>
      </c>
      <c r="O62" s="29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s="4" customFormat="1" ht="15.75" customHeight="1" thickBot="1" x14ac:dyDescent="0.3">
      <c r="A63" s="3"/>
      <c r="B63" s="198" t="s">
        <v>244</v>
      </c>
      <c r="C63" s="144"/>
      <c r="D63" s="281">
        <f>VLOOKUP($C$4, Backsheet!$A$1:$FZ$900,68,FALSE)</f>
        <v>1344</v>
      </c>
      <c r="E63" s="281"/>
      <c r="F63" s="280">
        <f>D63/D$64</f>
        <v>4.6875E-2</v>
      </c>
      <c r="G63" s="280"/>
      <c r="H63" s="279">
        <f>VLOOKUP($C$4, Backsheet!$A$1:$FZ$900,69,FALSE)</f>
        <v>186</v>
      </c>
      <c r="I63" s="279"/>
      <c r="J63" s="278">
        <f>H63/H$64</f>
        <v>0.11847133757961784</v>
      </c>
      <c r="K63" s="278"/>
      <c r="L63" s="188">
        <f>(J63-F63)*100</f>
        <v>7.1596337579617835</v>
      </c>
      <c r="M63" s="11"/>
      <c r="N63" s="299">
        <f>H63/D63</f>
        <v>0.13839285714285715</v>
      </c>
      <c r="O63" s="30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s="4" customFormat="1" ht="15.75" customHeight="1" thickBot="1" x14ac:dyDescent="0.3">
      <c r="A64" s="3"/>
      <c r="B64" s="199" t="s">
        <v>213</v>
      </c>
      <c r="C64" s="145"/>
      <c r="D64" s="267">
        <f>SUM(D60:D61)</f>
        <v>28672</v>
      </c>
      <c r="E64" s="267"/>
      <c r="F64" s="265">
        <f>D64/D$64</f>
        <v>1</v>
      </c>
      <c r="G64" s="265"/>
      <c r="H64" s="273">
        <f>SUM(H60:H61)</f>
        <v>1570</v>
      </c>
      <c r="I64" s="273"/>
      <c r="J64" s="272">
        <f>H64/H$64</f>
        <v>1</v>
      </c>
      <c r="K64" s="272"/>
      <c r="L64" s="190"/>
      <c r="M64" s="11"/>
      <c r="N64" s="207"/>
      <c r="O64" s="207"/>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s="3" customFormat="1" ht="6" customHeight="1" thickBot="1" x14ac:dyDescent="0.3">
      <c r="B65" s="200"/>
      <c r="C65" s="150"/>
      <c r="D65" s="152"/>
      <c r="E65" s="152"/>
      <c r="F65" s="169"/>
      <c r="G65" s="169"/>
      <c r="H65" s="185"/>
      <c r="I65" s="185"/>
      <c r="J65" s="176"/>
      <c r="K65" s="176"/>
      <c r="L65" s="164"/>
      <c r="M65" s="24"/>
      <c r="N65" s="213"/>
      <c r="O65" s="213"/>
      <c r="P65" s="6"/>
    </row>
    <row r="66" spans="1:46" s="4" customFormat="1" ht="19.5" customHeight="1" x14ac:dyDescent="0.25">
      <c r="A66" s="3"/>
      <c r="B66" s="10" t="s">
        <v>245</v>
      </c>
      <c r="C66" s="151"/>
      <c r="D66" s="154"/>
      <c r="E66" s="154"/>
      <c r="F66" s="19"/>
      <c r="G66" s="19"/>
      <c r="H66" s="183"/>
      <c r="I66" s="183"/>
      <c r="J66" s="174"/>
      <c r="K66" s="174"/>
      <c r="L66" s="160"/>
      <c r="M66" s="20"/>
      <c r="N66" s="208"/>
      <c r="O66" s="209"/>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s="4" customFormat="1" ht="15.75" customHeight="1" x14ac:dyDescent="0.25">
      <c r="A67" s="3"/>
      <c r="B67" s="194" t="s">
        <v>246</v>
      </c>
      <c r="C67" s="143"/>
      <c r="D67" s="266">
        <f>VLOOKUP($C$4, Backsheet!$A$1:$FZ$900,72,FALSE)</f>
        <v>7765</v>
      </c>
      <c r="E67" s="266"/>
      <c r="F67" s="264">
        <f>D67/D$70</f>
        <v>0.2708217075892857</v>
      </c>
      <c r="G67" s="264"/>
      <c r="H67" s="270">
        <f>VLOOKUP($C$4, Backsheet!$A$1:$FZ$900,73,FALSE)</f>
        <v>493</v>
      </c>
      <c r="I67" s="270"/>
      <c r="J67" s="271">
        <f>H67/H$70</f>
        <v>0.31401273885350317</v>
      </c>
      <c r="K67" s="271"/>
      <c r="L67" s="188">
        <f>(J67-F67)*100</f>
        <v>4.319103126421747</v>
      </c>
      <c r="M67" s="11"/>
      <c r="N67" s="290">
        <f>H67/D67</f>
        <v>6.3490019317450103E-2</v>
      </c>
      <c r="O67" s="291"/>
      <c r="P67" s="3"/>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row>
    <row r="68" spans="1:46" s="3" customFormat="1" ht="15.75" customHeight="1" x14ac:dyDescent="0.25">
      <c r="B68" s="194" t="s">
        <v>247</v>
      </c>
      <c r="C68" s="143"/>
      <c r="D68" s="266">
        <f>VLOOKUP($C$4, Backsheet!$A$1:$FZ$900,74,FALSE)</f>
        <v>16673</v>
      </c>
      <c r="E68" s="266"/>
      <c r="F68" s="264">
        <f>D68/D$70</f>
        <v>0.5815080915178571</v>
      </c>
      <c r="G68" s="264"/>
      <c r="H68" s="270">
        <f>VLOOKUP($C$4, Backsheet!$A$1:$FZ$900,75,FALSE)</f>
        <v>886</v>
      </c>
      <c r="I68" s="270"/>
      <c r="J68" s="271">
        <f>H68/H$70</f>
        <v>0.56433121019108279</v>
      </c>
      <c r="K68" s="271"/>
      <c r="L68" s="188">
        <f>(J68-F68)*100</f>
        <v>-1.7176881326774307</v>
      </c>
      <c r="M68" s="11"/>
      <c r="N68" s="290">
        <f>H68/D68</f>
        <v>5.313980687338811E-2</v>
      </c>
      <c r="O68" s="291"/>
    </row>
    <row r="69" spans="1:46" s="8" customFormat="1" ht="15.75" customHeight="1" thickBot="1" x14ac:dyDescent="0.3">
      <c r="A69" s="6"/>
      <c r="B69" s="194" t="s">
        <v>248</v>
      </c>
      <c r="C69" s="143"/>
      <c r="D69" s="266">
        <f>VLOOKUP($C$4, Backsheet!$A$1:$FZ$900,76,FALSE)</f>
        <v>4234</v>
      </c>
      <c r="E69" s="266"/>
      <c r="F69" s="264">
        <f>D69/D$70</f>
        <v>0.14767020089285715</v>
      </c>
      <c r="G69" s="264"/>
      <c r="H69" s="270">
        <f>VLOOKUP($C$4, Backsheet!$A$1:$FZ$900,77,FALSE)</f>
        <v>191</v>
      </c>
      <c r="I69" s="270"/>
      <c r="J69" s="271">
        <f>H69/H$70</f>
        <v>0.12165605095541401</v>
      </c>
      <c r="K69" s="271"/>
      <c r="L69" s="188">
        <f>(J69-F69)*100</f>
        <v>-2.6014149937443136</v>
      </c>
      <c r="M69" s="11"/>
      <c r="N69" s="299">
        <f>H69/D69</f>
        <v>4.5111006140765235E-2</v>
      </c>
      <c r="O69" s="300"/>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row>
    <row r="70" spans="1:46" s="4" customFormat="1" ht="15.75" customHeight="1" thickBot="1" x14ac:dyDescent="0.3">
      <c r="A70" s="3"/>
      <c r="B70" s="199" t="s">
        <v>213</v>
      </c>
      <c r="C70" s="145"/>
      <c r="D70" s="267">
        <f>SUM(D67:D69)</f>
        <v>28672</v>
      </c>
      <c r="E70" s="267"/>
      <c r="F70" s="265">
        <f>D70/D$70</f>
        <v>1</v>
      </c>
      <c r="G70" s="265"/>
      <c r="H70" s="273">
        <f>SUM(H67:H69)</f>
        <v>1570</v>
      </c>
      <c r="I70" s="273"/>
      <c r="J70" s="272">
        <f>H70/H$70</f>
        <v>1</v>
      </c>
      <c r="K70" s="272"/>
      <c r="L70" s="190"/>
      <c r="M70" s="11"/>
      <c r="N70" s="207"/>
      <c r="O70" s="207"/>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s="4" customFormat="1" ht="6" customHeight="1" thickBot="1" x14ac:dyDescent="0.3">
      <c r="A71" s="3"/>
      <c r="B71" s="200"/>
      <c r="C71" s="150"/>
      <c r="D71" s="152"/>
      <c r="E71" s="152"/>
      <c r="F71" s="169"/>
      <c r="G71" s="169"/>
      <c r="H71" s="185"/>
      <c r="I71" s="185"/>
      <c r="J71" s="176"/>
      <c r="K71" s="176"/>
      <c r="L71" s="164"/>
      <c r="M71" s="24"/>
      <c r="N71" s="213"/>
      <c r="O71" s="213"/>
      <c r="P71" s="6"/>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row>
    <row r="72" spans="1:46" s="4" customFormat="1" ht="18.75" customHeight="1" x14ac:dyDescent="0.25">
      <c r="A72" s="3"/>
      <c r="B72" s="10" t="s">
        <v>249</v>
      </c>
      <c r="C72" s="151"/>
      <c r="D72" s="154"/>
      <c r="E72" s="154"/>
      <c r="F72" s="19"/>
      <c r="G72" s="19"/>
      <c r="H72" s="183"/>
      <c r="I72" s="183"/>
      <c r="J72" s="174"/>
      <c r="K72" s="174"/>
      <c r="L72" s="165"/>
      <c r="M72" s="26"/>
      <c r="N72" s="208"/>
      <c r="O72" s="209"/>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row>
    <row r="73" spans="1:46" s="4" customFormat="1" ht="15.75" customHeight="1" x14ac:dyDescent="0.25">
      <c r="A73" s="3"/>
      <c r="B73" s="194" t="s">
        <v>250</v>
      </c>
      <c r="C73" s="143"/>
      <c r="D73" s="266">
        <f>VLOOKUP($C$4, Backsheet!$A$1:$FZ$900,4,FALSE)</f>
        <v>4577</v>
      </c>
      <c r="E73" s="266"/>
      <c r="F73" s="264">
        <f>D73/D$86</f>
        <v>0.13235974551764026</v>
      </c>
      <c r="G73" s="264"/>
      <c r="H73" s="270">
        <f>VLOOKUP($C$4, Backsheet!$A$1:$FZ$900,5,FALSE)</f>
        <v>127</v>
      </c>
      <c r="I73" s="270"/>
      <c r="J73" s="271">
        <f>H73/H$86</f>
        <v>7.4837949322333536E-2</v>
      </c>
      <c r="K73" s="271"/>
      <c r="L73" s="188">
        <f>(J73-F73)*100</f>
        <v>-5.7521796195306729</v>
      </c>
      <c r="M73" s="11"/>
      <c r="N73" s="290">
        <f>H73/D73</f>
        <v>2.7747432816255187E-2</v>
      </c>
      <c r="O73" s="291"/>
      <c r="P73" s="3"/>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row>
    <row r="74" spans="1:46" s="4" customFormat="1" ht="15.75" customHeight="1" x14ac:dyDescent="0.25">
      <c r="A74" s="3"/>
      <c r="B74" s="194" t="s">
        <v>251</v>
      </c>
      <c r="C74" s="143"/>
      <c r="D74" s="266">
        <f>VLOOKUP($C$4, Backsheet!$A$1:$FZ$900,6,FALSE)</f>
        <v>28672</v>
      </c>
      <c r="E74" s="266"/>
      <c r="F74" s="264">
        <f>D74/D$86</f>
        <v>0.82914979757085017</v>
      </c>
      <c r="G74" s="264"/>
      <c r="H74" s="270">
        <f>VLOOKUP($C$4, Backsheet!$A$1:$FZ$900,7,FALSE)</f>
        <v>1570</v>
      </c>
      <c r="I74" s="270"/>
      <c r="J74" s="271">
        <f>H74/H$86</f>
        <v>0.92516205067766644</v>
      </c>
      <c r="K74" s="271"/>
      <c r="L74" s="188">
        <f>(J74-F74)*100</f>
        <v>9.6012253106816274</v>
      </c>
      <c r="M74" s="11"/>
      <c r="N74" s="290">
        <f>H74/D74</f>
        <v>5.4757254464285712E-2</v>
      </c>
      <c r="O74" s="29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row>
    <row r="75" spans="1:46" s="3" customFormat="1" ht="15.75" customHeight="1" thickBot="1" x14ac:dyDescent="0.3">
      <c r="B75" s="194" t="s">
        <v>252</v>
      </c>
      <c r="C75" s="143"/>
      <c r="D75" s="266">
        <f>VLOOKUP($C$4, Backsheet!$A$1:$FZ$900,8,FALSE)</f>
        <v>1331</v>
      </c>
      <c r="E75" s="266"/>
      <c r="F75" s="264">
        <f>D75/D$86</f>
        <v>3.8490456911509541E-2</v>
      </c>
      <c r="G75" s="264"/>
      <c r="H75" s="270">
        <f>VLOOKUP($C$4, Backsheet!$A$1:$FZ$900,9,FALSE)</f>
        <v>0</v>
      </c>
      <c r="I75" s="270"/>
      <c r="J75" s="271">
        <f>H75/H$86</f>
        <v>0</v>
      </c>
      <c r="K75" s="271"/>
      <c r="L75" s="188">
        <f>(J75-F75)*100</f>
        <v>-3.8490456911509541</v>
      </c>
      <c r="M75" s="11"/>
      <c r="N75" s="299">
        <f>H75/D75</f>
        <v>0</v>
      </c>
      <c r="O75" s="300"/>
    </row>
    <row r="76" spans="1:46" s="3" customFormat="1" ht="15.75" customHeight="1" thickBot="1" x14ac:dyDescent="0.3">
      <c r="B76" s="201" t="s">
        <v>213</v>
      </c>
      <c r="C76" s="202"/>
      <c r="D76" s="275">
        <f>SUM(D73:D75)</f>
        <v>34580</v>
      </c>
      <c r="E76" s="275"/>
      <c r="F76" s="274">
        <f>SUM(F73:F75)</f>
        <v>1</v>
      </c>
      <c r="G76" s="274"/>
      <c r="H76" s="277">
        <f>SUM(H73:H75)</f>
        <v>1697</v>
      </c>
      <c r="I76" s="277"/>
      <c r="J76" s="276">
        <f>SUM(J73:J75)</f>
        <v>1</v>
      </c>
      <c r="K76" s="276"/>
      <c r="L76" s="203"/>
      <c r="M76" s="11"/>
      <c r="N76" s="207"/>
      <c r="O76" s="207"/>
    </row>
    <row r="77" spans="1:46" s="8" customFormat="1" ht="15.75" customHeight="1" x14ac:dyDescent="0.25">
      <c r="A77" s="6"/>
      <c r="B77" s="23" t="s">
        <v>253</v>
      </c>
      <c r="C77" s="149"/>
      <c r="D77" s="155"/>
      <c r="E77" s="155"/>
      <c r="F77" s="170"/>
      <c r="G77" s="170"/>
      <c r="H77" s="184"/>
      <c r="I77" s="184"/>
      <c r="J77" s="177"/>
      <c r="K77" s="177"/>
      <c r="L77" s="161"/>
      <c r="M77" s="11"/>
      <c r="N77" s="210"/>
      <c r="O77" s="21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78" spans="1:46" s="4" customFormat="1" ht="15.75" customHeight="1" x14ac:dyDescent="0.25">
      <c r="A78" s="3"/>
      <c r="B78" s="198" t="s">
        <v>254</v>
      </c>
      <c r="C78" s="144"/>
      <c r="D78" s="266">
        <f>VLOOKUP($C$4, Backsheet!$A$1:$FZ$900,10,FALSE)</f>
        <v>965</v>
      </c>
      <c r="E78" s="266"/>
      <c r="F78" s="264">
        <f t="shared" ref="F78:F86" si="4">D78/D$86</f>
        <v>2.7906304222093697E-2</v>
      </c>
      <c r="G78" s="264"/>
      <c r="H78" s="270">
        <f>VLOOKUP($C$4, Backsheet!$A$1:$FZ$900,11,FALSE)</f>
        <v>0</v>
      </c>
      <c r="I78" s="270"/>
      <c r="J78" s="271">
        <f t="shared" ref="J78:J86" si="5">H78/H$86</f>
        <v>0</v>
      </c>
      <c r="K78" s="271"/>
      <c r="L78" s="188">
        <f t="shared" ref="L78:L85" si="6">(J78-F78)*100</f>
        <v>-2.7906304222093699</v>
      </c>
      <c r="M78" s="11"/>
      <c r="N78" s="290">
        <f t="shared" ref="N78:N85" si="7">H78/D78</f>
        <v>0</v>
      </c>
      <c r="O78" s="29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s="4" customFormat="1" ht="15.75" customHeight="1" x14ac:dyDescent="0.25">
      <c r="A79" s="3"/>
      <c r="B79" s="204" t="s">
        <v>255</v>
      </c>
      <c r="C79" s="205"/>
      <c r="D79" s="266">
        <f>VLOOKUP($C$4, Backsheet!$A$1:$FZ$900,12,FALSE)</f>
        <v>3612</v>
      </c>
      <c r="E79" s="266"/>
      <c r="F79" s="264">
        <f t="shared" si="4"/>
        <v>0.10445344129554655</v>
      </c>
      <c r="G79" s="264"/>
      <c r="H79" s="270">
        <f>VLOOKUP($C$4, Backsheet!$A$1:$FZ$900,13,FALSE)</f>
        <v>127</v>
      </c>
      <c r="I79" s="270"/>
      <c r="J79" s="271">
        <f t="shared" si="5"/>
        <v>7.4837949322333536E-2</v>
      </c>
      <c r="K79" s="271"/>
      <c r="L79" s="188">
        <f t="shared" si="6"/>
        <v>-2.9615491973213017</v>
      </c>
      <c r="M79" s="11"/>
      <c r="N79" s="290">
        <f t="shared" si="7"/>
        <v>3.5160575858250276E-2</v>
      </c>
      <c r="O79" s="29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s="4" customFormat="1" ht="15.75" customHeight="1" x14ac:dyDescent="0.25">
      <c r="A80" s="3"/>
      <c r="B80" s="198" t="s">
        <v>256</v>
      </c>
      <c r="C80" s="144"/>
      <c r="D80" s="266">
        <f>VLOOKUP($C$4, Backsheet!$A$1:$FZ$900,14,FALSE)</f>
        <v>18834</v>
      </c>
      <c r="E80" s="266"/>
      <c r="F80" s="264">
        <f t="shared" si="4"/>
        <v>0.54465008675534987</v>
      </c>
      <c r="G80" s="264"/>
      <c r="H80" s="270">
        <f>VLOOKUP($C$4, Backsheet!$A$1:$FZ$900,15,FALSE)</f>
        <v>841</v>
      </c>
      <c r="I80" s="270"/>
      <c r="J80" s="271">
        <f t="shared" si="5"/>
        <v>0.49558043606364172</v>
      </c>
      <c r="K80" s="271"/>
      <c r="L80" s="188">
        <f t="shared" si="6"/>
        <v>-4.9069650691708153</v>
      </c>
      <c r="M80" s="11"/>
      <c r="N80" s="290">
        <f t="shared" si="7"/>
        <v>4.4653286609323564E-2</v>
      </c>
      <c r="O80" s="29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row>
    <row r="81" spans="1:46" s="4" customFormat="1" ht="15.75" customHeight="1" x14ac:dyDescent="0.25">
      <c r="A81" s="3"/>
      <c r="B81" s="198" t="s">
        <v>257</v>
      </c>
      <c r="C81" s="144"/>
      <c r="D81" s="266">
        <f>VLOOKUP($C$4, Backsheet!$A$1:$FZ$900,16,FALSE)</f>
        <v>5135</v>
      </c>
      <c r="E81" s="266"/>
      <c r="F81" s="264">
        <f t="shared" si="4"/>
        <v>0.14849624060150377</v>
      </c>
      <c r="G81" s="264"/>
      <c r="H81" s="270">
        <f>VLOOKUP($C$4, Backsheet!$A$1:$FZ$900,17,FALSE)</f>
        <v>322</v>
      </c>
      <c r="I81" s="270"/>
      <c r="J81" s="271">
        <f t="shared" si="5"/>
        <v>0.18974661166764878</v>
      </c>
      <c r="K81" s="271"/>
      <c r="L81" s="188">
        <f t="shared" si="6"/>
        <v>4.1250371066145011</v>
      </c>
      <c r="M81" s="11"/>
      <c r="N81" s="290">
        <f t="shared" si="7"/>
        <v>6.2706913339824727E-2</v>
      </c>
      <c r="O81" s="29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row>
    <row r="82" spans="1:46" s="3" customFormat="1" ht="15.75" customHeight="1" x14ac:dyDescent="0.25">
      <c r="B82" s="198" t="s">
        <v>258</v>
      </c>
      <c r="C82" s="144"/>
      <c r="D82" s="266">
        <f>VLOOKUP($C$4, Backsheet!$A$1:$FZ$900,18,FALSE)</f>
        <v>1719</v>
      </c>
      <c r="E82" s="266"/>
      <c r="F82" s="264">
        <f t="shared" si="4"/>
        <v>4.9710815500289184E-2</v>
      </c>
      <c r="G82" s="264"/>
      <c r="H82" s="270">
        <f>VLOOKUP($C$4, Backsheet!$A$1:$FZ$900,19,FALSE)</f>
        <v>159</v>
      </c>
      <c r="I82" s="270"/>
      <c r="J82" s="271">
        <f t="shared" si="5"/>
        <v>9.3694755450795517E-2</v>
      </c>
      <c r="K82" s="271"/>
      <c r="L82" s="188">
        <f t="shared" si="6"/>
        <v>4.3983939950506334</v>
      </c>
      <c r="M82" s="11"/>
      <c r="N82" s="290">
        <f t="shared" si="7"/>
        <v>9.2495636998254804E-2</v>
      </c>
      <c r="O82" s="291"/>
    </row>
    <row r="83" spans="1:46" s="4" customFormat="1" ht="15.75" customHeight="1" x14ac:dyDescent="0.25">
      <c r="A83" s="3"/>
      <c r="B83" s="198" t="s">
        <v>259</v>
      </c>
      <c r="C83" s="144"/>
      <c r="D83" s="266">
        <f>VLOOKUP($C$4, Backsheet!$A$1:$FZ$900,20,FALSE)</f>
        <v>1443</v>
      </c>
      <c r="E83" s="266"/>
      <c r="F83" s="264">
        <f t="shared" si="4"/>
        <v>4.1729323308270679E-2</v>
      </c>
      <c r="G83" s="264"/>
      <c r="H83" s="270">
        <f>VLOOKUP($C$4, Backsheet!$A$1:$FZ$900,21,FALSE)</f>
        <v>128</v>
      </c>
      <c r="I83" s="270"/>
      <c r="J83" s="271">
        <f t="shared" si="5"/>
        <v>7.5427224513847965E-2</v>
      </c>
      <c r="K83" s="271"/>
      <c r="L83" s="188">
        <f t="shared" si="6"/>
        <v>3.3697901205577288</v>
      </c>
      <c r="M83" s="11"/>
      <c r="N83" s="290">
        <f t="shared" si="7"/>
        <v>8.8704088704088704E-2</v>
      </c>
      <c r="O83" s="29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s="4" customFormat="1" ht="15.75" customHeight="1" x14ac:dyDescent="0.25">
      <c r="A84" s="3"/>
      <c r="B84" s="198" t="s">
        <v>260</v>
      </c>
      <c r="C84" s="144"/>
      <c r="D84" s="266">
        <f>VLOOKUP($C$4, Backsheet!$A$1:$FZ$900,22,FALSE)</f>
        <v>1541</v>
      </c>
      <c r="E84" s="266"/>
      <c r="F84" s="264">
        <f t="shared" si="4"/>
        <v>4.4563331405436668E-2</v>
      </c>
      <c r="G84" s="264"/>
      <c r="H84" s="270">
        <f>VLOOKUP($C$4, Backsheet!$A$1:$FZ$900,23,FALSE)</f>
        <v>120</v>
      </c>
      <c r="I84" s="270"/>
      <c r="J84" s="271">
        <f t="shared" si="5"/>
        <v>7.0713022981732473E-2</v>
      </c>
      <c r="K84" s="271"/>
      <c r="L84" s="188">
        <f t="shared" si="6"/>
        <v>2.6149691576295804</v>
      </c>
      <c r="M84" s="11"/>
      <c r="N84" s="290">
        <f t="shared" si="7"/>
        <v>7.7871512005191434E-2</v>
      </c>
      <c r="O84" s="29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row>
    <row r="85" spans="1:46" s="4" customFormat="1" ht="15.75" customHeight="1" thickBot="1" x14ac:dyDescent="0.3">
      <c r="A85" s="3"/>
      <c r="B85" s="198" t="s">
        <v>261</v>
      </c>
      <c r="C85" s="144"/>
      <c r="D85" s="266">
        <f>VLOOKUP($C$4, Backsheet!$A$1:$FZ$900,8,FALSE)</f>
        <v>1331</v>
      </c>
      <c r="E85" s="266"/>
      <c r="F85" s="264">
        <f t="shared" si="4"/>
        <v>3.8490456911509541E-2</v>
      </c>
      <c r="G85" s="264"/>
      <c r="H85" s="270">
        <f>VLOOKUP($C$4, Backsheet!$A$1:$FZ$900,9,FALSE)</f>
        <v>0</v>
      </c>
      <c r="I85" s="270"/>
      <c r="J85" s="271">
        <f t="shared" si="5"/>
        <v>0</v>
      </c>
      <c r="K85" s="271"/>
      <c r="L85" s="188">
        <f t="shared" si="6"/>
        <v>-3.8490456911509541</v>
      </c>
      <c r="M85" s="11"/>
      <c r="N85" s="299">
        <f t="shared" si="7"/>
        <v>0</v>
      </c>
      <c r="O85" s="300"/>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row>
    <row r="86" spans="1:46" s="4" customFormat="1" ht="15.75" customHeight="1" thickBot="1" x14ac:dyDescent="0.3">
      <c r="A86" s="3"/>
      <c r="B86" s="199" t="s">
        <v>213</v>
      </c>
      <c r="C86" s="145"/>
      <c r="D86" s="267">
        <f>SUM(D78:D85)</f>
        <v>34580</v>
      </c>
      <c r="E86" s="267"/>
      <c r="F86" s="265">
        <f t="shared" si="4"/>
        <v>1</v>
      </c>
      <c r="G86" s="265"/>
      <c r="H86" s="273">
        <f>SUM(H78:H85)</f>
        <v>1697</v>
      </c>
      <c r="I86" s="273"/>
      <c r="J86" s="272">
        <f t="shared" si="5"/>
        <v>1</v>
      </c>
      <c r="K86" s="272"/>
      <c r="L86" s="191"/>
      <c r="M86" s="25"/>
      <c r="N86" s="27"/>
      <c r="O86" s="27"/>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row>
    <row r="87" spans="1:46" s="4" customFormat="1" ht="15" customHeight="1" x14ac:dyDescent="0.25">
      <c r="A87" s="3"/>
      <c r="B87" s="323" t="s">
        <v>646</v>
      </c>
      <c r="C87" s="323"/>
      <c r="D87" s="323"/>
      <c r="E87" s="323"/>
      <c r="F87" s="323"/>
      <c r="G87" s="323"/>
      <c r="H87" s="323"/>
      <c r="I87" s="323"/>
      <c r="J87" s="323"/>
      <c r="K87" s="323"/>
      <c r="L87" s="323"/>
      <c r="M87" s="323"/>
      <c r="N87" s="323"/>
      <c r="O87" s="32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row>
    <row r="88" spans="1:46" s="29" customFormat="1" x14ac:dyDescent="0.25">
      <c r="A88" s="28"/>
      <c r="B88" s="322" t="s">
        <v>2325</v>
      </c>
      <c r="C88" s="322"/>
      <c r="D88" s="322"/>
      <c r="E88" s="322"/>
      <c r="F88" s="322"/>
      <c r="G88" s="322"/>
      <c r="H88" s="322"/>
      <c r="I88" s="322"/>
      <c r="J88" s="322"/>
      <c r="K88" s="322"/>
      <c r="L88" s="322"/>
      <c r="M88" s="322"/>
      <c r="N88" s="322"/>
      <c r="O88" s="322"/>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row>
    <row r="89" spans="1:46" s="3" customFormat="1" ht="9" customHeight="1" x14ac:dyDescent="0.25"/>
    <row r="90" spans="1:46" s="3" customFormat="1" ht="9" customHeight="1" thickBot="1" x14ac:dyDescent="0.3">
      <c r="D90" s="30"/>
      <c r="E90" s="31"/>
      <c r="F90" s="31"/>
      <c r="G90" s="31"/>
      <c r="H90" s="30"/>
      <c r="I90" s="30"/>
      <c r="J90" s="31"/>
      <c r="K90" s="31"/>
      <c r="L90" s="32"/>
      <c r="M90" s="32"/>
      <c r="N90" s="33"/>
    </row>
    <row r="91" spans="1:46" s="3" customFormat="1" ht="39.75" customHeight="1" x14ac:dyDescent="0.25">
      <c r="B91" s="34" t="s">
        <v>262</v>
      </c>
      <c r="C91" s="117"/>
      <c r="D91" s="317" t="s">
        <v>263</v>
      </c>
      <c r="E91" s="317"/>
      <c r="F91" s="317"/>
      <c r="G91" s="318"/>
      <c r="H91" s="30"/>
      <c r="I91" s="30"/>
      <c r="J91" s="31"/>
      <c r="K91" s="31"/>
      <c r="L91" s="32"/>
      <c r="M91" s="32"/>
      <c r="N91" s="33"/>
      <c r="P91" s="6"/>
    </row>
    <row r="92" spans="1:46" s="4" customFormat="1" ht="21.75" customHeight="1" thickBot="1" x14ac:dyDescent="0.3">
      <c r="A92" s="3"/>
      <c r="B92" s="35"/>
      <c r="C92" s="127"/>
      <c r="D92" s="319" t="s">
        <v>205</v>
      </c>
      <c r="E92" s="319"/>
      <c r="F92" s="320" t="s">
        <v>204</v>
      </c>
      <c r="G92" s="321"/>
      <c r="H92" s="30"/>
      <c r="I92" s="30"/>
      <c r="J92" s="31"/>
      <c r="K92" s="31"/>
      <c r="L92" s="32"/>
      <c r="M92" s="32"/>
      <c r="N92" s="3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row>
    <row r="93" spans="1:46" s="3" customFormat="1" ht="6" customHeight="1" thickBot="1" x14ac:dyDescent="0.3">
      <c r="B93" s="36"/>
      <c r="C93" s="36"/>
      <c r="D93" s="36"/>
      <c r="E93" s="37"/>
      <c r="F93" s="37"/>
      <c r="G93" s="38"/>
      <c r="H93" s="30"/>
      <c r="I93" s="30"/>
      <c r="J93" s="31"/>
      <c r="K93" s="31"/>
      <c r="L93" s="32"/>
      <c r="M93" s="32"/>
      <c r="N93" s="33"/>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row>
    <row r="94" spans="1:46" s="4" customFormat="1" ht="18" customHeight="1" x14ac:dyDescent="0.25">
      <c r="A94" s="3"/>
      <c r="B94" s="39" t="s">
        <v>264</v>
      </c>
      <c r="C94" s="128"/>
      <c r="D94" s="128"/>
      <c r="E94" s="40"/>
      <c r="F94" s="40"/>
      <c r="G94" s="41"/>
      <c r="H94" s="30"/>
      <c r="I94" s="30"/>
      <c r="J94" s="31"/>
      <c r="K94" s="31"/>
      <c r="L94" s="32"/>
      <c r="M94" s="32"/>
      <c r="N94" s="3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s="4" customFormat="1" x14ac:dyDescent="0.25">
      <c r="A95" s="3"/>
      <c r="B95" s="42" t="s">
        <v>265</v>
      </c>
      <c r="C95" s="129"/>
      <c r="D95" s="129"/>
      <c r="E95" s="43">
        <f>VLOOKUP($C$4, Backsheet!$A$1:$FZ$900,86,FALSE)</f>
        <v>1697</v>
      </c>
      <c r="F95" s="43"/>
      <c r="G95" s="44">
        <f>E95/E$99</f>
        <v>4.9074609600925391E-2</v>
      </c>
      <c r="H95" s="30"/>
      <c r="I95" s="30"/>
      <c r="J95" s="31"/>
      <c r="K95" s="31"/>
      <c r="L95" s="32"/>
      <c r="M95" s="32"/>
      <c r="N95" s="3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1:46" s="4" customFormat="1" x14ac:dyDescent="0.25">
      <c r="A96" s="3"/>
      <c r="B96" s="12" t="s">
        <v>266</v>
      </c>
      <c r="C96" s="129"/>
      <c r="D96" s="129"/>
      <c r="E96" s="43">
        <f>VLOOKUP($C$4, Backsheet!$A$1:$FZ$900,87,FALSE)</f>
        <v>32883</v>
      </c>
      <c r="F96" s="43"/>
      <c r="G96" s="45">
        <f>E96/E$99</f>
        <v>0.95092539039907464</v>
      </c>
      <c r="H96" s="30"/>
      <c r="I96" s="30"/>
      <c r="J96" s="31"/>
      <c r="K96" s="31"/>
      <c r="L96" s="32"/>
      <c r="M96" s="32"/>
      <c r="N96" s="3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1:46" s="4" customFormat="1" x14ac:dyDescent="0.25">
      <c r="A97" s="3"/>
      <c r="B97" s="14" t="s">
        <v>267</v>
      </c>
      <c r="C97" s="130"/>
      <c r="D97" s="130"/>
      <c r="E97" s="43">
        <f>VLOOKUP($C$4, Backsheet!$A$1:$FZ$900,88,FALSE)</f>
        <v>28882</v>
      </c>
      <c r="F97" s="43"/>
      <c r="G97" s="46">
        <f>E97/E$99</f>
        <v>0.83522267206477729</v>
      </c>
      <c r="H97" s="30"/>
      <c r="I97" s="30"/>
      <c r="J97" s="31"/>
      <c r="K97" s="31"/>
      <c r="L97" s="32"/>
      <c r="M97" s="32"/>
      <c r="N97" s="3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1:46" s="4" customFormat="1" x14ac:dyDescent="0.25">
      <c r="A98" s="3"/>
      <c r="B98" s="14" t="s">
        <v>268</v>
      </c>
      <c r="C98" s="130"/>
      <c r="D98" s="130"/>
      <c r="E98" s="43">
        <f>VLOOKUP($C$4, Backsheet!$A$1:$FZ$900,89,FALSE)</f>
        <v>5370</v>
      </c>
      <c r="F98" s="43"/>
      <c r="G98" s="46">
        <f>E98/E$99</f>
        <v>0.15529207634470793</v>
      </c>
      <c r="H98" s="30"/>
      <c r="I98" s="30"/>
      <c r="J98" s="31"/>
      <c r="K98" s="31"/>
      <c r="L98" s="32"/>
      <c r="M98" s="32"/>
      <c r="N98" s="3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46" s="4" customFormat="1" ht="15.75" thickBot="1" x14ac:dyDescent="0.3">
      <c r="A99" s="3"/>
      <c r="B99" s="21" t="s">
        <v>213</v>
      </c>
      <c r="C99" s="125"/>
      <c r="D99" s="125"/>
      <c r="E99" s="22">
        <f>SUM(E95:E96)</f>
        <v>34580</v>
      </c>
      <c r="F99" s="22"/>
      <c r="G99" s="47">
        <f>E99/E$99</f>
        <v>1</v>
      </c>
      <c r="H99" s="30"/>
      <c r="I99" s="30"/>
      <c r="J99" s="31"/>
      <c r="K99" s="31"/>
      <c r="L99" s="32"/>
      <c r="M99" s="32"/>
      <c r="N99" s="33"/>
      <c r="O99" s="6"/>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1:46" s="4" customFormat="1" ht="6" customHeight="1" thickBot="1" x14ac:dyDescent="0.3">
      <c r="A100" s="3"/>
      <c r="B100" s="36"/>
      <c r="C100" s="36"/>
      <c r="D100" s="36"/>
      <c r="E100" s="48"/>
      <c r="F100" s="48"/>
      <c r="G100" s="38"/>
      <c r="H100" s="30"/>
      <c r="I100" s="30"/>
      <c r="J100" s="31"/>
      <c r="K100" s="31"/>
      <c r="L100" s="32"/>
      <c r="M100" s="32"/>
      <c r="N100" s="3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46" s="8" customFormat="1" ht="18" customHeight="1" x14ac:dyDescent="0.25">
      <c r="A101" s="6"/>
      <c r="B101" s="39" t="s">
        <v>269</v>
      </c>
      <c r="C101" s="128"/>
      <c r="D101" s="128"/>
      <c r="E101" s="49"/>
      <c r="F101" s="49"/>
      <c r="G101" s="50"/>
      <c r="H101" s="51"/>
      <c r="I101" s="51"/>
      <c r="J101" s="52"/>
      <c r="K101" s="52"/>
      <c r="L101" s="53"/>
      <c r="M101" s="53"/>
      <c r="N101" s="54"/>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row>
    <row r="102" spans="1:46" s="4" customFormat="1" x14ac:dyDescent="0.25">
      <c r="A102" s="3"/>
      <c r="B102" s="42" t="s">
        <v>270</v>
      </c>
      <c r="C102" s="129"/>
      <c r="D102" s="129"/>
      <c r="E102" s="43">
        <f>VLOOKUP($C$4, Backsheet!$A$1:$FZ$900,90,FALSE)</f>
        <v>26931</v>
      </c>
      <c r="F102" s="43"/>
      <c r="G102" s="44">
        <f>E102/E$105</f>
        <v>0.79623333234781069</v>
      </c>
      <c r="H102" s="30"/>
      <c r="I102" s="30"/>
      <c r="J102" s="31"/>
      <c r="K102" s="31"/>
      <c r="L102" s="32"/>
      <c r="M102" s="32"/>
      <c r="N102" s="33"/>
      <c r="O102" s="3"/>
      <c r="P102" s="6"/>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s="4" customFormat="1" x14ac:dyDescent="0.25">
      <c r="A103" s="3"/>
      <c r="B103" s="12" t="s">
        <v>271</v>
      </c>
      <c r="C103" s="129"/>
      <c r="D103" s="129"/>
      <c r="E103" s="43">
        <f>VLOOKUP($C$4, Backsheet!$A$1:$FZ$900,91,FALSE)</f>
        <v>6892</v>
      </c>
      <c r="F103" s="43"/>
      <c r="G103" s="45">
        <f>E103/E$105</f>
        <v>0.20376666765218934</v>
      </c>
      <c r="H103" s="30"/>
      <c r="I103" s="30"/>
      <c r="J103" s="31"/>
      <c r="K103" s="31"/>
      <c r="L103" s="32"/>
      <c r="M103" s="32"/>
      <c r="N103" s="3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row>
    <row r="104" spans="1:46" s="4" customFormat="1" x14ac:dyDescent="0.25">
      <c r="A104" s="3"/>
      <c r="B104" s="14" t="s">
        <v>272</v>
      </c>
      <c r="C104" s="130"/>
      <c r="D104" s="130"/>
      <c r="E104" s="43">
        <f>VLOOKUP($C$4, Backsheet!$A$1:$FZ$900,92,FALSE)</f>
        <v>2196</v>
      </c>
      <c r="F104" s="43"/>
      <c r="G104" s="46">
        <f>E104/E$105</f>
        <v>6.4926233628004607E-2</v>
      </c>
      <c r="H104" s="30"/>
      <c r="I104" s="30"/>
      <c r="J104" s="31"/>
      <c r="K104" s="31"/>
      <c r="L104" s="32"/>
      <c r="M104" s="32"/>
      <c r="N104" s="33"/>
      <c r="O104" s="3"/>
      <c r="P104" s="3"/>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row>
    <row r="105" spans="1:46" s="4" customFormat="1" ht="15.75" thickBot="1" x14ac:dyDescent="0.3">
      <c r="A105" s="3"/>
      <c r="B105" s="55" t="s">
        <v>213</v>
      </c>
      <c r="C105" s="131"/>
      <c r="D105" s="131"/>
      <c r="E105" s="56">
        <f>SUM(E102:E103)</f>
        <v>33823</v>
      </c>
      <c r="F105" s="56"/>
      <c r="G105" s="57">
        <f>E105/E$105</f>
        <v>1</v>
      </c>
      <c r="H105" s="30"/>
      <c r="I105" s="30"/>
      <c r="J105" s="31"/>
      <c r="K105" s="31"/>
      <c r="L105" s="32"/>
      <c r="M105" s="32"/>
      <c r="N105" s="33"/>
      <c r="O105" s="6"/>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row>
    <row r="106" spans="1:46" s="4" customFormat="1" ht="6" customHeight="1" thickBot="1" x14ac:dyDescent="0.3">
      <c r="A106" s="3"/>
      <c r="B106" s="36"/>
      <c r="C106" s="36"/>
      <c r="D106" s="36"/>
      <c r="E106" s="48"/>
      <c r="F106" s="48"/>
      <c r="G106" s="38"/>
      <c r="H106" s="30"/>
      <c r="I106" s="30"/>
      <c r="J106" s="31"/>
      <c r="K106" s="31"/>
      <c r="L106" s="32"/>
      <c r="M106" s="32"/>
      <c r="N106" s="3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row>
    <row r="107" spans="1:46" s="8" customFormat="1" ht="18" customHeight="1" x14ac:dyDescent="0.25">
      <c r="A107" s="6"/>
      <c r="B107" s="39" t="s">
        <v>273</v>
      </c>
      <c r="C107" s="128"/>
      <c r="D107" s="128"/>
      <c r="E107" s="49"/>
      <c r="F107" s="49"/>
      <c r="G107" s="50"/>
      <c r="H107" s="51"/>
      <c r="I107" s="51"/>
      <c r="J107" s="52"/>
      <c r="K107" s="52"/>
      <c r="L107" s="53"/>
      <c r="M107" s="53"/>
      <c r="N107" s="54"/>
      <c r="O107" s="3"/>
      <c r="P107" s="6"/>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row>
    <row r="108" spans="1:46" s="4" customFormat="1" x14ac:dyDescent="0.25">
      <c r="A108" s="3"/>
      <c r="B108" s="42" t="s">
        <v>274</v>
      </c>
      <c r="C108" s="129"/>
      <c r="D108" s="129"/>
      <c r="E108" s="43">
        <f>VLOOKUP($C$4, Backsheet!$A$1:$FZ$900,93,FALSE)</f>
        <v>47</v>
      </c>
      <c r="F108" s="43"/>
      <c r="G108" s="44">
        <f t="shared" ref="G108:G121" si="8">E108/E$121</f>
        <v>2.2099967085155406E-3</v>
      </c>
      <c r="H108" s="30"/>
      <c r="I108" s="30"/>
      <c r="J108" s="31"/>
      <c r="K108" s="31"/>
      <c r="L108" s="32"/>
      <c r="M108" s="32"/>
      <c r="N108" s="3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row>
    <row r="109" spans="1:46" s="4" customFormat="1" x14ac:dyDescent="0.25">
      <c r="A109" s="3"/>
      <c r="B109" s="12" t="s">
        <v>275</v>
      </c>
      <c r="C109" s="129"/>
      <c r="D109" s="129"/>
      <c r="E109" s="43">
        <f>VLOOKUP($C$4, Backsheet!$A$1:$FZ$900,94,FALSE)</f>
        <v>304</v>
      </c>
      <c r="F109" s="43"/>
      <c r="G109" s="45">
        <f t="shared" si="8"/>
        <v>1.4294446795504772E-2</v>
      </c>
      <c r="H109" s="30"/>
      <c r="I109" s="30"/>
      <c r="J109" s="31"/>
      <c r="K109" s="31"/>
      <c r="L109" s="32"/>
      <c r="M109" s="32"/>
      <c r="N109" s="33"/>
      <c r="O109" s="3"/>
      <c r="P109" s="3"/>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row>
    <row r="110" spans="1:46" s="4" customFormat="1" x14ac:dyDescent="0.25">
      <c r="A110" s="3"/>
      <c r="B110" s="12" t="s">
        <v>276</v>
      </c>
      <c r="C110" s="129"/>
      <c r="D110" s="129"/>
      <c r="E110" s="43">
        <f>VLOOKUP($C$4, Backsheet!$A$1:$FZ$900,95,FALSE)</f>
        <v>1339</v>
      </c>
      <c r="F110" s="43"/>
      <c r="G110" s="45">
        <f t="shared" si="8"/>
        <v>6.2961395589410829E-2</v>
      </c>
      <c r="H110" s="30"/>
      <c r="I110" s="30"/>
      <c r="J110" s="31"/>
      <c r="K110" s="31"/>
      <c r="L110" s="32"/>
      <c r="M110" s="32"/>
      <c r="N110" s="3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row>
    <row r="111" spans="1:46" s="4" customFormat="1" x14ac:dyDescent="0.25">
      <c r="A111" s="3"/>
      <c r="B111" s="12" t="s">
        <v>277</v>
      </c>
      <c r="C111" s="129"/>
      <c r="D111" s="129"/>
      <c r="E111" s="43">
        <f>VLOOKUP($C$4, Backsheet!$A$1:$FZ$900,96,FALSE)</f>
        <v>269</v>
      </c>
      <c r="F111" s="43"/>
      <c r="G111" s="45">
        <f t="shared" si="8"/>
        <v>1.2648704565759157E-2</v>
      </c>
      <c r="H111" s="30"/>
      <c r="I111" s="30"/>
      <c r="J111" s="31"/>
      <c r="K111" s="31"/>
      <c r="L111" s="32"/>
      <c r="M111" s="32"/>
      <c r="N111" s="3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row>
    <row r="112" spans="1:46" s="4" customFormat="1" x14ac:dyDescent="0.25">
      <c r="A112" s="3"/>
      <c r="B112" s="12" t="s">
        <v>278</v>
      </c>
      <c r="C112" s="129"/>
      <c r="D112" s="129"/>
      <c r="E112" s="43">
        <f>VLOOKUP($C$4, Backsheet!$A$1:$FZ$900,97,FALSE)</f>
        <v>2443</v>
      </c>
      <c r="F112" s="43"/>
      <c r="G112" s="45">
        <f t="shared" si="8"/>
        <v>0.11487280763624394</v>
      </c>
      <c r="H112" s="30"/>
      <c r="I112" s="30"/>
      <c r="J112" s="31"/>
      <c r="K112" s="31"/>
      <c r="L112" s="32"/>
      <c r="M112" s="32"/>
      <c r="N112" s="33"/>
      <c r="O112" s="3"/>
      <c r="P112" s="6"/>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row>
    <row r="113" spans="1:46" s="4" customFormat="1" x14ac:dyDescent="0.25">
      <c r="A113" s="3"/>
      <c r="B113" s="12" t="s">
        <v>279</v>
      </c>
      <c r="C113" s="129"/>
      <c r="D113" s="129"/>
      <c r="E113" s="43">
        <f>VLOOKUP($C$4, Backsheet!$A$1:$FZ$900,98,FALSE)</f>
        <v>657</v>
      </c>
      <c r="F113" s="43"/>
      <c r="G113" s="45">
        <f t="shared" si="8"/>
        <v>3.0892932712653406E-2</v>
      </c>
      <c r="H113" s="30"/>
      <c r="I113" s="30"/>
      <c r="J113" s="31"/>
      <c r="K113" s="31"/>
      <c r="L113" s="32"/>
      <c r="M113" s="32"/>
      <c r="N113" s="3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row>
    <row r="114" spans="1:46" s="4" customFormat="1" x14ac:dyDescent="0.25">
      <c r="A114" s="3"/>
      <c r="B114" s="12" t="s">
        <v>280</v>
      </c>
      <c r="C114" s="129"/>
      <c r="D114" s="129"/>
      <c r="E114" s="43">
        <f>VLOOKUP($C$4, Backsheet!$A$1:$FZ$900,99,FALSE)</f>
        <v>299</v>
      </c>
      <c r="F114" s="43"/>
      <c r="G114" s="45">
        <f t="shared" si="8"/>
        <v>1.405934076268397E-2</v>
      </c>
      <c r="H114" s="30"/>
      <c r="I114" s="30"/>
      <c r="J114" s="31"/>
      <c r="K114" s="31"/>
      <c r="L114" s="32"/>
      <c r="M114" s="32"/>
      <c r="N114" s="33"/>
      <c r="O114" s="3"/>
      <c r="P114" s="3"/>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row>
    <row r="115" spans="1:46" s="4" customFormat="1" x14ac:dyDescent="0.25">
      <c r="A115" s="3"/>
      <c r="B115" s="12" t="s">
        <v>281</v>
      </c>
      <c r="C115" s="129"/>
      <c r="D115" s="129"/>
      <c r="E115" s="43">
        <f>VLOOKUP($C$4, Backsheet!$A$1:$FZ$900,100,FALSE)</f>
        <v>848</v>
      </c>
      <c r="F115" s="43"/>
      <c r="G115" s="45">
        <f t="shared" si="8"/>
        <v>3.9873983166408049E-2</v>
      </c>
      <c r="H115" s="30"/>
      <c r="I115" s="30"/>
      <c r="J115" s="31"/>
      <c r="K115" s="31"/>
      <c r="L115" s="32"/>
      <c r="M115" s="32"/>
      <c r="N115" s="3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46" s="4" customFormat="1" ht="31.5" customHeight="1" x14ac:dyDescent="0.25">
      <c r="A116" s="3"/>
      <c r="B116" s="268" t="s">
        <v>282</v>
      </c>
      <c r="C116" s="269"/>
      <c r="D116" s="132"/>
      <c r="E116" s="206">
        <f>VLOOKUP($C$4, Backsheet!$A$1:$FZ$900,101,FALSE)</f>
        <v>2575</v>
      </c>
      <c r="F116" s="43"/>
      <c r="G116" s="58">
        <f t="shared" si="8"/>
        <v>0.12107960690271312</v>
      </c>
      <c r="H116" s="30"/>
      <c r="I116" s="30"/>
      <c r="J116" s="31"/>
      <c r="K116" s="31"/>
      <c r="L116" s="32"/>
      <c r="M116" s="32"/>
      <c r="N116" s="3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s="4" customFormat="1" x14ac:dyDescent="0.25">
      <c r="A117" s="3"/>
      <c r="B117" s="268" t="s">
        <v>283</v>
      </c>
      <c r="C117" s="269"/>
      <c r="D117" s="132"/>
      <c r="E117" s="43">
        <f>VLOOKUP($C$4, Backsheet!$A$1:$FZ$900,102,FALSE)</f>
        <v>8164</v>
      </c>
      <c r="F117" s="43"/>
      <c r="G117" s="58">
        <f t="shared" si="8"/>
        <v>0.38388113038980581</v>
      </c>
      <c r="H117" s="30"/>
      <c r="I117" s="30"/>
      <c r="J117" s="31"/>
      <c r="K117" s="31"/>
      <c r="L117" s="32"/>
      <c r="M117" s="32"/>
      <c r="N117" s="3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row>
    <row r="118" spans="1:46" s="4" customFormat="1" ht="30" customHeight="1" x14ac:dyDescent="0.25">
      <c r="A118" s="3"/>
      <c r="B118" s="268" t="s">
        <v>284</v>
      </c>
      <c r="C118" s="269"/>
      <c r="D118" s="132"/>
      <c r="E118" s="206">
        <f>VLOOKUP($C$4, Backsheet!$A$1:$FZ$900,103,FALSE)</f>
        <v>3260</v>
      </c>
      <c r="F118" s="43"/>
      <c r="G118" s="58">
        <f t="shared" si="8"/>
        <v>0.15328913339916303</v>
      </c>
      <c r="H118" s="30"/>
      <c r="I118" s="30"/>
      <c r="J118" s="31"/>
      <c r="K118" s="31"/>
      <c r="L118" s="32"/>
      <c r="M118" s="32"/>
      <c r="N118" s="3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row>
    <row r="119" spans="1:46" s="4" customFormat="1" x14ac:dyDescent="0.25">
      <c r="A119" s="3"/>
      <c r="B119" s="12" t="s">
        <v>285</v>
      </c>
      <c r="C119" s="129"/>
      <c r="D119" s="129"/>
      <c r="E119" s="43">
        <f>VLOOKUP($C$4, Backsheet!$A$1:$FZ$900,104,FALSE)</f>
        <v>644</v>
      </c>
      <c r="F119" s="43"/>
      <c r="G119" s="58">
        <f t="shared" si="8"/>
        <v>3.028165702731932E-2</v>
      </c>
      <c r="H119" s="30"/>
      <c r="I119" s="30"/>
      <c r="J119" s="31"/>
      <c r="K119" s="31"/>
      <c r="L119" s="32"/>
      <c r="M119" s="32"/>
      <c r="N119" s="3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row>
    <row r="120" spans="1:46" s="4" customFormat="1" x14ac:dyDescent="0.25">
      <c r="A120" s="3"/>
      <c r="B120" s="12" t="s">
        <v>286</v>
      </c>
      <c r="C120" s="129"/>
      <c r="D120" s="129"/>
      <c r="E120" s="43">
        <f>VLOOKUP($C$4, Backsheet!$A$1:$FZ$900,105,FALSE)</f>
        <v>418</v>
      </c>
      <c r="F120" s="43"/>
      <c r="G120" s="45">
        <f t="shared" si="8"/>
        <v>1.9654864343819061E-2</v>
      </c>
      <c r="H120" s="30"/>
      <c r="I120" s="30"/>
      <c r="J120" s="31"/>
      <c r="K120" s="31"/>
      <c r="L120" s="32"/>
      <c r="M120" s="32"/>
      <c r="N120" s="3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row>
    <row r="121" spans="1:46" s="4" customFormat="1" ht="15.75" thickBot="1" x14ac:dyDescent="0.3">
      <c r="A121" s="3"/>
      <c r="B121" s="21" t="s">
        <v>213</v>
      </c>
      <c r="C121" s="125"/>
      <c r="D121" s="125"/>
      <c r="E121" s="22">
        <f>SUM(E108:E120)</f>
        <v>21267</v>
      </c>
      <c r="F121" s="22"/>
      <c r="G121" s="47">
        <f t="shared" si="8"/>
        <v>1</v>
      </c>
      <c r="H121" s="30"/>
      <c r="I121" s="30"/>
      <c r="J121" s="31"/>
      <c r="K121" s="31"/>
      <c r="L121" s="32"/>
      <c r="M121" s="32"/>
      <c r="N121" s="33"/>
      <c r="O121" s="6"/>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row>
    <row r="122" spans="1:46" s="4" customFormat="1" ht="6" customHeight="1" thickBot="1" x14ac:dyDescent="0.3">
      <c r="A122" s="3"/>
      <c r="B122" s="36"/>
      <c r="C122" s="36"/>
      <c r="D122" s="36"/>
      <c r="E122" s="48"/>
      <c r="F122" s="48"/>
      <c r="G122" s="38"/>
      <c r="H122" s="30"/>
      <c r="I122" s="30"/>
      <c r="J122" s="31"/>
      <c r="K122" s="31"/>
      <c r="L122" s="32"/>
      <c r="M122" s="32"/>
      <c r="N122" s="3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row>
    <row r="123" spans="1:46" s="8" customFormat="1" ht="18" customHeight="1" x14ac:dyDescent="0.25">
      <c r="A123" s="6"/>
      <c r="B123" s="39" t="s">
        <v>287</v>
      </c>
      <c r="C123" s="128"/>
      <c r="D123" s="128"/>
      <c r="E123" s="49"/>
      <c r="F123" s="49"/>
      <c r="G123" s="50"/>
      <c r="H123" s="51"/>
      <c r="I123" s="51"/>
      <c r="J123" s="52"/>
      <c r="K123" s="52"/>
      <c r="L123" s="53"/>
      <c r="M123" s="53"/>
      <c r="N123" s="54"/>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row>
    <row r="124" spans="1:46" s="4" customFormat="1" x14ac:dyDescent="0.25">
      <c r="A124" s="3"/>
      <c r="B124" s="59" t="s">
        <v>288</v>
      </c>
      <c r="C124" s="130"/>
      <c r="D124" s="130"/>
      <c r="E124" s="60">
        <f>VLOOKUP($C$4, Backsheet!$A$1:$FZ$900,106,FALSE)</f>
        <v>433</v>
      </c>
      <c r="F124" s="60"/>
      <c r="G124" s="61">
        <f>E124/E$127</f>
        <v>3.7547693374956642E-2</v>
      </c>
      <c r="H124" s="30"/>
      <c r="I124" s="30"/>
      <c r="J124" s="31"/>
      <c r="K124" s="31"/>
      <c r="L124" s="32"/>
      <c r="M124" s="32"/>
      <c r="N124" s="3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row>
    <row r="125" spans="1:46" s="4" customFormat="1" x14ac:dyDescent="0.25">
      <c r="A125" s="3"/>
      <c r="B125" s="14" t="s">
        <v>289</v>
      </c>
      <c r="C125" s="123"/>
      <c r="D125" s="123"/>
      <c r="E125" s="15">
        <f>VLOOKUP($C$4, Backsheet!$A$1:$FZ$900,107,FALSE)</f>
        <v>450</v>
      </c>
      <c r="F125" s="15"/>
      <c r="G125" s="46">
        <f>E125/E$127</f>
        <v>3.9021852237252859E-2</v>
      </c>
      <c r="H125" s="30"/>
      <c r="I125" s="30"/>
      <c r="J125" s="31"/>
      <c r="K125" s="31"/>
      <c r="L125" s="32"/>
      <c r="M125" s="32"/>
      <c r="N125" s="3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row>
    <row r="126" spans="1:46" s="4" customFormat="1" x14ac:dyDescent="0.25">
      <c r="A126" s="3"/>
      <c r="B126" s="14" t="s">
        <v>290</v>
      </c>
      <c r="C126" s="123"/>
      <c r="D126" s="123"/>
      <c r="E126" s="15">
        <f>VLOOKUP($C$4, Backsheet!$A$1:$FZ$900,108,FALSE)</f>
        <v>1115</v>
      </c>
      <c r="F126" s="15"/>
      <c r="G126" s="46">
        <f>E126/E$127</f>
        <v>9.6687478321193204E-2</v>
      </c>
      <c r="H126" s="30"/>
      <c r="I126" s="30"/>
      <c r="J126" s="31"/>
      <c r="K126" s="31"/>
      <c r="L126" s="32"/>
      <c r="M126" s="32"/>
      <c r="N126" s="3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row>
    <row r="127" spans="1:46" s="4" customFormat="1" ht="15.75" thickBot="1" x14ac:dyDescent="0.3">
      <c r="A127" s="3"/>
      <c r="B127" s="21" t="s">
        <v>213</v>
      </c>
      <c r="C127" s="125"/>
      <c r="D127" s="125"/>
      <c r="E127" s="22">
        <f>VLOOKUP($C$4, Backsheet!$A$1:$FZ$900,127,FALSE)</f>
        <v>11532</v>
      </c>
      <c r="F127" s="22"/>
      <c r="G127" s="47"/>
      <c r="H127" s="30"/>
      <c r="I127" s="30"/>
      <c r="J127" s="31"/>
      <c r="K127" s="31"/>
      <c r="L127" s="32"/>
      <c r="M127" s="32"/>
      <c r="N127" s="33"/>
      <c r="O127" s="6"/>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row>
    <row r="128" spans="1:46" s="4" customFormat="1" ht="6" customHeight="1" thickBot="1" x14ac:dyDescent="0.3">
      <c r="A128" s="3"/>
      <c r="B128" s="36"/>
      <c r="C128" s="36"/>
      <c r="D128" s="36"/>
      <c r="E128" s="48"/>
      <c r="F128" s="48"/>
      <c r="G128" s="38"/>
      <c r="H128" s="30"/>
      <c r="I128" s="30"/>
      <c r="J128" s="31"/>
      <c r="K128" s="31"/>
      <c r="L128" s="32"/>
      <c r="M128" s="32"/>
      <c r="N128" s="3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row>
    <row r="129" spans="1:46" s="8" customFormat="1" ht="18" customHeight="1" x14ac:dyDescent="0.25">
      <c r="A129" s="6"/>
      <c r="B129" s="39" t="s">
        <v>291</v>
      </c>
      <c r="C129" s="128"/>
      <c r="D129" s="128"/>
      <c r="E129" s="49"/>
      <c r="F129" s="49"/>
      <c r="G129" s="50"/>
      <c r="H129" s="51"/>
      <c r="I129" s="51"/>
      <c r="J129" s="52"/>
      <c r="K129" s="52"/>
      <c r="L129" s="53"/>
      <c r="M129" s="53"/>
      <c r="N129" s="54"/>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row>
    <row r="130" spans="1:46" s="4" customFormat="1" x14ac:dyDescent="0.25">
      <c r="A130" s="3"/>
      <c r="B130" s="42" t="s">
        <v>292</v>
      </c>
      <c r="C130" s="129"/>
      <c r="D130" s="129"/>
      <c r="E130" s="43">
        <f>VLOOKUP($C$4, Backsheet!$A$1:$FZ$900,109,FALSE)</f>
        <v>8513</v>
      </c>
      <c r="F130" s="43"/>
      <c r="G130" s="44">
        <f t="shared" ref="G130:G138" si="9">E130/E$138</f>
        <v>0.73820672910163021</v>
      </c>
      <c r="H130" s="30"/>
      <c r="I130" s="30"/>
      <c r="J130" s="31"/>
      <c r="K130" s="31"/>
      <c r="L130" s="32"/>
      <c r="M130" s="32"/>
      <c r="N130" s="3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s="4" customFormat="1" x14ac:dyDescent="0.25">
      <c r="A131" s="3"/>
      <c r="B131" s="12" t="s">
        <v>293</v>
      </c>
      <c r="C131" s="122"/>
      <c r="D131" s="122"/>
      <c r="E131" s="13">
        <f>VLOOKUP($C$4, Backsheet!$A$1:$FZ$900,110,FALSE)</f>
        <v>3019</v>
      </c>
      <c r="F131" s="13"/>
      <c r="G131" s="45">
        <f t="shared" si="9"/>
        <v>0.26179327089836973</v>
      </c>
      <c r="H131" s="30"/>
      <c r="I131" s="30"/>
      <c r="J131" s="31"/>
      <c r="K131" s="31"/>
      <c r="L131" s="32"/>
      <c r="M131" s="32"/>
      <c r="N131" s="3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row>
    <row r="132" spans="1:46" s="4" customFormat="1" x14ac:dyDescent="0.25">
      <c r="A132" s="3"/>
      <c r="B132" s="62" t="s">
        <v>294</v>
      </c>
      <c r="C132" s="133"/>
      <c r="D132" s="133"/>
      <c r="E132" s="15">
        <f>VLOOKUP($C$4, Backsheet!$A$1:$FZ$900,111,FALSE)</f>
        <v>2081</v>
      </c>
      <c r="F132" s="15"/>
      <c r="G132" s="46">
        <f t="shared" si="9"/>
        <v>0.18045438779049602</v>
      </c>
      <c r="H132" s="30"/>
      <c r="I132" s="30"/>
      <c r="J132" s="31"/>
      <c r="K132" s="31"/>
      <c r="L132" s="32"/>
      <c r="M132" s="32"/>
      <c r="N132" s="3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s="4" customFormat="1" x14ac:dyDescent="0.25">
      <c r="A133" s="3"/>
      <c r="B133" s="62" t="s">
        <v>295</v>
      </c>
      <c r="C133" s="133"/>
      <c r="D133" s="133"/>
      <c r="E133" s="15">
        <f>VLOOKUP($C$4, Backsheet!$A$1:$FZ$900,112,FALSE)</f>
        <v>762</v>
      </c>
      <c r="F133" s="15"/>
      <c r="G133" s="46">
        <f t="shared" si="9"/>
        <v>6.6077003121748176E-2</v>
      </c>
      <c r="H133" s="30"/>
      <c r="I133" s="30"/>
      <c r="J133" s="31"/>
      <c r="K133" s="31"/>
      <c r="L133" s="32"/>
      <c r="M133" s="32"/>
      <c r="N133" s="3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46" s="4" customFormat="1" x14ac:dyDescent="0.25">
      <c r="A134" s="3"/>
      <c r="B134" s="62" t="s">
        <v>296</v>
      </c>
      <c r="C134" s="133"/>
      <c r="D134" s="133"/>
      <c r="E134" s="15">
        <f>VLOOKUP($C$4, Backsheet!$A$1:$FZ$900,113,FALSE)</f>
        <v>306</v>
      </c>
      <c r="F134" s="15"/>
      <c r="G134" s="46">
        <f t="shared" si="9"/>
        <v>2.6534859521331947E-2</v>
      </c>
      <c r="H134" s="30"/>
      <c r="I134" s="30"/>
      <c r="J134" s="31"/>
      <c r="K134" s="31"/>
      <c r="L134" s="32"/>
      <c r="M134" s="32"/>
      <c r="N134" s="3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row>
    <row r="135" spans="1:46" s="4" customFormat="1" x14ac:dyDescent="0.25">
      <c r="A135" s="3"/>
      <c r="B135" s="62" t="s">
        <v>295</v>
      </c>
      <c r="C135" s="133"/>
      <c r="D135" s="133"/>
      <c r="E135" s="15">
        <f>VLOOKUP($C$4, Backsheet!$A$1:$FZ$900,114,FALSE)</f>
        <v>77</v>
      </c>
      <c r="F135" s="15"/>
      <c r="G135" s="46">
        <f t="shared" si="9"/>
        <v>6.6770724939299343E-3</v>
      </c>
      <c r="H135" s="30"/>
      <c r="I135" s="30"/>
      <c r="J135" s="31"/>
      <c r="K135" s="31"/>
      <c r="L135" s="32"/>
      <c r="M135" s="32"/>
      <c r="N135" s="3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46" s="4" customFormat="1" x14ac:dyDescent="0.25">
      <c r="A136" s="3"/>
      <c r="B136" s="62" t="s">
        <v>297</v>
      </c>
      <c r="C136" s="133"/>
      <c r="D136" s="133"/>
      <c r="E136" s="15">
        <f>VLOOKUP($C$4, Backsheet!$A$1:$FZ$900,115,FALSE)</f>
        <v>632</v>
      </c>
      <c r="F136" s="15"/>
      <c r="G136" s="46">
        <f t="shared" si="9"/>
        <v>5.4804023586541795E-2</v>
      </c>
      <c r="H136" s="30"/>
      <c r="I136" s="30"/>
      <c r="J136" s="31"/>
      <c r="K136" s="31"/>
      <c r="L136" s="32"/>
      <c r="M136" s="32"/>
      <c r="N136" s="3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46" s="4" customFormat="1" x14ac:dyDescent="0.25">
      <c r="A137" s="3"/>
      <c r="B137" s="14" t="s">
        <v>295</v>
      </c>
      <c r="C137" s="123"/>
      <c r="D137" s="123"/>
      <c r="E137" s="15">
        <f>VLOOKUP($C$4, Backsheet!$A$1:$FZ$900,116,FALSE)</f>
        <v>314</v>
      </c>
      <c r="F137" s="15"/>
      <c r="G137" s="46">
        <f t="shared" si="9"/>
        <v>2.7228581338883107E-2</v>
      </c>
      <c r="H137" s="30"/>
      <c r="I137" s="30"/>
      <c r="J137" s="31"/>
      <c r="K137" s="31"/>
      <c r="L137" s="32"/>
      <c r="M137" s="32"/>
      <c r="N137" s="3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row>
    <row r="138" spans="1:46" s="4" customFormat="1" ht="15.75" thickBot="1" x14ac:dyDescent="0.3">
      <c r="A138" s="3"/>
      <c r="B138" s="21" t="s">
        <v>213</v>
      </c>
      <c r="C138" s="125"/>
      <c r="D138" s="125"/>
      <c r="E138" s="22">
        <f>SUM(E130:E131)</f>
        <v>11532</v>
      </c>
      <c r="F138" s="22"/>
      <c r="G138" s="47">
        <f t="shared" si="9"/>
        <v>1</v>
      </c>
      <c r="H138" s="30"/>
      <c r="I138" s="30"/>
      <c r="J138" s="31"/>
      <c r="K138" s="31"/>
      <c r="L138" s="32"/>
      <c r="M138" s="32"/>
      <c r="N138" s="33"/>
      <c r="O138" s="6"/>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s="4" customFormat="1" ht="6" customHeight="1" thickBot="1" x14ac:dyDescent="0.3">
      <c r="A139" s="3"/>
      <c r="B139" s="36"/>
      <c r="C139" s="36"/>
      <c r="D139" s="36"/>
      <c r="E139" s="48"/>
      <c r="F139" s="48"/>
      <c r="G139" s="38"/>
      <c r="H139" s="30"/>
      <c r="I139" s="30"/>
      <c r="J139" s="31"/>
      <c r="K139" s="31"/>
      <c r="L139" s="32"/>
      <c r="M139" s="32"/>
      <c r="N139" s="3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row>
    <row r="140" spans="1:46" s="8" customFormat="1" ht="18" customHeight="1" x14ac:dyDescent="0.25">
      <c r="A140" s="6"/>
      <c r="B140" s="39" t="s">
        <v>298</v>
      </c>
      <c r="C140" s="128"/>
      <c r="D140" s="128"/>
      <c r="E140" s="49"/>
      <c r="F140" s="49"/>
      <c r="G140" s="50"/>
      <c r="H140" s="51"/>
      <c r="I140" s="51"/>
      <c r="J140" s="52"/>
      <c r="K140" s="52"/>
      <c r="L140" s="53"/>
      <c r="M140" s="53"/>
      <c r="N140" s="54"/>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row>
    <row r="141" spans="1:46" s="4" customFormat="1" x14ac:dyDescent="0.25">
      <c r="A141" s="3"/>
      <c r="B141" s="42" t="s">
        <v>299</v>
      </c>
      <c r="C141" s="129"/>
      <c r="D141" s="129"/>
      <c r="E141" s="43">
        <f>VLOOKUP($C$4, Backsheet!$A$1:$FZ$900,117,FALSE)</f>
        <v>15415</v>
      </c>
      <c r="F141" s="43"/>
      <c r="G141" s="44">
        <f>E141/E$143</f>
        <v>0.46098866592900506</v>
      </c>
      <c r="H141" s="30"/>
      <c r="I141" s="30"/>
      <c r="J141" s="31"/>
      <c r="K141" s="31"/>
      <c r="L141" s="32"/>
      <c r="M141" s="32"/>
      <c r="N141" s="3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row>
    <row r="142" spans="1:46" s="4" customFormat="1" x14ac:dyDescent="0.25">
      <c r="A142" s="3"/>
      <c r="B142" s="12" t="s">
        <v>300</v>
      </c>
      <c r="C142" s="122"/>
      <c r="D142" s="122"/>
      <c r="E142" s="13">
        <f>VLOOKUP($C$4, Backsheet!$A$1:$FZ$900,118,FALSE)</f>
        <v>18024</v>
      </c>
      <c r="F142" s="13"/>
      <c r="G142" s="45">
        <f>E142/E$143</f>
        <v>0.539011334070995</v>
      </c>
      <c r="H142" s="30"/>
      <c r="I142" s="30"/>
      <c r="J142" s="31"/>
      <c r="K142" s="31"/>
      <c r="L142" s="32"/>
      <c r="M142" s="32"/>
      <c r="N142" s="3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row>
    <row r="143" spans="1:46" s="4" customFormat="1" ht="15.75" thickBot="1" x14ac:dyDescent="0.3">
      <c r="A143" s="3"/>
      <c r="B143" s="21" t="s">
        <v>213</v>
      </c>
      <c r="C143" s="125"/>
      <c r="D143" s="125"/>
      <c r="E143" s="22">
        <f>SUM(E141:E142)</f>
        <v>33439</v>
      </c>
      <c r="F143" s="22"/>
      <c r="G143" s="47">
        <f>E143/E$143</f>
        <v>1</v>
      </c>
      <c r="H143" s="30"/>
      <c r="I143" s="30"/>
      <c r="J143" s="31"/>
      <c r="K143" s="31"/>
      <c r="L143" s="32"/>
      <c r="M143" s="32"/>
      <c r="N143" s="33"/>
      <c r="O143" s="6"/>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row>
    <row r="144" spans="1:46" s="4" customFormat="1" ht="6" customHeight="1" thickBot="1" x14ac:dyDescent="0.3">
      <c r="A144" s="3"/>
      <c r="B144" s="36"/>
      <c r="C144" s="36"/>
      <c r="D144" s="36"/>
      <c r="E144" s="48"/>
      <c r="F144" s="48"/>
      <c r="G144" s="38"/>
      <c r="H144" s="30"/>
      <c r="I144" s="30"/>
      <c r="J144" s="31"/>
      <c r="K144" s="31"/>
      <c r="L144" s="32"/>
      <c r="M144" s="32"/>
      <c r="N144" s="3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row>
    <row r="145" spans="1:46" s="8" customFormat="1" ht="18" customHeight="1" x14ac:dyDescent="0.25">
      <c r="A145" s="6"/>
      <c r="B145" s="39" t="s">
        <v>301</v>
      </c>
      <c r="C145" s="128"/>
      <c r="D145" s="128"/>
      <c r="E145" s="49"/>
      <c r="F145" s="49"/>
      <c r="G145" s="50"/>
      <c r="H145" s="51"/>
      <c r="I145" s="51"/>
      <c r="J145" s="52"/>
      <c r="K145" s="52"/>
      <c r="L145" s="53"/>
      <c r="M145" s="53"/>
      <c r="N145" s="54"/>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row>
    <row r="146" spans="1:46" s="4" customFormat="1" x14ac:dyDescent="0.25">
      <c r="A146" s="3"/>
      <c r="B146" s="42" t="s">
        <v>302</v>
      </c>
      <c r="C146" s="129"/>
      <c r="D146" s="129"/>
      <c r="E146" s="43">
        <f>VLOOKUP($C$4, Backsheet!$A$1:$FZ$900,119,FALSE)</f>
        <v>1983</v>
      </c>
      <c r="F146" s="43"/>
      <c r="G146" s="44">
        <f>E146/E$148</f>
        <v>0.17195629552549427</v>
      </c>
      <c r="H146" s="30"/>
      <c r="I146" s="30"/>
      <c r="J146" s="31"/>
      <c r="K146" s="31"/>
      <c r="L146" s="32"/>
      <c r="M146" s="32"/>
      <c r="N146" s="3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row>
    <row r="147" spans="1:46" s="4" customFormat="1" x14ac:dyDescent="0.25">
      <c r="A147" s="3"/>
      <c r="B147" s="12" t="s">
        <v>303</v>
      </c>
      <c r="C147" s="122"/>
      <c r="D147" s="122"/>
      <c r="E147" s="13">
        <f>VLOOKUP($C$4, Backsheet!$A$1:$FZ$900,120,FALSE)</f>
        <v>9549</v>
      </c>
      <c r="F147" s="13"/>
      <c r="G147" s="45">
        <f>E147/E$148</f>
        <v>0.8280437044745057</v>
      </c>
      <c r="H147" s="30"/>
      <c r="I147" s="30"/>
      <c r="J147" s="31"/>
      <c r="K147" s="31"/>
      <c r="L147" s="32"/>
      <c r="M147" s="32"/>
      <c r="N147" s="3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row>
    <row r="148" spans="1:46" s="4" customFormat="1" ht="15.75" thickBot="1" x14ac:dyDescent="0.3">
      <c r="A148" s="3"/>
      <c r="B148" s="21" t="s">
        <v>213</v>
      </c>
      <c r="C148" s="125"/>
      <c r="D148" s="125"/>
      <c r="E148" s="22">
        <f>SUM(E146:E147)</f>
        <v>11532</v>
      </c>
      <c r="F148" s="22"/>
      <c r="G148" s="47">
        <f>E148/E$148</f>
        <v>1</v>
      </c>
      <c r="H148" s="30"/>
      <c r="I148" s="30"/>
      <c r="J148" s="31"/>
      <c r="K148" s="31"/>
      <c r="L148" s="32"/>
      <c r="M148" s="32"/>
      <c r="N148" s="33"/>
      <c r="O148" s="6"/>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row>
    <row r="149" spans="1:46" s="4" customFormat="1" ht="6" customHeight="1" thickBot="1" x14ac:dyDescent="0.3">
      <c r="A149" s="3"/>
      <c r="B149" s="36"/>
      <c r="C149" s="36"/>
      <c r="D149" s="36"/>
      <c r="E149" s="48"/>
      <c r="F149" s="48"/>
      <c r="G149" s="38"/>
      <c r="H149" s="30"/>
      <c r="I149" s="30"/>
      <c r="J149" s="31"/>
      <c r="K149" s="31"/>
      <c r="L149" s="32"/>
      <c r="M149" s="32"/>
      <c r="N149" s="3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row>
    <row r="150" spans="1:46" s="8" customFormat="1" ht="18" customHeight="1" x14ac:dyDescent="0.25">
      <c r="A150" s="6"/>
      <c r="B150" s="39" t="s">
        <v>304</v>
      </c>
      <c r="C150" s="128"/>
      <c r="D150" s="128"/>
      <c r="E150" s="49"/>
      <c r="F150" s="49"/>
      <c r="G150" s="50"/>
      <c r="H150" s="51"/>
      <c r="I150" s="51"/>
      <c r="J150" s="52"/>
      <c r="K150" s="52"/>
      <c r="L150" s="53"/>
      <c r="M150" s="53"/>
      <c r="N150" s="54"/>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46" s="4" customFormat="1" x14ac:dyDescent="0.25">
      <c r="A151" s="3"/>
      <c r="B151" s="42" t="s">
        <v>305</v>
      </c>
      <c r="C151" s="129"/>
      <c r="D151" s="129"/>
      <c r="E151" s="43">
        <f>VLOOKUP($C$4, Backsheet!$A$1:$FZ$900,121,FALSE)</f>
        <v>905</v>
      </c>
      <c r="F151" s="43"/>
      <c r="G151" s="44">
        <f t="shared" ref="G151:G157" si="10">E151/E$157</f>
        <v>9.9483346158074096E-2</v>
      </c>
      <c r="H151" s="30"/>
      <c r="I151" s="30"/>
      <c r="J151" s="31"/>
      <c r="K151" s="31"/>
      <c r="L151" s="32"/>
      <c r="M151" s="32"/>
      <c r="N151" s="3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row>
    <row r="152" spans="1:46" s="4" customFormat="1" x14ac:dyDescent="0.25">
      <c r="A152" s="3"/>
      <c r="B152" s="12" t="s">
        <v>306</v>
      </c>
      <c r="C152" s="129"/>
      <c r="D152" s="129"/>
      <c r="E152" s="43">
        <f>VLOOKUP($C$4, Backsheet!$A$1:$FZ$900,122,FALSE)</f>
        <v>757</v>
      </c>
      <c r="F152" s="43"/>
      <c r="G152" s="45">
        <f t="shared" si="10"/>
        <v>8.321424645487524E-2</v>
      </c>
      <c r="H152" s="30"/>
      <c r="I152" s="30"/>
      <c r="J152" s="31"/>
      <c r="K152" s="31"/>
      <c r="L152" s="32"/>
      <c r="M152" s="32"/>
      <c r="N152" s="3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s="4" customFormat="1" x14ac:dyDescent="0.25">
      <c r="A153" s="3"/>
      <c r="B153" s="12" t="s">
        <v>307</v>
      </c>
      <c r="C153" s="129"/>
      <c r="D153" s="129"/>
      <c r="E153" s="43">
        <f>VLOOKUP($C$4, Backsheet!$A$1:$FZ$900,123,FALSE)</f>
        <v>939</v>
      </c>
      <c r="F153" s="43"/>
      <c r="G153" s="45">
        <f t="shared" si="10"/>
        <v>0.10322084203583599</v>
      </c>
      <c r="H153" s="30"/>
      <c r="I153" s="30"/>
      <c r="J153" s="31"/>
      <c r="K153" s="31"/>
      <c r="L153" s="32"/>
      <c r="M153" s="32"/>
      <c r="N153" s="3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row>
    <row r="154" spans="1:46" s="4" customFormat="1" x14ac:dyDescent="0.25">
      <c r="A154" s="3"/>
      <c r="B154" s="12" t="s">
        <v>308</v>
      </c>
      <c r="C154" s="129"/>
      <c r="D154" s="129"/>
      <c r="E154" s="43">
        <f>VLOOKUP($C$4, Backsheet!$A$1:$FZ$900,124,FALSE)</f>
        <v>876</v>
      </c>
      <c r="F154" s="43"/>
      <c r="G154" s="45">
        <f t="shared" si="10"/>
        <v>9.6295482027041884E-2</v>
      </c>
      <c r="H154" s="30"/>
      <c r="I154" s="30"/>
      <c r="J154" s="31"/>
      <c r="K154" s="31"/>
      <c r="L154" s="32"/>
      <c r="M154" s="32"/>
      <c r="N154" s="3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row>
    <row r="155" spans="1:46" s="4" customFormat="1" x14ac:dyDescent="0.25">
      <c r="A155" s="3"/>
      <c r="B155" s="12" t="s">
        <v>309</v>
      </c>
      <c r="C155" s="129"/>
      <c r="D155" s="129"/>
      <c r="E155" s="43">
        <f>VLOOKUP($C$4, Backsheet!$A$1:$FZ$900,125,FALSE)</f>
        <v>594</v>
      </c>
      <c r="F155" s="43"/>
      <c r="G155" s="45">
        <f t="shared" si="10"/>
        <v>6.529625151148731E-2</v>
      </c>
      <c r="H155" s="30"/>
      <c r="I155" s="30"/>
      <c r="J155" s="31"/>
      <c r="K155" s="31"/>
      <c r="L155" s="32"/>
      <c r="M155" s="32"/>
      <c r="N155" s="3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row>
    <row r="156" spans="1:46" s="4" customFormat="1" x14ac:dyDescent="0.25">
      <c r="A156" s="3"/>
      <c r="B156" s="12" t="s">
        <v>310</v>
      </c>
      <c r="C156" s="129"/>
      <c r="D156" s="129"/>
      <c r="E156" s="43">
        <f>VLOOKUP($C$4, Backsheet!$A$1:$FZ$900,126,FALSE)</f>
        <v>5026</v>
      </c>
      <c r="F156" s="43"/>
      <c r="G156" s="45">
        <f t="shared" si="10"/>
        <v>0.55248983181268552</v>
      </c>
      <c r="H156" s="30"/>
      <c r="I156" s="30"/>
      <c r="J156" s="31"/>
      <c r="K156" s="31"/>
      <c r="L156" s="32"/>
      <c r="M156" s="32"/>
      <c r="N156" s="3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s="4" customFormat="1" ht="15.75" thickBot="1" x14ac:dyDescent="0.3">
      <c r="A157" s="3"/>
      <c r="B157" s="16" t="s">
        <v>213</v>
      </c>
      <c r="C157" s="124"/>
      <c r="D157" s="124"/>
      <c r="E157" s="17">
        <f>SUM(E151:E156)</f>
        <v>9097</v>
      </c>
      <c r="F157" s="17"/>
      <c r="G157" s="63">
        <f t="shared" si="10"/>
        <v>1</v>
      </c>
      <c r="H157" s="30"/>
      <c r="I157" s="30"/>
      <c r="J157" s="31"/>
      <c r="K157" s="31"/>
      <c r="L157" s="32"/>
      <c r="M157" s="32"/>
      <c r="N157" s="3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s="3" customFormat="1" x14ac:dyDescent="0.25">
      <c r="B158" s="262" t="s">
        <v>311</v>
      </c>
      <c r="C158" s="262"/>
      <c r="D158" s="262"/>
      <c r="E158" s="262"/>
      <c r="F158" s="262"/>
      <c r="G158" s="262"/>
      <c r="H158" s="30"/>
      <c r="I158" s="30"/>
      <c r="J158" s="31"/>
      <c r="K158" s="31"/>
      <c r="L158" s="32"/>
      <c r="M158" s="32"/>
      <c r="N158" s="33"/>
    </row>
    <row r="159" spans="1:46" s="3" customFormat="1" ht="29.25" customHeight="1" x14ac:dyDescent="0.25">
      <c r="B159" s="263" t="s">
        <v>646</v>
      </c>
      <c r="C159" s="263"/>
      <c r="D159" s="263"/>
      <c r="E159" s="263"/>
      <c r="F159" s="263"/>
      <c r="G159" s="263"/>
      <c r="H159" s="30"/>
      <c r="I159" s="30"/>
      <c r="J159" s="31"/>
      <c r="K159" s="31"/>
      <c r="L159" s="32"/>
      <c r="M159" s="32"/>
      <c r="N159" s="33"/>
    </row>
  </sheetData>
  <sheetProtection algorithmName="SHA-512" hashValue="sXGcW1wuyf/NxvQZBqvnBW2NWh9UNuUWOOFgNg+dykOruXqJwfIAboXesAXXa2hXFuVgWZRBJ5/ApKocbuc7zg==" saltValue="HHcF4nJBr/oweb160G2wrg==" spinCount="100000" sheet="1" objects="1" scenarios="1" selectLockedCells="1"/>
  <protectedRanges>
    <protectedRange sqref="C4 D3:D4 F3:G4" name="Range1"/>
  </protectedRanges>
  <mergeCells count="310">
    <mergeCell ref="Q5:U5"/>
    <mergeCell ref="N12:O13"/>
    <mergeCell ref="N14:O14"/>
    <mergeCell ref="M2:N2"/>
    <mergeCell ref="H2:I2"/>
    <mergeCell ref="J2:K2"/>
    <mergeCell ref="E10:O10"/>
    <mergeCell ref="D12:G12"/>
    <mergeCell ref="H7:O7"/>
    <mergeCell ref="I8:O9"/>
    <mergeCell ref="J13:K13"/>
    <mergeCell ref="J14:K14"/>
    <mergeCell ref="D13:E13"/>
    <mergeCell ref="H12:K12"/>
    <mergeCell ref="F14:G14"/>
    <mergeCell ref="F13:G13"/>
    <mergeCell ref="E7:G7"/>
    <mergeCell ref="H3:I4"/>
    <mergeCell ref="J3:K4"/>
    <mergeCell ref="L3:L4"/>
    <mergeCell ref="M3:N4"/>
    <mergeCell ref="O3:O4"/>
    <mergeCell ref="E8:H9"/>
    <mergeCell ref="F2:G2"/>
    <mergeCell ref="N54:O54"/>
    <mergeCell ref="N55:O55"/>
    <mergeCell ref="N33:O33"/>
    <mergeCell ref="N18:O18"/>
    <mergeCell ref="N19:O19"/>
    <mergeCell ref="N20:O20"/>
    <mergeCell ref="N23:O23"/>
    <mergeCell ref="N24:O24"/>
    <mergeCell ref="N25:O25"/>
    <mergeCell ref="N26:O26"/>
    <mergeCell ref="N27:O27"/>
    <mergeCell ref="N28:O28"/>
    <mergeCell ref="N29:O29"/>
    <mergeCell ref="N32:O32"/>
    <mergeCell ref="N36:O36"/>
    <mergeCell ref="N37:O37"/>
    <mergeCell ref="N38:O38"/>
    <mergeCell ref="N39:O39"/>
    <mergeCell ref="N43:O43"/>
    <mergeCell ref="N44:O44"/>
    <mergeCell ref="N48:O48"/>
    <mergeCell ref="N49:O49"/>
    <mergeCell ref="N53:O53"/>
    <mergeCell ref="N56:O56"/>
    <mergeCell ref="N82:O82"/>
    <mergeCell ref="N83:O83"/>
    <mergeCell ref="N84:O84"/>
    <mergeCell ref="N85:O85"/>
    <mergeCell ref="D91:G91"/>
    <mergeCell ref="D92:E92"/>
    <mergeCell ref="F92:G92"/>
    <mergeCell ref="B88:O88"/>
    <mergeCell ref="B87:O87"/>
    <mergeCell ref="H82:I82"/>
    <mergeCell ref="N80:O80"/>
    <mergeCell ref="N81:O81"/>
    <mergeCell ref="H81:I81"/>
    <mergeCell ref="H80:I80"/>
    <mergeCell ref="N79:O79"/>
    <mergeCell ref="N60:O60"/>
    <mergeCell ref="N61:O61"/>
    <mergeCell ref="N62:O62"/>
    <mergeCell ref="N63:O63"/>
    <mergeCell ref="N67:O67"/>
    <mergeCell ref="N68:O68"/>
    <mergeCell ref="N69:O69"/>
    <mergeCell ref="N73:O73"/>
    <mergeCell ref="N74:O74"/>
    <mergeCell ref="N75:O75"/>
    <mergeCell ref="N78:O78"/>
    <mergeCell ref="B6:C6"/>
    <mergeCell ref="B7:C8"/>
    <mergeCell ref="B18:C18"/>
    <mergeCell ref="B20:C20"/>
    <mergeCell ref="B19:C19"/>
    <mergeCell ref="B21:C21"/>
    <mergeCell ref="F19:G19"/>
    <mergeCell ref="F20:G20"/>
    <mergeCell ref="H14:I14"/>
    <mergeCell ref="H17:I17"/>
    <mergeCell ref="H18:I18"/>
    <mergeCell ref="H19:I19"/>
    <mergeCell ref="H20:I20"/>
    <mergeCell ref="D21:E21"/>
    <mergeCell ref="D19:E19"/>
    <mergeCell ref="D20:E20"/>
    <mergeCell ref="D14:E14"/>
    <mergeCell ref="F18:G18"/>
    <mergeCell ref="B9:B10"/>
    <mergeCell ref="C9:C10"/>
    <mergeCell ref="E6:O6"/>
    <mergeCell ref="J26:K26"/>
    <mergeCell ref="J27:K27"/>
    <mergeCell ref="D24:E24"/>
    <mergeCell ref="J18:K18"/>
    <mergeCell ref="D17:E17"/>
    <mergeCell ref="F17:G17"/>
    <mergeCell ref="N17:O17"/>
    <mergeCell ref="J17:K17"/>
    <mergeCell ref="B12:C13"/>
    <mergeCell ref="B17:C17"/>
    <mergeCell ref="B23:C23"/>
    <mergeCell ref="B24:C24"/>
    <mergeCell ref="B25:C25"/>
    <mergeCell ref="B26:C26"/>
    <mergeCell ref="B27:C27"/>
    <mergeCell ref="J19:K19"/>
    <mergeCell ref="J20:K20"/>
    <mergeCell ref="J21:K21"/>
    <mergeCell ref="H21:I21"/>
    <mergeCell ref="F21:G21"/>
    <mergeCell ref="D18:E18"/>
    <mergeCell ref="H13:I13"/>
    <mergeCell ref="J24:K24"/>
    <mergeCell ref="J25:K25"/>
    <mergeCell ref="B29:C29"/>
    <mergeCell ref="B30:C30"/>
    <mergeCell ref="D25:E25"/>
    <mergeCell ref="D26:E26"/>
    <mergeCell ref="H24:I24"/>
    <mergeCell ref="H25:I25"/>
    <mergeCell ref="H26:I26"/>
    <mergeCell ref="H27:I27"/>
    <mergeCell ref="H28:I28"/>
    <mergeCell ref="H29:I29"/>
    <mergeCell ref="H30:I30"/>
    <mergeCell ref="F24:G24"/>
    <mergeCell ref="F25:G25"/>
    <mergeCell ref="F26:G26"/>
    <mergeCell ref="F27:G27"/>
    <mergeCell ref="B28:C28"/>
    <mergeCell ref="F32:G32"/>
    <mergeCell ref="F33:G33"/>
    <mergeCell ref="H32:I32"/>
    <mergeCell ref="H33:I33"/>
    <mergeCell ref="J32:K32"/>
    <mergeCell ref="J33:K33"/>
    <mergeCell ref="D27:E27"/>
    <mergeCell ref="D28:E28"/>
    <mergeCell ref="D29:E29"/>
    <mergeCell ref="D32:E32"/>
    <mergeCell ref="D33:E33"/>
    <mergeCell ref="J29:K29"/>
    <mergeCell ref="J30:K30"/>
    <mergeCell ref="D30:E30"/>
    <mergeCell ref="J28:K28"/>
    <mergeCell ref="F28:G28"/>
    <mergeCell ref="F29:G29"/>
    <mergeCell ref="F30:G30"/>
    <mergeCell ref="F36:G36"/>
    <mergeCell ref="F37:G37"/>
    <mergeCell ref="F38:G38"/>
    <mergeCell ref="F39:G39"/>
    <mergeCell ref="F40:G40"/>
    <mergeCell ref="D40:E40"/>
    <mergeCell ref="D39:E39"/>
    <mergeCell ref="D38:E38"/>
    <mergeCell ref="D37:E37"/>
    <mergeCell ref="D36:E36"/>
    <mergeCell ref="J36:K36"/>
    <mergeCell ref="J37:K37"/>
    <mergeCell ref="J38:K38"/>
    <mergeCell ref="J39:K39"/>
    <mergeCell ref="J40:K40"/>
    <mergeCell ref="H36:I36"/>
    <mergeCell ref="H37:I37"/>
    <mergeCell ref="H38:I38"/>
    <mergeCell ref="H39:I39"/>
    <mergeCell ref="H40:I40"/>
    <mergeCell ref="F45:G45"/>
    <mergeCell ref="F44:G44"/>
    <mergeCell ref="F43:G43"/>
    <mergeCell ref="D44:E44"/>
    <mergeCell ref="D43:E43"/>
    <mergeCell ref="D45:E45"/>
    <mergeCell ref="J43:K43"/>
    <mergeCell ref="J44:K44"/>
    <mergeCell ref="J45:K45"/>
    <mergeCell ref="H43:I43"/>
    <mergeCell ref="H44:I44"/>
    <mergeCell ref="H45:I45"/>
    <mergeCell ref="H49:I49"/>
    <mergeCell ref="H50:I50"/>
    <mergeCell ref="J49:K49"/>
    <mergeCell ref="J50:K50"/>
    <mergeCell ref="D53:E53"/>
    <mergeCell ref="H53:I53"/>
    <mergeCell ref="D48:E48"/>
    <mergeCell ref="D49:E49"/>
    <mergeCell ref="D50:E50"/>
    <mergeCell ref="F48:G48"/>
    <mergeCell ref="F49:G49"/>
    <mergeCell ref="F50:G50"/>
    <mergeCell ref="J48:K48"/>
    <mergeCell ref="H48:I48"/>
    <mergeCell ref="D54:E54"/>
    <mergeCell ref="D55:E55"/>
    <mergeCell ref="D56:E56"/>
    <mergeCell ref="D57:E57"/>
    <mergeCell ref="F53:G53"/>
    <mergeCell ref="F54:G54"/>
    <mergeCell ref="F55:G55"/>
    <mergeCell ref="F56:G56"/>
    <mergeCell ref="F57:G57"/>
    <mergeCell ref="H54:I54"/>
    <mergeCell ref="H55:I55"/>
    <mergeCell ref="H56:I56"/>
    <mergeCell ref="H57:I57"/>
    <mergeCell ref="J53:K53"/>
    <mergeCell ref="J54:K54"/>
    <mergeCell ref="J55:K55"/>
    <mergeCell ref="J56:K56"/>
    <mergeCell ref="J57:K57"/>
    <mergeCell ref="F60:G60"/>
    <mergeCell ref="F61:G61"/>
    <mergeCell ref="F62:G62"/>
    <mergeCell ref="F63:G63"/>
    <mergeCell ref="F64:G64"/>
    <mergeCell ref="D60:E60"/>
    <mergeCell ref="D61:E61"/>
    <mergeCell ref="D62:E62"/>
    <mergeCell ref="D63:E63"/>
    <mergeCell ref="D64:E64"/>
    <mergeCell ref="J60:K60"/>
    <mergeCell ref="J61:K61"/>
    <mergeCell ref="J62:K62"/>
    <mergeCell ref="J63:K63"/>
    <mergeCell ref="J64:K64"/>
    <mergeCell ref="H60:I60"/>
    <mergeCell ref="H61:I61"/>
    <mergeCell ref="H62:I62"/>
    <mergeCell ref="H63:I63"/>
    <mergeCell ref="H64:I64"/>
    <mergeCell ref="H67:I67"/>
    <mergeCell ref="H68:I68"/>
    <mergeCell ref="H69:I69"/>
    <mergeCell ref="H70:I70"/>
    <mergeCell ref="J67:K67"/>
    <mergeCell ref="J68:K68"/>
    <mergeCell ref="J69:K69"/>
    <mergeCell ref="J70:K70"/>
    <mergeCell ref="D67:E67"/>
    <mergeCell ref="D68:E68"/>
    <mergeCell ref="D69:E69"/>
    <mergeCell ref="D70:E70"/>
    <mergeCell ref="F67:G67"/>
    <mergeCell ref="F68:G68"/>
    <mergeCell ref="F69:G69"/>
    <mergeCell ref="F70:G70"/>
    <mergeCell ref="F73:G73"/>
    <mergeCell ref="F74:G74"/>
    <mergeCell ref="F75:G75"/>
    <mergeCell ref="F76:G76"/>
    <mergeCell ref="D73:E73"/>
    <mergeCell ref="D74:E74"/>
    <mergeCell ref="D75:E75"/>
    <mergeCell ref="D76:E76"/>
    <mergeCell ref="J73:K73"/>
    <mergeCell ref="J74:K74"/>
    <mergeCell ref="J75:K75"/>
    <mergeCell ref="J76:K76"/>
    <mergeCell ref="H73:I73"/>
    <mergeCell ref="H74:I74"/>
    <mergeCell ref="H75:I75"/>
    <mergeCell ref="H76:I76"/>
    <mergeCell ref="B117:C117"/>
    <mergeCell ref="B118:C118"/>
    <mergeCell ref="H79:I79"/>
    <mergeCell ref="H78:I78"/>
    <mergeCell ref="J83:K83"/>
    <mergeCell ref="J84:K84"/>
    <mergeCell ref="J85:K85"/>
    <mergeCell ref="J86:K86"/>
    <mergeCell ref="H86:I86"/>
    <mergeCell ref="H85:I85"/>
    <mergeCell ref="H84:I84"/>
    <mergeCell ref="H83:I83"/>
    <mergeCell ref="J78:K78"/>
    <mergeCell ref="J79:K79"/>
    <mergeCell ref="J80:K80"/>
    <mergeCell ref="J81:K81"/>
    <mergeCell ref="J82:K82"/>
    <mergeCell ref="F3:G4"/>
    <mergeCell ref="C2:E3"/>
    <mergeCell ref="C4:E4"/>
    <mergeCell ref="B158:G158"/>
    <mergeCell ref="B159:G159"/>
    <mergeCell ref="F83:G83"/>
    <mergeCell ref="F84:G84"/>
    <mergeCell ref="F85:G85"/>
    <mergeCell ref="F86:G86"/>
    <mergeCell ref="D78:E78"/>
    <mergeCell ref="D79:E79"/>
    <mergeCell ref="D80:E80"/>
    <mergeCell ref="D81:E81"/>
    <mergeCell ref="D82:E82"/>
    <mergeCell ref="D83:E83"/>
    <mergeCell ref="D84:E84"/>
    <mergeCell ref="D85:E85"/>
    <mergeCell ref="D86:E86"/>
    <mergeCell ref="F78:G78"/>
    <mergeCell ref="F79:G79"/>
    <mergeCell ref="F80:G80"/>
    <mergeCell ref="F81:G81"/>
    <mergeCell ref="F82:G82"/>
    <mergeCell ref="B116:C116"/>
  </mergeCells>
  <pageMargins left="0.25" right="0.25" top="0.75" bottom="0.75" header="0.3" footer="0.3"/>
  <pageSetup scale="28" orientation="portrait" r:id="rId1"/>
  <ignoredErrors>
    <ignoredError sqref="H85 H78:I84 H73:I75 H18 H17:I17 H19:I29 I18 F21 F30 H32:I39 H30 F40:I57 H60:I70 F64:G70 F8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E519"/>
  <sheetViews>
    <sheetView zoomScale="90" zoomScaleNormal="90" workbookViewId="0">
      <pane ySplit="1" topLeftCell="A2" activePane="bottomLeft" state="frozen"/>
      <selection pane="bottomLeft"/>
    </sheetView>
  </sheetViews>
  <sheetFormatPr defaultColWidth="9.140625" defaultRowHeight="15" x14ac:dyDescent="0.25"/>
  <cols>
    <col min="1" max="1" width="18.7109375" style="105" customWidth="1"/>
    <col min="2" max="4" width="18.7109375" style="106" customWidth="1"/>
    <col min="5" max="6" width="14.7109375" style="111" customWidth="1"/>
    <col min="7" max="7" width="14.7109375" style="112" customWidth="1"/>
    <col min="8" max="8" width="17.7109375" style="113" customWidth="1"/>
    <col min="9" max="9" width="17.28515625" style="113" customWidth="1"/>
    <col min="10" max="57" width="9.140625" style="93"/>
    <col min="58" max="16384" width="9.140625" style="114"/>
  </cols>
  <sheetData>
    <row r="1" spans="1:11" ht="48" customHeight="1" x14ac:dyDescent="0.2">
      <c r="A1" s="88" t="s">
        <v>1864</v>
      </c>
      <c r="B1" s="89" t="s">
        <v>195</v>
      </c>
      <c r="C1" s="89" t="s">
        <v>1865</v>
      </c>
      <c r="D1" s="89" t="s">
        <v>194</v>
      </c>
      <c r="E1" s="90" t="s">
        <v>1866</v>
      </c>
      <c r="F1" s="90" t="s">
        <v>1867</v>
      </c>
      <c r="G1" s="91" t="s">
        <v>1868</v>
      </c>
      <c r="H1" s="89" t="s">
        <v>1869</v>
      </c>
      <c r="I1" s="92" t="s">
        <v>1870</v>
      </c>
    </row>
    <row r="2" spans="1:11" s="93" customFormat="1" ht="15.75" customHeight="1" x14ac:dyDescent="0.25">
      <c r="A2" t="s">
        <v>1515</v>
      </c>
      <c r="B2" t="s">
        <v>1084</v>
      </c>
      <c r="C2" s="107">
        <v>55811</v>
      </c>
      <c r="D2" t="s">
        <v>1652</v>
      </c>
      <c r="E2">
        <v>26786</v>
      </c>
      <c r="F2">
        <v>590</v>
      </c>
      <c r="G2">
        <v>2.2000000000000002</v>
      </c>
      <c r="H2" s="233" t="s">
        <v>1871</v>
      </c>
      <c r="I2" s="233" t="s">
        <v>1871</v>
      </c>
    </row>
    <row r="3" spans="1:11" s="93" customFormat="1" ht="15.75" customHeight="1" x14ac:dyDescent="0.25">
      <c r="A3" t="s">
        <v>1515</v>
      </c>
      <c r="B3" t="s">
        <v>1084</v>
      </c>
      <c r="C3" s="107">
        <v>55804</v>
      </c>
      <c r="D3" t="s">
        <v>1652</v>
      </c>
      <c r="E3">
        <v>14324</v>
      </c>
      <c r="F3">
        <v>384</v>
      </c>
      <c r="G3">
        <v>2.7</v>
      </c>
      <c r="H3" s="233" t="s">
        <v>1871</v>
      </c>
      <c r="I3" s="233" t="s">
        <v>1871</v>
      </c>
    </row>
    <row r="4" spans="1:11" s="93" customFormat="1" ht="15.75" customHeight="1" x14ac:dyDescent="0.25">
      <c r="A4" t="s">
        <v>1515</v>
      </c>
      <c r="B4" t="s">
        <v>1084</v>
      </c>
      <c r="C4" s="107">
        <v>55803</v>
      </c>
      <c r="D4" t="s">
        <v>1652</v>
      </c>
      <c r="E4">
        <v>17864</v>
      </c>
      <c r="F4">
        <v>494</v>
      </c>
      <c r="G4">
        <v>2.8</v>
      </c>
      <c r="H4" s="233" t="s">
        <v>1871</v>
      </c>
      <c r="I4" s="233" t="s">
        <v>1871</v>
      </c>
    </row>
    <row r="5" spans="1:11" s="93" customFormat="1" ht="15.75" customHeight="1" x14ac:dyDescent="0.25">
      <c r="A5" t="s">
        <v>1515</v>
      </c>
      <c r="B5" t="s">
        <v>1084</v>
      </c>
      <c r="C5" s="107">
        <v>55812</v>
      </c>
      <c r="D5" t="s">
        <v>1652</v>
      </c>
      <c r="E5">
        <v>11793</v>
      </c>
      <c r="F5">
        <v>375</v>
      </c>
      <c r="G5">
        <v>3.2</v>
      </c>
      <c r="H5" s="233" t="s">
        <v>1871</v>
      </c>
      <c r="I5" s="233" t="s">
        <v>1871</v>
      </c>
    </row>
    <row r="6" spans="1:11" s="93" customFormat="1" ht="15.75" customHeight="1" x14ac:dyDescent="0.25">
      <c r="A6" t="s">
        <v>1515</v>
      </c>
      <c r="B6" t="s">
        <v>1016</v>
      </c>
      <c r="C6" s="107">
        <v>56431</v>
      </c>
      <c r="D6" t="s">
        <v>1016</v>
      </c>
      <c r="E6">
        <v>8652</v>
      </c>
      <c r="F6">
        <v>277</v>
      </c>
      <c r="G6">
        <v>3.2</v>
      </c>
      <c r="H6" s="233" t="s">
        <v>1871</v>
      </c>
      <c r="I6" s="233" t="s">
        <v>1871</v>
      </c>
      <c r="J6" s="94"/>
      <c r="K6" s="94"/>
    </row>
    <row r="7" spans="1:11" s="93" customFormat="1" ht="15.75" customHeight="1" x14ac:dyDescent="0.25">
      <c r="A7" t="s">
        <v>1515</v>
      </c>
      <c r="B7" t="s">
        <v>1084</v>
      </c>
      <c r="C7" s="107">
        <v>55810</v>
      </c>
      <c r="D7" t="s">
        <v>1653</v>
      </c>
      <c r="E7">
        <v>8184</v>
      </c>
      <c r="F7">
        <v>272</v>
      </c>
      <c r="G7">
        <v>3.3</v>
      </c>
      <c r="H7" s="233" t="s">
        <v>1871</v>
      </c>
      <c r="I7" s="233" t="s">
        <v>1871</v>
      </c>
      <c r="J7" s="94"/>
      <c r="K7" s="94"/>
    </row>
    <row r="8" spans="1:11" s="93" customFormat="1" ht="15.75" customHeight="1" x14ac:dyDescent="0.25">
      <c r="A8" t="s">
        <v>1515</v>
      </c>
      <c r="B8" t="s">
        <v>1084</v>
      </c>
      <c r="C8" s="107">
        <v>55792</v>
      </c>
      <c r="D8" t="s">
        <v>1650</v>
      </c>
      <c r="E8">
        <v>9628</v>
      </c>
      <c r="F8">
        <v>341</v>
      </c>
      <c r="G8">
        <v>3.5</v>
      </c>
      <c r="H8" s="233" t="s">
        <v>1871</v>
      </c>
      <c r="I8" s="233" t="s">
        <v>1871</v>
      </c>
      <c r="J8" s="94"/>
      <c r="K8" s="94"/>
    </row>
    <row r="9" spans="1:11" s="93" customFormat="1" ht="15.75" customHeight="1" x14ac:dyDescent="0.25">
      <c r="A9" t="s">
        <v>1515</v>
      </c>
      <c r="B9" t="s">
        <v>1051</v>
      </c>
      <c r="C9" s="107">
        <v>56649</v>
      </c>
      <c r="D9" t="s">
        <v>1839</v>
      </c>
      <c r="E9">
        <v>9097</v>
      </c>
      <c r="F9">
        <v>334</v>
      </c>
      <c r="G9">
        <v>3.7</v>
      </c>
      <c r="H9" s="233" t="s">
        <v>1871</v>
      </c>
      <c r="I9" s="233" t="s">
        <v>1871</v>
      </c>
      <c r="J9" s="94"/>
      <c r="K9" s="94"/>
    </row>
    <row r="10" spans="1:11" s="93" customFormat="1" ht="15.75" customHeight="1" x14ac:dyDescent="0.25">
      <c r="A10" t="s">
        <v>1515</v>
      </c>
      <c r="B10" t="s">
        <v>1024</v>
      </c>
      <c r="C10" s="107">
        <v>55797</v>
      </c>
      <c r="D10" t="s">
        <v>1651</v>
      </c>
      <c r="E10">
        <v>1555</v>
      </c>
      <c r="F10">
        <v>57</v>
      </c>
      <c r="G10">
        <v>3.7</v>
      </c>
      <c r="H10" s="233" t="s">
        <v>1871</v>
      </c>
      <c r="I10" s="233" t="s">
        <v>1871</v>
      </c>
      <c r="J10" s="94"/>
      <c r="K10" s="94"/>
    </row>
    <row r="11" spans="1:11" s="93" customFormat="1" ht="15.75" customHeight="1" x14ac:dyDescent="0.25">
      <c r="A11" t="s">
        <v>1515</v>
      </c>
      <c r="B11" t="s">
        <v>1046</v>
      </c>
      <c r="C11" s="107">
        <v>55721</v>
      </c>
      <c r="D11" t="s">
        <v>1636</v>
      </c>
      <c r="E11">
        <v>3519</v>
      </c>
      <c r="F11">
        <v>140</v>
      </c>
      <c r="G11" s="116">
        <v>4</v>
      </c>
      <c r="H11" s="233" t="s">
        <v>1871</v>
      </c>
      <c r="I11" s="233" t="s">
        <v>1871</v>
      </c>
      <c r="J11" s="94"/>
      <c r="K11" s="94"/>
    </row>
    <row r="12" spans="1:11" s="93" customFormat="1" ht="15.75" customHeight="1" x14ac:dyDescent="0.25">
      <c r="A12" t="s">
        <v>1515</v>
      </c>
      <c r="B12" t="s">
        <v>1046</v>
      </c>
      <c r="C12" s="107">
        <v>55709</v>
      </c>
      <c r="D12" t="s">
        <v>1634</v>
      </c>
      <c r="E12">
        <v>3838</v>
      </c>
      <c r="F12">
        <v>162</v>
      </c>
      <c r="G12">
        <v>4.2</v>
      </c>
      <c r="H12" s="233" t="s">
        <v>1871</v>
      </c>
      <c r="I12" s="233" t="s">
        <v>1871</v>
      </c>
      <c r="J12" s="94"/>
      <c r="K12" s="94"/>
    </row>
    <row r="13" spans="1:11" s="93" customFormat="1" ht="15.75" customHeight="1" x14ac:dyDescent="0.25">
      <c r="A13" t="s">
        <v>1515</v>
      </c>
      <c r="B13" t="s">
        <v>1024</v>
      </c>
      <c r="C13" s="107">
        <v>55720</v>
      </c>
      <c r="D13" t="s">
        <v>1635</v>
      </c>
      <c r="E13">
        <v>16842</v>
      </c>
      <c r="F13">
        <v>728</v>
      </c>
      <c r="G13">
        <v>4.3</v>
      </c>
      <c r="H13" s="233" t="s">
        <v>1872</v>
      </c>
      <c r="I13" s="233" t="s">
        <v>1871</v>
      </c>
      <c r="J13" s="94"/>
      <c r="K13" s="94"/>
    </row>
    <row r="14" spans="1:11" s="93" customFormat="1" ht="15.75" customHeight="1" x14ac:dyDescent="0.25">
      <c r="A14" t="s">
        <v>1515</v>
      </c>
      <c r="B14" t="s">
        <v>1084</v>
      </c>
      <c r="C14" s="107">
        <v>55807</v>
      </c>
      <c r="D14" t="s">
        <v>1652</v>
      </c>
      <c r="E14">
        <v>9437</v>
      </c>
      <c r="F14">
        <v>405</v>
      </c>
      <c r="G14">
        <v>4.3</v>
      </c>
      <c r="H14" s="233" t="s">
        <v>1871</v>
      </c>
      <c r="I14" s="233" t="s">
        <v>1871</v>
      </c>
      <c r="J14" s="94"/>
      <c r="K14" s="94"/>
    </row>
    <row r="15" spans="1:11" s="93" customFormat="1" ht="15.75" customHeight="1" x14ac:dyDescent="0.25">
      <c r="A15" t="s">
        <v>1515</v>
      </c>
      <c r="B15" t="s">
        <v>1084</v>
      </c>
      <c r="C15" s="107">
        <v>55731</v>
      </c>
      <c r="D15" t="s">
        <v>1638</v>
      </c>
      <c r="E15">
        <v>5876</v>
      </c>
      <c r="F15">
        <v>260</v>
      </c>
      <c r="G15">
        <v>4.4000000000000004</v>
      </c>
      <c r="H15" s="233" t="s">
        <v>1871</v>
      </c>
      <c r="I15" s="233" t="s">
        <v>1871</v>
      </c>
      <c r="J15" s="94"/>
      <c r="K15" s="94"/>
    </row>
    <row r="16" spans="1:11" s="93" customFormat="1" ht="15.75" customHeight="1" x14ac:dyDescent="0.25">
      <c r="A16" t="s">
        <v>1515</v>
      </c>
      <c r="B16" t="s">
        <v>1031</v>
      </c>
      <c r="C16" s="107">
        <v>55604</v>
      </c>
      <c r="D16" t="s">
        <v>1629</v>
      </c>
      <c r="E16">
        <v>3343</v>
      </c>
      <c r="F16">
        <v>151</v>
      </c>
      <c r="G16">
        <v>4.5</v>
      </c>
      <c r="H16" s="233" t="s">
        <v>1871</v>
      </c>
      <c r="I16" s="233" t="s">
        <v>1871</v>
      </c>
      <c r="J16" s="94"/>
      <c r="K16" s="94"/>
    </row>
    <row r="17" spans="1:11" s="93" customFormat="1" ht="15.75" customHeight="1" x14ac:dyDescent="0.25">
      <c r="A17" t="s">
        <v>1515</v>
      </c>
      <c r="B17" t="s">
        <v>1046</v>
      </c>
      <c r="C17" s="107">
        <v>55769</v>
      </c>
      <c r="D17" t="s">
        <v>1646</v>
      </c>
      <c r="E17">
        <v>2339</v>
      </c>
      <c r="F17">
        <v>105</v>
      </c>
      <c r="G17">
        <v>4.5</v>
      </c>
      <c r="H17" s="233" t="s">
        <v>1871</v>
      </c>
      <c r="I17" s="233" t="s">
        <v>1871</v>
      </c>
      <c r="J17" s="94"/>
      <c r="K17" s="94"/>
    </row>
    <row r="18" spans="1:11" s="93" customFormat="1" ht="15.75" customHeight="1" x14ac:dyDescent="0.25">
      <c r="A18" t="s">
        <v>1515</v>
      </c>
      <c r="B18" t="s">
        <v>1084</v>
      </c>
      <c r="C18" s="107">
        <v>55746</v>
      </c>
      <c r="D18" t="s">
        <v>1643</v>
      </c>
      <c r="E18">
        <v>16721</v>
      </c>
      <c r="F18">
        <v>791</v>
      </c>
      <c r="G18">
        <v>4.7</v>
      </c>
      <c r="H18" s="233" t="s">
        <v>1872</v>
      </c>
      <c r="I18" s="233" t="s">
        <v>1871</v>
      </c>
    </row>
    <row r="19" spans="1:11" s="93" customFormat="1" ht="15.75" customHeight="1" x14ac:dyDescent="0.25">
      <c r="A19" t="s">
        <v>1515</v>
      </c>
      <c r="B19" t="s">
        <v>1084</v>
      </c>
      <c r="C19" s="107">
        <v>55808</v>
      </c>
      <c r="D19" t="s">
        <v>1652</v>
      </c>
      <c r="E19">
        <v>6016</v>
      </c>
      <c r="F19">
        <v>300</v>
      </c>
      <c r="G19" s="116">
        <v>5</v>
      </c>
      <c r="H19" s="233" t="s">
        <v>1871</v>
      </c>
      <c r="I19" s="233" t="s">
        <v>1871</v>
      </c>
    </row>
    <row r="20" spans="1:11" s="93" customFormat="1" ht="15.75" customHeight="1" x14ac:dyDescent="0.25">
      <c r="A20" t="s">
        <v>1515</v>
      </c>
      <c r="B20" t="s">
        <v>1024</v>
      </c>
      <c r="C20" s="107">
        <v>55718</v>
      </c>
      <c r="D20" t="s">
        <v>1024</v>
      </c>
      <c r="E20">
        <v>3130</v>
      </c>
      <c r="F20">
        <v>159</v>
      </c>
      <c r="G20">
        <v>5.0999999999999996</v>
      </c>
      <c r="H20" s="233" t="s">
        <v>1871</v>
      </c>
      <c r="I20" s="233" t="s">
        <v>1871</v>
      </c>
    </row>
    <row r="21" spans="1:11" s="93" customFormat="1" ht="15.75" customHeight="1" x14ac:dyDescent="0.25">
      <c r="A21" t="s">
        <v>1515</v>
      </c>
      <c r="B21" t="s">
        <v>1046</v>
      </c>
      <c r="C21" s="107">
        <v>55722</v>
      </c>
      <c r="D21" t="s">
        <v>1637</v>
      </c>
      <c r="E21">
        <v>1056</v>
      </c>
      <c r="F21">
        <v>54</v>
      </c>
      <c r="G21">
        <v>5.0999999999999996</v>
      </c>
      <c r="H21" s="233" t="s">
        <v>1871</v>
      </c>
      <c r="I21" s="233" t="s">
        <v>1871</v>
      </c>
    </row>
    <row r="22" spans="1:11" s="93" customFormat="1" ht="15.75" customHeight="1" x14ac:dyDescent="0.25">
      <c r="A22" t="s">
        <v>1515</v>
      </c>
      <c r="B22" t="s">
        <v>1046</v>
      </c>
      <c r="C22" s="107">
        <v>55744</v>
      </c>
      <c r="D22" t="s">
        <v>1642</v>
      </c>
      <c r="E22">
        <v>19820</v>
      </c>
      <c r="F22">
        <v>1023</v>
      </c>
      <c r="G22">
        <v>5.2</v>
      </c>
      <c r="H22" s="233" t="s">
        <v>1872</v>
      </c>
      <c r="I22" s="233" t="s">
        <v>1871</v>
      </c>
    </row>
    <row r="23" spans="1:11" s="93" customFormat="1" ht="15.75" customHeight="1" x14ac:dyDescent="0.25">
      <c r="A23" t="s">
        <v>1515</v>
      </c>
      <c r="B23" t="s">
        <v>1084</v>
      </c>
      <c r="C23" s="107">
        <v>55732</v>
      </c>
      <c r="D23" t="s">
        <v>1639</v>
      </c>
      <c r="E23">
        <v>1440</v>
      </c>
      <c r="F23">
        <v>79</v>
      </c>
      <c r="G23">
        <v>5.5</v>
      </c>
      <c r="H23" s="233" t="s">
        <v>1871</v>
      </c>
      <c r="I23" s="233" t="s">
        <v>1871</v>
      </c>
    </row>
    <row r="24" spans="1:11" s="93" customFormat="1" ht="15.75" customHeight="1" x14ac:dyDescent="0.25">
      <c r="A24" t="s">
        <v>1515</v>
      </c>
      <c r="B24" t="s">
        <v>1084</v>
      </c>
      <c r="C24" s="107">
        <v>55805</v>
      </c>
      <c r="D24" t="s">
        <v>1652</v>
      </c>
      <c r="E24">
        <v>9545</v>
      </c>
      <c r="F24">
        <v>562</v>
      </c>
      <c r="G24">
        <v>5.9</v>
      </c>
      <c r="H24" s="233" t="s">
        <v>1871</v>
      </c>
      <c r="I24" s="233" t="s">
        <v>1871</v>
      </c>
    </row>
    <row r="25" spans="1:11" s="93" customFormat="1" ht="15.75" customHeight="1" x14ac:dyDescent="0.25">
      <c r="A25" t="s">
        <v>1515</v>
      </c>
      <c r="B25" t="s">
        <v>1084</v>
      </c>
      <c r="C25" s="107">
        <v>55706</v>
      </c>
      <c r="D25" t="s">
        <v>1633</v>
      </c>
      <c r="E25">
        <v>1607</v>
      </c>
      <c r="F25">
        <v>98</v>
      </c>
      <c r="G25">
        <v>6.1</v>
      </c>
      <c r="H25" s="233" t="s">
        <v>1871</v>
      </c>
      <c r="I25" s="233" t="s">
        <v>1871</v>
      </c>
    </row>
    <row r="26" spans="1:11" s="93" customFormat="1" ht="15.75" customHeight="1" x14ac:dyDescent="0.25">
      <c r="A26" t="s">
        <v>1515</v>
      </c>
      <c r="B26" t="s">
        <v>1016</v>
      </c>
      <c r="C26" s="107">
        <v>55760</v>
      </c>
      <c r="D26" t="s">
        <v>1644</v>
      </c>
      <c r="E26">
        <v>3047</v>
      </c>
      <c r="F26">
        <v>192</v>
      </c>
      <c r="G26">
        <v>6.3</v>
      </c>
      <c r="H26" s="233" t="s">
        <v>1871</v>
      </c>
      <c r="I26" s="233" t="s">
        <v>1871</v>
      </c>
    </row>
    <row r="27" spans="1:11" s="93" customFormat="1" ht="15.75" customHeight="1" x14ac:dyDescent="0.25">
      <c r="A27" t="s">
        <v>1515</v>
      </c>
      <c r="B27" t="s">
        <v>1084</v>
      </c>
      <c r="C27" s="107">
        <v>55765</v>
      </c>
      <c r="D27" t="s">
        <v>1645</v>
      </c>
      <c r="E27">
        <v>794</v>
      </c>
      <c r="F27">
        <v>51</v>
      </c>
      <c r="G27">
        <v>6.4</v>
      </c>
      <c r="H27" s="233" t="s">
        <v>1871</v>
      </c>
      <c r="I27" s="233" t="s">
        <v>1871</v>
      </c>
    </row>
    <row r="28" spans="1:11" s="93" customFormat="1" ht="15.75" customHeight="1" x14ac:dyDescent="0.25">
      <c r="A28" t="s">
        <v>1515</v>
      </c>
      <c r="B28" t="s">
        <v>1084</v>
      </c>
      <c r="C28" s="107">
        <v>55723</v>
      </c>
      <c r="D28" t="s">
        <v>1031</v>
      </c>
      <c r="E28">
        <v>2062</v>
      </c>
      <c r="F28">
        <v>136</v>
      </c>
      <c r="G28">
        <v>6.6</v>
      </c>
      <c r="H28" s="233" t="s">
        <v>1871</v>
      </c>
      <c r="I28" s="233" t="s">
        <v>1871</v>
      </c>
    </row>
    <row r="29" spans="1:11" s="93" customFormat="1" ht="15.75" customHeight="1" x14ac:dyDescent="0.25">
      <c r="A29" t="s">
        <v>1515</v>
      </c>
      <c r="B29" t="s">
        <v>1084</v>
      </c>
      <c r="C29" s="107">
        <v>55771</v>
      </c>
      <c r="D29" t="s">
        <v>1647</v>
      </c>
      <c r="E29">
        <v>1639</v>
      </c>
      <c r="F29">
        <v>116</v>
      </c>
      <c r="G29">
        <v>7.1</v>
      </c>
      <c r="H29" s="233" t="s">
        <v>1871</v>
      </c>
      <c r="I29" s="233" t="s">
        <v>1871</v>
      </c>
    </row>
    <row r="30" spans="1:11" s="93" customFormat="1" ht="15.75" customHeight="1" x14ac:dyDescent="0.25">
      <c r="A30" t="s">
        <v>1515</v>
      </c>
      <c r="B30" t="s">
        <v>1053</v>
      </c>
      <c r="C30" s="107">
        <v>55614</v>
      </c>
      <c r="D30" t="s">
        <v>1631</v>
      </c>
      <c r="E30">
        <v>2250</v>
      </c>
      <c r="F30">
        <v>165</v>
      </c>
      <c r="G30">
        <v>7.3</v>
      </c>
      <c r="H30" s="233" t="s">
        <v>1871</v>
      </c>
      <c r="I30" s="233" t="s">
        <v>1871</v>
      </c>
    </row>
    <row r="31" spans="1:11" s="93" customFormat="1" ht="15.75" customHeight="1" x14ac:dyDescent="0.25">
      <c r="A31" t="s">
        <v>1515</v>
      </c>
      <c r="B31" t="s">
        <v>1084</v>
      </c>
      <c r="C31" s="107">
        <v>55790</v>
      </c>
      <c r="D31" t="s">
        <v>1649</v>
      </c>
      <c r="E31">
        <v>2004</v>
      </c>
      <c r="F31">
        <v>161</v>
      </c>
      <c r="G31" s="116">
        <v>8</v>
      </c>
      <c r="H31" s="233" t="s">
        <v>1871</v>
      </c>
      <c r="I31" s="233" t="s">
        <v>1871</v>
      </c>
    </row>
    <row r="32" spans="1:11" s="93" customFormat="1" ht="15.75" customHeight="1" x14ac:dyDescent="0.25">
      <c r="A32" t="s">
        <v>1515</v>
      </c>
      <c r="B32" t="s">
        <v>1084</v>
      </c>
      <c r="C32" s="107">
        <v>55736</v>
      </c>
      <c r="D32" t="s">
        <v>1641</v>
      </c>
      <c r="E32">
        <v>1413</v>
      </c>
      <c r="F32">
        <v>115</v>
      </c>
      <c r="G32">
        <v>8.1</v>
      </c>
      <c r="H32" s="233" t="s">
        <v>1871</v>
      </c>
      <c r="I32" s="233" t="s">
        <v>1871</v>
      </c>
    </row>
    <row r="33" spans="1:9" s="93" customFormat="1" ht="15.75" customHeight="1" x14ac:dyDescent="0.25">
      <c r="A33" t="s">
        <v>1515</v>
      </c>
      <c r="B33" t="s">
        <v>1084</v>
      </c>
      <c r="C33" s="107">
        <v>55806</v>
      </c>
      <c r="D33" t="s">
        <v>1652</v>
      </c>
      <c r="E33">
        <v>8594</v>
      </c>
      <c r="F33">
        <v>713</v>
      </c>
      <c r="G33">
        <v>8.3000000000000007</v>
      </c>
      <c r="H33" s="233" t="s">
        <v>1871</v>
      </c>
      <c r="I33" s="233" t="s">
        <v>1872</v>
      </c>
    </row>
    <row r="34" spans="1:9" s="93" customFormat="1" ht="15.75" customHeight="1" x14ac:dyDescent="0.25">
      <c r="A34" t="s">
        <v>1515</v>
      </c>
      <c r="B34" t="s">
        <v>1046</v>
      </c>
      <c r="C34" s="107">
        <v>56636</v>
      </c>
      <c r="D34" t="s">
        <v>1837</v>
      </c>
      <c r="E34">
        <v>4926</v>
      </c>
      <c r="F34">
        <v>426</v>
      </c>
      <c r="G34">
        <v>8.6</v>
      </c>
      <c r="H34" s="233" t="s">
        <v>1871</v>
      </c>
      <c r="I34" s="233" t="s">
        <v>1872</v>
      </c>
    </row>
    <row r="35" spans="1:9" s="93" customFormat="1" ht="15.75" customHeight="1" x14ac:dyDescent="0.25">
      <c r="A35" t="s">
        <v>1515</v>
      </c>
      <c r="B35" t="s">
        <v>1031</v>
      </c>
      <c r="C35" s="107">
        <v>55605</v>
      </c>
      <c r="D35" t="s">
        <v>1630</v>
      </c>
      <c r="E35">
        <v>722</v>
      </c>
      <c r="F35">
        <v>97</v>
      </c>
      <c r="G35">
        <v>13.4</v>
      </c>
      <c r="H35" s="233" t="s">
        <v>1871</v>
      </c>
      <c r="I35" s="233" t="s">
        <v>1872</v>
      </c>
    </row>
    <row r="36" spans="1:9" s="93" customFormat="1" ht="15.75" customHeight="1" x14ac:dyDescent="0.25">
      <c r="A36" t="s">
        <v>1516</v>
      </c>
      <c r="B36" t="s">
        <v>1086</v>
      </c>
      <c r="C36" s="107">
        <v>55309</v>
      </c>
      <c r="D36" t="s">
        <v>1579</v>
      </c>
      <c r="E36">
        <v>18886</v>
      </c>
      <c r="F36">
        <v>392</v>
      </c>
      <c r="G36">
        <v>2.1</v>
      </c>
      <c r="H36" s="233" t="s">
        <v>1871</v>
      </c>
      <c r="I36" s="233" t="s">
        <v>1871</v>
      </c>
    </row>
    <row r="37" spans="1:9" s="93" customFormat="1" ht="15.75" customHeight="1" x14ac:dyDescent="0.25">
      <c r="A37" t="s">
        <v>1516</v>
      </c>
      <c r="B37" t="s">
        <v>1020</v>
      </c>
      <c r="C37" s="107">
        <v>56379</v>
      </c>
      <c r="D37" t="s">
        <v>1769</v>
      </c>
      <c r="E37">
        <v>16782</v>
      </c>
      <c r="F37">
        <v>358</v>
      </c>
      <c r="G37">
        <v>2.1</v>
      </c>
      <c r="H37" s="233" t="s">
        <v>1871</v>
      </c>
      <c r="I37" s="233" t="s">
        <v>1871</v>
      </c>
    </row>
    <row r="38" spans="1:9" s="93" customFormat="1" ht="15.75" customHeight="1" x14ac:dyDescent="0.25">
      <c r="A38" t="s">
        <v>1516</v>
      </c>
      <c r="B38" t="s">
        <v>1101</v>
      </c>
      <c r="C38" s="107">
        <v>55390</v>
      </c>
      <c r="D38" t="s">
        <v>1612</v>
      </c>
      <c r="E38">
        <v>2548</v>
      </c>
      <c r="F38">
        <v>53</v>
      </c>
      <c r="G38">
        <v>2.1</v>
      </c>
      <c r="H38" s="233" t="s">
        <v>1871</v>
      </c>
      <c r="I38" s="233" t="s">
        <v>1871</v>
      </c>
    </row>
    <row r="39" spans="1:9" s="93" customFormat="1" ht="15.75" customHeight="1" x14ac:dyDescent="0.25">
      <c r="A39" t="s">
        <v>1516</v>
      </c>
      <c r="B39" t="s">
        <v>1088</v>
      </c>
      <c r="C39" s="107">
        <v>56377</v>
      </c>
      <c r="D39" t="s">
        <v>1767</v>
      </c>
      <c r="E39">
        <v>18589</v>
      </c>
      <c r="F39">
        <v>408</v>
      </c>
      <c r="G39">
        <v>2.2000000000000002</v>
      </c>
      <c r="H39" s="233" t="s">
        <v>1871</v>
      </c>
      <c r="I39" s="233" t="s">
        <v>1871</v>
      </c>
    </row>
    <row r="40" spans="1:9" s="93" customFormat="1" ht="15.75" customHeight="1" x14ac:dyDescent="0.25">
      <c r="A40" t="s">
        <v>1516</v>
      </c>
      <c r="B40" t="s">
        <v>1088</v>
      </c>
      <c r="C40" s="107">
        <v>56374</v>
      </c>
      <c r="D40" t="s">
        <v>1766</v>
      </c>
      <c r="E40">
        <v>10622</v>
      </c>
      <c r="F40">
        <v>242</v>
      </c>
      <c r="G40">
        <v>2.2999999999999998</v>
      </c>
      <c r="H40" s="233" t="s">
        <v>1871</v>
      </c>
      <c r="I40" s="233" t="s">
        <v>1871</v>
      </c>
    </row>
    <row r="41" spans="1:9" s="93" customFormat="1" ht="15.75" customHeight="1" x14ac:dyDescent="0.25">
      <c r="A41" t="s">
        <v>1516</v>
      </c>
      <c r="B41" t="s">
        <v>1088</v>
      </c>
      <c r="C41" s="107">
        <v>56340</v>
      </c>
      <c r="D41" t="s">
        <v>1753</v>
      </c>
      <c r="E41">
        <v>2315</v>
      </c>
      <c r="F41">
        <v>58</v>
      </c>
      <c r="G41">
        <v>2.5</v>
      </c>
      <c r="H41" s="233" t="s">
        <v>1871</v>
      </c>
      <c r="I41" s="233" t="s">
        <v>1871</v>
      </c>
    </row>
    <row r="42" spans="1:9" s="93" customFormat="1" ht="15.75" customHeight="1" x14ac:dyDescent="0.25">
      <c r="A42" t="s">
        <v>1516</v>
      </c>
      <c r="B42" t="s">
        <v>1086</v>
      </c>
      <c r="C42" s="107">
        <v>55319</v>
      </c>
      <c r="D42" t="s">
        <v>1584</v>
      </c>
      <c r="E42">
        <v>5245</v>
      </c>
      <c r="F42">
        <v>136</v>
      </c>
      <c r="G42">
        <v>2.6</v>
      </c>
      <c r="H42" s="233" t="s">
        <v>1871</v>
      </c>
      <c r="I42" s="233" t="s">
        <v>1871</v>
      </c>
    </row>
    <row r="43" spans="1:9" s="93" customFormat="1" ht="15.75" customHeight="1" x14ac:dyDescent="0.25">
      <c r="A43" t="s">
        <v>1516</v>
      </c>
      <c r="B43" t="s">
        <v>1101</v>
      </c>
      <c r="C43" s="107">
        <v>55362</v>
      </c>
      <c r="D43" t="s">
        <v>1602</v>
      </c>
      <c r="E43">
        <v>19204</v>
      </c>
      <c r="F43">
        <v>536</v>
      </c>
      <c r="G43">
        <v>2.8</v>
      </c>
      <c r="H43" s="233" t="s">
        <v>1871</v>
      </c>
      <c r="I43" s="233" t="s">
        <v>1871</v>
      </c>
    </row>
    <row r="44" spans="1:9" s="93" customFormat="1" ht="15.75" customHeight="1" x14ac:dyDescent="0.25">
      <c r="A44" t="s">
        <v>1516</v>
      </c>
      <c r="B44" t="s">
        <v>1020</v>
      </c>
      <c r="C44" s="107">
        <v>56367</v>
      </c>
      <c r="D44" t="s">
        <v>1081</v>
      </c>
      <c r="E44">
        <v>6614</v>
      </c>
      <c r="F44">
        <v>205</v>
      </c>
      <c r="G44">
        <v>3.1</v>
      </c>
      <c r="H44" s="233" t="s">
        <v>1871</v>
      </c>
      <c r="I44" s="233" t="s">
        <v>1871</v>
      </c>
    </row>
    <row r="45" spans="1:9" s="93" customFormat="1" ht="15.75" customHeight="1" x14ac:dyDescent="0.25">
      <c r="A45" t="s">
        <v>1516</v>
      </c>
      <c r="B45" t="s">
        <v>1101</v>
      </c>
      <c r="C45" s="107">
        <v>55320</v>
      </c>
      <c r="D45" t="s">
        <v>1030</v>
      </c>
      <c r="E45">
        <v>5168</v>
      </c>
      <c r="F45">
        <v>158</v>
      </c>
      <c r="G45">
        <v>3.1</v>
      </c>
      <c r="H45" s="233" t="s">
        <v>1871</v>
      </c>
      <c r="I45" s="233" t="s">
        <v>1871</v>
      </c>
    </row>
    <row r="46" spans="1:9" s="93" customFormat="1" ht="15.75" customHeight="1" x14ac:dyDescent="0.25">
      <c r="A46" t="s">
        <v>1516</v>
      </c>
      <c r="B46" t="s">
        <v>1086</v>
      </c>
      <c r="C46" s="107">
        <v>55398</v>
      </c>
      <c r="D46" t="s">
        <v>1613</v>
      </c>
      <c r="E46">
        <v>15891</v>
      </c>
      <c r="F46">
        <v>507</v>
      </c>
      <c r="G46">
        <v>3.2</v>
      </c>
      <c r="H46" s="233" t="s">
        <v>1871</v>
      </c>
      <c r="I46" s="233" t="s">
        <v>1871</v>
      </c>
    </row>
    <row r="47" spans="1:9" s="93" customFormat="1" ht="15.75" customHeight="1" x14ac:dyDescent="0.25">
      <c r="A47" t="s">
        <v>1516</v>
      </c>
      <c r="B47" t="s">
        <v>1086</v>
      </c>
      <c r="C47" s="107">
        <v>55308</v>
      </c>
      <c r="D47" t="s">
        <v>1018</v>
      </c>
      <c r="E47">
        <v>10015</v>
      </c>
      <c r="F47">
        <v>338</v>
      </c>
      <c r="G47">
        <v>3.4</v>
      </c>
      <c r="H47" s="233" t="s">
        <v>1871</v>
      </c>
      <c r="I47" s="233" t="s">
        <v>1871</v>
      </c>
    </row>
    <row r="48" spans="1:9" s="93" customFormat="1" ht="15.75" customHeight="1" x14ac:dyDescent="0.25">
      <c r="A48" t="s">
        <v>1516</v>
      </c>
      <c r="B48" t="s">
        <v>1101</v>
      </c>
      <c r="C48" s="107">
        <v>55358</v>
      </c>
      <c r="D48" t="s">
        <v>1600</v>
      </c>
      <c r="E48">
        <v>5103</v>
      </c>
      <c r="F48">
        <v>171</v>
      </c>
      <c r="G48">
        <v>3.4</v>
      </c>
      <c r="H48" s="233" t="s">
        <v>1871</v>
      </c>
      <c r="I48" s="233" t="s">
        <v>1871</v>
      </c>
    </row>
    <row r="49" spans="1:9" s="93" customFormat="1" ht="15.75" customHeight="1" x14ac:dyDescent="0.25">
      <c r="A49" t="s">
        <v>1516</v>
      </c>
      <c r="B49" t="s">
        <v>1088</v>
      </c>
      <c r="C49" s="107">
        <v>55382</v>
      </c>
      <c r="D49" t="s">
        <v>1610</v>
      </c>
      <c r="E49">
        <v>3649</v>
      </c>
      <c r="F49">
        <v>123</v>
      </c>
      <c r="G49">
        <v>3.4</v>
      </c>
      <c r="H49" s="233" t="s">
        <v>1871</v>
      </c>
      <c r="I49" s="233" t="s">
        <v>1871</v>
      </c>
    </row>
    <row r="50" spans="1:9" s="93" customFormat="1" ht="15.75" customHeight="1" x14ac:dyDescent="0.25">
      <c r="A50" t="s">
        <v>1516</v>
      </c>
      <c r="B50" t="s">
        <v>1086</v>
      </c>
      <c r="C50" s="107">
        <v>56304</v>
      </c>
      <c r="D50" t="s">
        <v>1744</v>
      </c>
      <c r="E50">
        <v>15356</v>
      </c>
      <c r="F50">
        <v>541</v>
      </c>
      <c r="G50">
        <v>3.5</v>
      </c>
      <c r="H50" s="233" t="s">
        <v>1871</v>
      </c>
      <c r="I50" s="233" t="s">
        <v>1871</v>
      </c>
    </row>
    <row r="51" spans="1:9" s="93" customFormat="1" ht="15.75" customHeight="1" x14ac:dyDescent="0.25">
      <c r="A51" t="s">
        <v>1516</v>
      </c>
      <c r="B51" t="s">
        <v>1086</v>
      </c>
      <c r="C51" s="107">
        <v>55330</v>
      </c>
      <c r="D51" t="s">
        <v>1589</v>
      </c>
      <c r="E51">
        <v>37601</v>
      </c>
      <c r="F51">
        <v>1345</v>
      </c>
      <c r="G51">
        <v>3.6</v>
      </c>
      <c r="H51" s="233" t="s">
        <v>1872</v>
      </c>
      <c r="I51" s="233" t="s">
        <v>1871</v>
      </c>
    </row>
    <row r="52" spans="1:9" s="93" customFormat="1" ht="15.75" customHeight="1" x14ac:dyDescent="0.25">
      <c r="A52" t="s">
        <v>1516</v>
      </c>
      <c r="B52" t="s">
        <v>1020</v>
      </c>
      <c r="C52" s="107">
        <v>56329</v>
      </c>
      <c r="D52" t="s">
        <v>1750</v>
      </c>
      <c r="E52">
        <v>7357</v>
      </c>
      <c r="F52">
        <v>267</v>
      </c>
      <c r="G52">
        <v>3.6</v>
      </c>
      <c r="H52" s="233" t="s">
        <v>1871</v>
      </c>
      <c r="I52" s="233" t="s">
        <v>1871</v>
      </c>
    </row>
    <row r="53" spans="1:9" s="93" customFormat="1" ht="15.75" customHeight="1" x14ac:dyDescent="0.25">
      <c r="A53" t="s">
        <v>1516</v>
      </c>
      <c r="B53" t="s">
        <v>1101</v>
      </c>
      <c r="C53" s="107">
        <v>55321</v>
      </c>
      <c r="D53" t="s">
        <v>1585</v>
      </c>
      <c r="E53">
        <v>5358</v>
      </c>
      <c r="F53">
        <v>202</v>
      </c>
      <c r="G53">
        <v>3.8</v>
      </c>
      <c r="H53" s="233" t="s">
        <v>1871</v>
      </c>
      <c r="I53" s="233" t="s">
        <v>1871</v>
      </c>
    </row>
    <row r="54" spans="1:9" s="93" customFormat="1" ht="15.75" customHeight="1" x14ac:dyDescent="0.25">
      <c r="A54" t="s">
        <v>1516</v>
      </c>
      <c r="B54" t="s">
        <v>1101</v>
      </c>
      <c r="C54" s="107">
        <v>55313</v>
      </c>
      <c r="D54" t="s">
        <v>1581</v>
      </c>
      <c r="E54">
        <v>24039</v>
      </c>
      <c r="F54">
        <v>929</v>
      </c>
      <c r="G54">
        <v>3.9</v>
      </c>
      <c r="H54" s="233" t="s">
        <v>1871</v>
      </c>
      <c r="I54" s="233" t="s">
        <v>1871</v>
      </c>
    </row>
    <row r="55" spans="1:9" s="93" customFormat="1" ht="15.75" customHeight="1" x14ac:dyDescent="0.25">
      <c r="A55" t="s">
        <v>1516</v>
      </c>
      <c r="B55" t="s">
        <v>1101</v>
      </c>
      <c r="C55" s="107">
        <v>55349</v>
      </c>
      <c r="D55" t="s">
        <v>1595</v>
      </c>
      <c r="E55">
        <v>3844</v>
      </c>
      <c r="F55">
        <v>152</v>
      </c>
      <c r="G55" s="116">
        <v>4</v>
      </c>
      <c r="H55" s="233" t="s">
        <v>1871</v>
      </c>
      <c r="I55" s="233" t="s">
        <v>1871</v>
      </c>
    </row>
    <row r="56" spans="1:9" s="93" customFormat="1" ht="15.75" customHeight="1" x14ac:dyDescent="0.25">
      <c r="A56" t="s">
        <v>1516</v>
      </c>
      <c r="B56" t="s">
        <v>1088</v>
      </c>
      <c r="C56" s="107">
        <v>56307</v>
      </c>
      <c r="D56" t="s">
        <v>1745</v>
      </c>
      <c r="E56">
        <v>5436</v>
      </c>
      <c r="F56">
        <v>224</v>
      </c>
      <c r="G56">
        <v>4.0999999999999996</v>
      </c>
      <c r="H56" s="233" t="s">
        <v>1871</v>
      </c>
      <c r="I56" s="233" t="s">
        <v>1871</v>
      </c>
    </row>
    <row r="57" spans="1:9" s="93" customFormat="1" ht="15.75" customHeight="1" x14ac:dyDescent="0.25">
      <c r="A57" t="s">
        <v>1516</v>
      </c>
      <c r="B57" t="s">
        <v>1088</v>
      </c>
      <c r="C57" s="107">
        <v>56301</v>
      </c>
      <c r="D57" t="s">
        <v>1744</v>
      </c>
      <c r="E57">
        <v>34983</v>
      </c>
      <c r="F57">
        <v>1514</v>
      </c>
      <c r="G57">
        <v>4.3</v>
      </c>
      <c r="H57" s="233" t="s">
        <v>1872</v>
      </c>
      <c r="I57" s="233" t="s">
        <v>1871</v>
      </c>
    </row>
    <row r="58" spans="1:9" s="93" customFormat="1" ht="15.75" customHeight="1" x14ac:dyDescent="0.25">
      <c r="A58" t="s">
        <v>1516</v>
      </c>
      <c r="B58" t="s">
        <v>1088</v>
      </c>
      <c r="C58" s="107">
        <v>56303</v>
      </c>
      <c r="D58" t="s">
        <v>1744</v>
      </c>
      <c r="E58">
        <v>24112</v>
      </c>
      <c r="F58">
        <v>1102</v>
      </c>
      <c r="G58">
        <v>4.5999999999999996</v>
      </c>
      <c r="H58" s="233" t="s">
        <v>1872</v>
      </c>
      <c r="I58" s="233" t="s">
        <v>1871</v>
      </c>
    </row>
    <row r="59" spans="1:9" s="93" customFormat="1" ht="15.75" customHeight="1" x14ac:dyDescent="0.25">
      <c r="A59" t="s">
        <v>1516</v>
      </c>
      <c r="B59" t="s">
        <v>1088</v>
      </c>
      <c r="C59" s="107">
        <v>56312</v>
      </c>
      <c r="D59" t="s">
        <v>1747</v>
      </c>
      <c r="E59">
        <v>2581</v>
      </c>
      <c r="F59">
        <v>119</v>
      </c>
      <c r="G59">
        <v>4.5999999999999996</v>
      </c>
      <c r="H59" s="233" t="s">
        <v>1871</v>
      </c>
      <c r="I59" s="233" t="s">
        <v>1871</v>
      </c>
    </row>
    <row r="60" spans="1:9" s="93" customFormat="1" ht="15.75" customHeight="1" x14ac:dyDescent="0.25">
      <c r="A60" t="s">
        <v>1516</v>
      </c>
      <c r="B60" t="s">
        <v>1088</v>
      </c>
      <c r="C60" s="107">
        <v>56378</v>
      </c>
      <c r="D60" t="s">
        <v>1768</v>
      </c>
      <c r="E60">
        <v>7827</v>
      </c>
      <c r="F60">
        <v>425</v>
      </c>
      <c r="G60">
        <v>5.4</v>
      </c>
      <c r="H60" s="233" t="s">
        <v>1871</v>
      </c>
      <c r="I60" s="233" t="s">
        <v>1871</v>
      </c>
    </row>
    <row r="61" spans="1:9" s="93" customFormat="1" ht="15.75" customHeight="1" x14ac:dyDescent="0.25">
      <c r="A61" t="s">
        <v>1516</v>
      </c>
      <c r="B61" t="s">
        <v>1088</v>
      </c>
      <c r="C61" s="107">
        <v>56387</v>
      </c>
      <c r="D61" t="s">
        <v>1772</v>
      </c>
      <c r="E61">
        <v>7281</v>
      </c>
      <c r="F61">
        <v>393</v>
      </c>
      <c r="G61">
        <v>5.4</v>
      </c>
      <c r="H61" s="233" t="s">
        <v>1871</v>
      </c>
      <c r="I61" s="233" t="s">
        <v>1871</v>
      </c>
    </row>
    <row r="62" spans="1:9" s="93" customFormat="1" ht="15.75" customHeight="1" x14ac:dyDescent="0.25">
      <c r="A62" t="s">
        <v>1516</v>
      </c>
      <c r="B62" t="s">
        <v>1088</v>
      </c>
      <c r="C62" s="107">
        <v>56362</v>
      </c>
      <c r="D62" t="s">
        <v>1763</v>
      </c>
      <c r="E62">
        <v>5781</v>
      </c>
      <c r="F62">
        <v>315</v>
      </c>
      <c r="G62">
        <v>5.4</v>
      </c>
      <c r="H62" s="233" t="s">
        <v>1871</v>
      </c>
      <c r="I62" s="233" t="s">
        <v>1871</v>
      </c>
    </row>
    <row r="63" spans="1:9" s="93" customFormat="1" ht="15.75" customHeight="1" x14ac:dyDescent="0.25">
      <c r="A63" t="s">
        <v>1516</v>
      </c>
      <c r="B63" t="s">
        <v>1101</v>
      </c>
      <c r="C63" s="107">
        <v>55373</v>
      </c>
      <c r="D63" t="s">
        <v>1607</v>
      </c>
      <c r="E63">
        <v>5820</v>
      </c>
      <c r="F63">
        <v>362</v>
      </c>
      <c r="G63">
        <v>6.2</v>
      </c>
      <c r="H63" s="233" t="s">
        <v>1871</v>
      </c>
      <c r="I63" s="233" t="s">
        <v>1871</v>
      </c>
    </row>
    <row r="64" spans="1:9" s="93" customFormat="1" ht="15.75" customHeight="1" x14ac:dyDescent="0.25">
      <c r="A64" t="s">
        <v>1516</v>
      </c>
      <c r="B64" t="s">
        <v>1101</v>
      </c>
      <c r="C64" s="107">
        <v>55363</v>
      </c>
      <c r="D64" t="s">
        <v>1603</v>
      </c>
      <c r="E64">
        <v>4799</v>
      </c>
      <c r="F64">
        <v>300</v>
      </c>
      <c r="G64">
        <v>6.3</v>
      </c>
      <c r="H64" s="233" t="s">
        <v>1871</v>
      </c>
      <c r="I64" s="233" t="s">
        <v>1872</v>
      </c>
    </row>
    <row r="65" spans="1:9" s="93" customFormat="1" ht="15.75" customHeight="1" x14ac:dyDescent="0.25">
      <c r="A65" t="s">
        <v>1516</v>
      </c>
      <c r="B65" t="s">
        <v>1088</v>
      </c>
      <c r="C65" s="107">
        <v>55329</v>
      </c>
      <c r="D65" t="s">
        <v>1588</v>
      </c>
      <c r="E65">
        <v>1924</v>
      </c>
      <c r="F65">
        <v>156</v>
      </c>
      <c r="G65">
        <v>8.1</v>
      </c>
      <c r="H65" s="233" t="s">
        <v>1871</v>
      </c>
      <c r="I65" s="233" t="s">
        <v>1872</v>
      </c>
    </row>
    <row r="66" spans="1:9" s="93" customFormat="1" ht="15.75" customHeight="1" x14ac:dyDescent="0.25">
      <c r="A66" t="s">
        <v>1516</v>
      </c>
      <c r="B66" t="s">
        <v>1088</v>
      </c>
      <c r="C66" s="107">
        <v>56316</v>
      </c>
      <c r="D66" t="s">
        <v>1748</v>
      </c>
      <c r="E66">
        <v>1466</v>
      </c>
      <c r="F66">
        <v>125</v>
      </c>
      <c r="G66">
        <v>8.5</v>
      </c>
      <c r="H66" s="233" t="s">
        <v>1871</v>
      </c>
      <c r="I66" s="233" t="s">
        <v>1872</v>
      </c>
    </row>
    <row r="67" spans="1:9" s="93" customFormat="1" ht="15.75" customHeight="1" x14ac:dyDescent="0.25">
      <c r="A67" t="s">
        <v>1517</v>
      </c>
      <c r="B67" t="s">
        <v>1073</v>
      </c>
      <c r="C67" s="107">
        <v>55783</v>
      </c>
      <c r="D67" t="s">
        <v>1648</v>
      </c>
      <c r="E67">
        <v>2394</v>
      </c>
      <c r="F67">
        <v>60</v>
      </c>
      <c r="G67">
        <v>2.5</v>
      </c>
      <c r="H67" s="233" t="s">
        <v>1871</v>
      </c>
      <c r="I67" s="233" t="s">
        <v>1871</v>
      </c>
    </row>
    <row r="68" spans="1:9" s="93" customFormat="1" ht="15.75" customHeight="1" x14ac:dyDescent="0.25">
      <c r="A68" t="s">
        <v>1517</v>
      </c>
      <c r="B68" t="s">
        <v>1028</v>
      </c>
      <c r="C68" s="107">
        <v>55079</v>
      </c>
      <c r="D68" t="s">
        <v>1559</v>
      </c>
      <c r="E68">
        <v>8724</v>
      </c>
      <c r="F68">
        <v>236</v>
      </c>
      <c r="G68">
        <v>2.7</v>
      </c>
      <c r="H68" s="233" t="s">
        <v>1871</v>
      </c>
      <c r="I68" s="233" t="s">
        <v>1871</v>
      </c>
    </row>
    <row r="69" spans="1:9" s="93" customFormat="1" ht="15.75" customHeight="1" x14ac:dyDescent="0.25">
      <c r="A69" t="s">
        <v>1517</v>
      </c>
      <c r="B69" t="s">
        <v>1045</v>
      </c>
      <c r="C69" s="107">
        <v>55008</v>
      </c>
      <c r="D69" t="s">
        <v>1529</v>
      </c>
      <c r="E69">
        <v>15369</v>
      </c>
      <c r="F69">
        <v>482</v>
      </c>
      <c r="G69">
        <v>3.1</v>
      </c>
      <c r="H69" s="233" t="s">
        <v>1871</v>
      </c>
      <c r="I69" s="233" t="s">
        <v>1871</v>
      </c>
    </row>
    <row r="70" spans="1:9" s="93" customFormat="1" ht="15.75" customHeight="1" x14ac:dyDescent="0.25">
      <c r="A70" t="s">
        <v>1517</v>
      </c>
      <c r="B70" t="s">
        <v>1045</v>
      </c>
      <c r="C70" s="107">
        <v>55080</v>
      </c>
      <c r="D70" t="s">
        <v>1560</v>
      </c>
      <c r="E70">
        <v>2551</v>
      </c>
      <c r="F70">
        <v>85</v>
      </c>
      <c r="G70">
        <v>3.3</v>
      </c>
      <c r="H70" s="233" t="s">
        <v>1871</v>
      </c>
      <c r="I70" s="233" t="s">
        <v>1871</v>
      </c>
    </row>
    <row r="71" spans="1:9" s="93" customFormat="1" ht="15.75" customHeight="1" x14ac:dyDescent="0.25">
      <c r="A71" t="s">
        <v>1517</v>
      </c>
      <c r="B71" t="s">
        <v>1063</v>
      </c>
      <c r="C71" s="107">
        <v>55371</v>
      </c>
      <c r="D71" t="s">
        <v>1605</v>
      </c>
      <c r="E71">
        <v>16858</v>
      </c>
      <c r="F71">
        <v>574</v>
      </c>
      <c r="G71">
        <v>3.4</v>
      </c>
      <c r="H71" s="233" t="s">
        <v>1871</v>
      </c>
      <c r="I71" s="233" t="s">
        <v>1871</v>
      </c>
    </row>
    <row r="72" spans="1:9" s="93" customFormat="1" ht="15.75" customHeight="1" x14ac:dyDescent="0.25">
      <c r="A72" t="s">
        <v>1517</v>
      </c>
      <c r="B72" t="s">
        <v>1028</v>
      </c>
      <c r="C72" s="107">
        <v>55012</v>
      </c>
      <c r="D72" t="s">
        <v>1532</v>
      </c>
      <c r="E72">
        <v>1974</v>
      </c>
      <c r="F72">
        <v>74</v>
      </c>
      <c r="G72">
        <v>3.7</v>
      </c>
      <c r="H72" s="233" t="s">
        <v>1871</v>
      </c>
      <c r="I72" s="233" t="s">
        <v>1871</v>
      </c>
    </row>
    <row r="73" spans="1:9" s="93" customFormat="1" ht="15.75" customHeight="1" x14ac:dyDescent="0.25">
      <c r="A73" t="s">
        <v>1517</v>
      </c>
      <c r="B73" t="s">
        <v>1028</v>
      </c>
      <c r="C73" s="107">
        <v>55045</v>
      </c>
      <c r="D73" t="s">
        <v>1544</v>
      </c>
      <c r="E73">
        <v>7598</v>
      </c>
      <c r="F73">
        <v>289</v>
      </c>
      <c r="G73">
        <v>3.8</v>
      </c>
      <c r="H73" s="233" t="s">
        <v>1871</v>
      </c>
      <c r="I73" s="233" t="s">
        <v>1871</v>
      </c>
    </row>
    <row r="74" spans="1:9" s="93" customFormat="1" ht="15.75" customHeight="1" x14ac:dyDescent="0.25">
      <c r="A74" t="s">
        <v>1517</v>
      </c>
      <c r="B74" t="s">
        <v>1028</v>
      </c>
      <c r="C74" s="107">
        <v>55032</v>
      </c>
      <c r="D74" t="s">
        <v>1538</v>
      </c>
      <c r="E74">
        <v>3505</v>
      </c>
      <c r="F74">
        <v>137</v>
      </c>
      <c r="G74">
        <v>3.9</v>
      </c>
      <c r="H74" s="233" t="s">
        <v>1871</v>
      </c>
      <c r="I74" s="233" t="s">
        <v>1871</v>
      </c>
    </row>
    <row r="75" spans="1:9" s="93" customFormat="1" ht="15.75" customHeight="1" x14ac:dyDescent="0.25">
      <c r="A75" t="s">
        <v>1517</v>
      </c>
      <c r="B75" t="s">
        <v>1048</v>
      </c>
      <c r="C75" s="107">
        <v>55051</v>
      </c>
      <c r="D75" t="s">
        <v>1546</v>
      </c>
      <c r="E75">
        <v>9277</v>
      </c>
      <c r="F75">
        <v>393</v>
      </c>
      <c r="G75">
        <v>4.2</v>
      </c>
      <c r="H75" s="233" t="s">
        <v>1871</v>
      </c>
      <c r="I75" s="233" t="s">
        <v>1871</v>
      </c>
    </row>
    <row r="76" spans="1:9" s="93" customFormat="1" ht="15.75" customHeight="1" x14ac:dyDescent="0.25">
      <c r="A76" t="s">
        <v>1517</v>
      </c>
      <c r="B76" t="s">
        <v>1045</v>
      </c>
      <c r="C76" s="107">
        <v>55040</v>
      </c>
      <c r="D76" t="s">
        <v>1045</v>
      </c>
      <c r="E76">
        <v>12877</v>
      </c>
      <c r="F76">
        <v>650</v>
      </c>
      <c r="G76" s="116">
        <v>5</v>
      </c>
      <c r="H76" s="233" t="s">
        <v>1872</v>
      </c>
      <c r="I76" s="233" t="s">
        <v>1871</v>
      </c>
    </row>
    <row r="77" spans="1:9" s="93" customFormat="1" ht="15.75" customHeight="1" x14ac:dyDescent="0.25">
      <c r="A77" t="s">
        <v>1517</v>
      </c>
      <c r="B77" t="s">
        <v>1028</v>
      </c>
      <c r="C77" s="107">
        <v>55069</v>
      </c>
      <c r="D77" t="s">
        <v>1553</v>
      </c>
      <c r="E77">
        <v>4243</v>
      </c>
      <c r="F77">
        <v>211</v>
      </c>
      <c r="G77" s="116">
        <v>5</v>
      </c>
      <c r="H77" s="233" t="s">
        <v>1871</v>
      </c>
      <c r="I77" s="233" t="s">
        <v>1871</v>
      </c>
    </row>
    <row r="78" spans="1:9" s="93" customFormat="1" ht="15.75" customHeight="1" x14ac:dyDescent="0.25">
      <c r="A78" t="s">
        <v>1517</v>
      </c>
      <c r="B78" t="s">
        <v>1048</v>
      </c>
      <c r="C78" s="107">
        <v>56358</v>
      </c>
      <c r="D78" t="s">
        <v>1759</v>
      </c>
      <c r="E78">
        <v>3309</v>
      </c>
      <c r="F78">
        <v>165</v>
      </c>
      <c r="G78" s="116">
        <v>5</v>
      </c>
      <c r="H78" s="233" t="s">
        <v>1871</v>
      </c>
      <c r="I78" s="233" t="s">
        <v>1871</v>
      </c>
    </row>
    <row r="79" spans="1:9" s="93" customFormat="1" ht="15.75" customHeight="1" x14ac:dyDescent="0.25">
      <c r="A79" t="s">
        <v>1517</v>
      </c>
      <c r="B79" t="s">
        <v>1073</v>
      </c>
      <c r="C79" s="107">
        <v>55704</v>
      </c>
      <c r="D79" t="s">
        <v>1632</v>
      </c>
      <c r="E79">
        <v>997</v>
      </c>
      <c r="F79">
        <v>51</v>
      </c>
      <c r="G79">
        <v>5.0999999999999996</v>
      </c>
      <c r="H79" s="233" t="s">
        <v>1871</v>
      </c>
      <c r="I79" s="233" t="s">
        <v>1871</v>
      </c>
    </row>
    <row r="80" spans="1:9" s="93" customFormat="1" ht="15.75" customHeight="1" x14ac:dyDescent="0.25">
      <c r="A80" t="s">
        <v>1517</v>
      </c>
      <c r="B80" t="s">
        <v>1028</v>
      </c>
      <c r="C80" s="107">
        <v>55056</v>
      </c>
      <c r="D80" t="s">
        <v>1547</v>
      </c>
      <c r="E80">
        <v>13797</v>
      </c>
      <c r="F80">
        <v>788</v>
      </c>
      <c r="G80">
        <v>5.7</v>
      </c>
      <c r="H80" s="233" t="s">
        <v>1872</v>
      </c>
      <c r="I80" s="233" t="s">
        <v>1871</v>
      </c>
    </row>
    <row r="81" spans="1:9" s="93" customFormat="1" ht="15.75" customHeight="1" x14ac:dyDescent="0.25">
      <c r="A81" t="s">
        <v>1517</v>
      </c>
      <c r="B81" t="s">
        <v>1045</v>
      </c>
      <c r="C81" s="107">
        <v>55006</v>
      </c>
      <c r="D81" t="s">
        <v>1527</v>
      </c>
      <c r="E81">
        <v>3902</v>
      </c>
      <c r="F81">
        <v>223</v>
      </c>
      <c r="G81">
        <v>5.7</v>
      </c>
      <c r="H81" s="233" t="s">
        <v>1871</v>
      </c>
      <c r="I81" s="233" t="s">
        <v>1871</v>
      </c>
    </row>
    <row r="82" spans="1:9" s="93" customFormat="1" ht="15.75" customHeight="1" x14ac:dyDescent="0.25">
      <c r="A82" t="s">
        <v>1517</v>
      </c>
      <c r="B82" t="s">
        <v>1063</v>
      </c>
      <c r="C82" s="107">
        <v>56342</v>
      </c>
      <c r="D82" t="s">
        <v>1754</v>
      </c>
      <c r="E82">
        <v>2661</v>
      </c>
      <c r="F82">
        <v>151</v>
      </c>
      <c r="G82">
        <v>5.7</v>
      </c>
      <c r="H82" s="233" t="s">
        <v>1871</v>
      </c>
      <c r="I82" s="233" t="s">
        <v>1871</v>
      </c>
    </row>
    <row r="83" spans="1:9" s="93" customFormat="1" ht="15.75" customHeight="1" x14ac:dyDescent="0.25">
      <c r="A83" t="s">
        <v>1517</v>
      </c>
      <c r="B83" t="s">
        <v>1048</v>
      </c>
      <c r="C83" s="107">
        <v>55007</v>
      </c>
      <c r="D83" t="s">
        <v>1528</v>
      </c>
      <c r="E83">
        <v>2385</v>
      </c>
      <c r="F83">
        <v>136</v>
      </c>
      <c r="G83">
        <v>5.7</v>
      </c>
      <c r="H83" s="233" t="s">
        <v>1871</v>
      </c>
      <c r="I83" s="233" t="s">
        <v>1871</v>
      </c>
    </row>
    <row r="84" spans="1:9" s="93" customFormat="1" ht="15.75" customHeight="1" x14ac:dyDescent="0.25">
      <c r="A84" t="s">
        <v>1517</v>
      </c>
      <c r="B84" t="s">
        <v>1063</v>
      </c>
      <c r="C84" s="107">
        <v>56353</v>
      </c>
      <c r="D84" t="s">
        <v>1757</v>
      </c>
      <c r="E84">
        <v>9140</v>
      </c>
      <c r="F84">
        <v>582</v>
      </c>
      <c r="G84">
        <v>6.4</v>
      </c>
      <c r="H84" s="233" t="s">
        <v>1871</v>
      </c>
      <c r="I84" s="233" t="s">
        <v>1871</v>
      </c>
    </row>
    <row r="85" spans="1:9" s="93" customFormat="1" ht="15.75" customHeight="1" x14ac:dyDescent="0.25">
      <c r="A85" t="s">
        <v>1517</v>
      </c>
      <c r="B85" t="s">
        <v>1028</v>
      </c>
      <c r="C85" s="107">
        <v>55084</v>
      </c>
      <c r="D85" t="s">
        <v>1562</v>
      </c>
      <c r="E85">
        <v>1653</v>
      </c>
      <c r="F85">
        <v>109</v>
      </c>
      <c r="G85">
        <v>6.6</v>
      </c>
      <c r="H85" s="233" t="s">
        <v>1871</v>
      </c>
      <c r="I85" s="233" t="s">
        <v>1871</v>
      </c>
    </row>
    <row r="86" spans="1:9" s="93" customFormat="1" ht="15.75" customHeight="1" x14ac:dyDescent="0.25">
      <c r="A86" t="s">
        <v>1517</v>
      </c>
      <c r="B86" t="s">
        <v>1073</v>
      </c>
      <c r="C86" s="107">
        <v>55063</v>
      </c>
      <c r="D86" t="s">
        <v>1550</v>
      </c>
      <c r="E86">
        <v>9406</v>
      </c>
      <c r="F86">
        <v>628</v>
      </c>
      <c r="G86">
        <v>6.7</v>
      </c>
      <c r="H86" s="233" t="s">
        <v>1872</v>
      </c>
      <c r="I86" s="233" t="s">
        <v>1871</v>
      </c>
    </row>
    <row r="87" spans="1:9" s="93" customFormat="1" ht="15.75" customHeight="1" x14ac:dyDescent="0.25">
      <c r="A87" t="s">
        <v>1517</v>
      </c>
      <c r="B87" t="s">
        <v>1073</v>
      </c>
      <c r="C87" s="107">
        <v>55735</v>
      </c>
      <c r="D87" t="s">
        <v>1640</v>
      </c>
      <c r="E87">
        <v>1697</v>
      </c>
      <c r="F87">
        <v>122</v>
      </c>
      <c r="G87">
        <v>7.2</v>
      </c>
      <c r="H87" s="233" t="s">
        <v>1871</v>
      </c>
      <c r="I87" s="233" t="s">
        <v>1871</v>
      </c>
    </row>
    <row r="88" spans="1:9" s="93" customFormat="1" ht="15.75" customHeight="1" x14ac:dyDescent="0.25">
      <c r="A88" t="s">
        <v>1517</v>
      </c>
      <c r="B88" t="s">
        <v>1073</v>
      </c>
      <c r="C88" s="107">
        <v>55072</v>
      </c>
      <c r="D88" t="s">
        <v>1556</v>
      </c>
      <c r="E88">
        <v>3334</v>
      </c>
      <c r="F88">
        <v>247</v>
      </c>
      <c r="G88">
        <v>7.4</v>
      </c>
      <c r="H88" s="233" t="s">
        <v>1871</v>
      </c>
      <c r="I88" s="233" t="s">
        <v>1872</v>
      </c>
    </row>
    <row r="89" spans="1:9" s="93" customFormat="1" ht="15.75" customHeight="1" x14ac:dyDescent="0.25">
      <c r="A89" t="s">
        <v>1517</v>
      </c>
      <c r="B89" t="s">
        <v>1073</v>
      </c>
      <c r="C89" s="107">
        <v>55037</v>
      </c>
      <c r="D89" t="s">
        <v>1540</v>
      </c>
      <c r="E89">
        <v>4789</v>
      </c>
      <c r="F89">
        <v>385</v>
      </c>
      <c r="G89" s="116">
        <v>8</v>
      </c>
      <c r="H89" s="233" t="s">
        <v>1871</v>
      </c>
      <c r="I89" s="233" t="s">
        <v>1872</v>
      </c>
    </row>
    <row r="90" spans="1:9" s="93" customFormat="1" ht="15.75" customHeight="1" x14ac:dyDescent="0.25">
      <c r="A90" t="s">
        <v>1517</v>
      </c>
      <c r="B90" t="s">
        <v>1063</v>
      </c>
      <c r="C90" s="107">
        <v>56359</v>
      </c>
      <c r="D90" t="s">
        <v>1760</v>
      </c>
      <c r="E90">
        <v>3401</v>
      </c>
      <c r="F90">
        <v>327</v>
      </c>
      <c r="G90">
        <v>9.6</v>
      </c>
      <c r="H90" s="233" t="s">
        <v>1871</v>
      </c>
      <c r="I90" s="233" t="s">
        <v>1872</v>
      </c>
    </row>
    <row r="91" spans="1:9" s="93" customFormat="1" ht="15.75" customHeight="1" x14ac:dyDescent="0.25">
      <c r="A91" t="s">
        <v>1518</v>
      </c>
      <c r="B91" t="s">
        <v>1044</v>
      </c>
      <c r="C91" s="107">
        <v>56467</v>
      </c>
      <c r="D91" t="s">
        <v>1788</v>
      </c>
      <c r="E91">
        <v>2561</v>
      </c>
      <c r="F91">
        <v>106</v>
      </c>
      <c r="G91">
        <v>4.0999999999999996</v>
      </c>
      <c r="H91" s="233" t="s">
        <v>1871</v>
      </c>
      <c r="I91" s="233" t="s">
        <v>1871</v>
      </c>
    </row>
    <row r="92" spans="1:9" s="93" customFormat="1" ht="15.75" customHeight="1" x14ac:dyDescent="0.25">
      <c r="A92" t="s">
        <v>1518</v>
      </c>
      <c r="B92" t="s">
        <v>1054</v>
      </c>
      <c r="C92" s="107">
        <v>56623</v>
      </c>
      <c r="D92" t="s">
        <v>1833</v>
      </c>
      <c r="E92">
        <v>2584</v>
      </c>
      <c r="F92">
        <v>120</v>
      </c>
      <c r="G92">
        <v>4.5999999999999996</v>
      </c>
      <c r="H92" s="233" t="s">
        <v>1871</v>
      </c>
      <c r="I92" s="233" t="s">
        <v>1871</v>
      </c>
    </row>
    <row r="93" spans="1:9" s="93" customFormat="1" ht="15.75" customHeight="1" x14ac:dyDescent="0.25">
      <c r="A93" t="s">
        <v>1518</v>
      </c>
      <c r="B93" t="s">
        <v>1044</v>
      </c>
      <c r="C93" s="107">
        <v>56461</v>
      </c>
      <c r="D93" t="s">
        <v>1784</v>
      </c>
      <c r="E93">
        <v>3346</v>
      </c>
      <c r="F93">
        <v>177</v>
      </c>
      <c r="G93">
        <v>5.3</v>
      </c>
      <c r="H93" s="233" t="s">
        <v>1871</v>
      </c>
      <c r="I93" s="233" t="s">
        <v>1871</v>
      </c>
    </row>
    <row r="94" spans="1:9" s="93" customFormat="1" ht="15.75" customHeight="1" x14ac:dyDescent="0.25">
      <c r="A94" t="s">
        <v>1518</v>
      </c>
      <c r="B94" t="s">
        <v>1019</v>
      </c>
      <c r="C94" s="107">
        <v>56678</v>
      </c>
      <c r="D94" t="s">
        <v>1848</v>
      </c>
      <c r="E94">
        <v>1201</v>
      </c>
      <c r="F94">
        <v>68</v>
      </c>
      <c r="G94">
        <v>5.7</v>
      </c>
      <c r="H94" s="233" t="s">
        <v>1871</v>
      </c>
      <c r="I94" s="233" t="s">
        <v>1871</v>
      </c>
    </row>
    <row r="95" spans="1:9" s="93" customFormat="1" ht="15.75" customHeight="1" x14ac:dyDescent="0.25">
      <c r="A95" t="s">
        <v>1518</v>
      </c>
      <c r="B95" t="s">
        <v>1019</v>
      </c>
      <c r="C95" s="107">
        <v>56601</v>
      </c>
      <c r="D95" t="s">
        <v>1831</v>
      </c>
      <c r="E95">
        <v>33844</v>
      </c>
      <c r="F95">
        <v>1951</v>
      </c>
      <c r="G95">
        <v>5.8</v>
      </c>
      <c r="H95" s="233" t="s">
        <v>1872</v>
      </c>
      <c r="I95" s="233" t="s">
        <v>1871</v>
      </c>
    </row>
    <row r="96" spans="1:9" s="93" customFormat="1" ht="15.75" customHeight="1" x14ac:dyDescent="0.25">
      <c r="A96" t="s">
        <v>1518</v>
      </c>
      <c r="B96" t="s">
        <v>1044</v>
      </c>
      <c r="C96" s="107">
        <v>56433</v>
      </c>
      <c r="D96" t="s">
        <v>1775</v>
      </c>
      <c r="E96">
        <v>1645</v>
      </c>
      <c r="F96">
        <v>98</v>
      </c>
      <c r="G96" s="116">
        <v>6</v>
      </c>
      <c r="H96" s="233" t="s">
        <v>1871</v>
      </c>
      <c r="I96" s="233" t="s">
        <v>1871</v>
      </c>
    </row>
    <row r="97" spans="1:9" s="93" customFormat="1" ht="15.75" customHeight="1" x14ac:dyDescent="0.25">
      <c r="A97" t="s">
        <v>1518</v>
      </c>
      <c r="B97" t="s">
        <v>1044</v>
      </c>
      <c r="C97" s="107">
        <v>56470</v>
      </c>
      <c r="D97" t="s">
        <v>1790</v>
      </c>
      <c r="E97">
        <v>10470</v>
      </c>
      <c r="F97">
        <v>697</v>
      </c>
      <c r="G97">
        <v>6.7</v>
      </c>
      <c r="H97" s="233" t="s">
        <v>1872</v>
      </c>
      <c r="I97" s="233" t="s">
        <v>1871</v>
      </c>
    </row>
    <row r="98" spans="1:9" s="93" customFormat="1" ht="15.75" customHeight="1" x14ac:dyDescent="0.25">
      <c r="A98" t="s">
        <v>1518</v>
      </c>
      <c r="B98" t="s">
        <v>1019</v>
      </c>
      <c r="C98" s="107">
        <v>56630</v>
      </c>
      <c r="D98" t="s">
        <v>1834</v>
      </c>
      <c r="E98">
        <v>2174</v>
      </c>
      <c r="F98">
        <v>151</v>
      </c>
      <c r="G98">
        <v>6.9</v>
      </c>
      <c r="H98" s="233" t="s">
        <v>1871</v>
      </c>
      <c r="I98" s="233" t="s">
        <v>1871</v>
      </c>
    </row>
    <row r="99" spans="1:9" s="93" customFormat="1" ht="15.75" customHeight="1" x14ac:dyDescent="0.25">
      <c r="A99" t="s">
        <v>1518</v>
      </c>
      <c r="B99" t="s">
        <v>1030</v>
      </c>
      <c r="C99" s="107">
        <v>56621</v>
      </c>
      <c r="D99" t="s">
        <v>1832</v>
      </c>
      <c r="E99">
        <v>4811</v>
      </c>
      <c r="F99">
        <v>363</v>
      </c>
      <c r="G99">
        <v>7.5</v>
      </c>
      <c r="H99" s="233" t="s">
        <v>1871</v>
      </c>
      <c r="I99" s="233" t="s">
        <v>1871</v>
      </c>
    </row>
    <row r="100" spans="1:9" s="93" customFormat="1" ht="15.75" customHeight="1" x14ac:dyDescent="0.25">
      <c r="A100" t="s">
        <v>1518</v>
      </c>
      <c r="B100" t="s">
        <v>1030</v>
      </c>
      <c r="C100" s="107">
        <v>56634</v>
      </c>
      <c r="D100" t="s">
        <v>1836</v>
      </c>
      <c r="E100">
        <v>1385</v>
      </c>
      <c r="F100">
        <v>114</v>
      </c>
      <c r="G100">
        <v>8.1999999999999993</v>
      </c>
      <c r="H100" s="233" t="s">
        <v>1871</v>
      </c>
      <c r="I100" s="233" t="s">
        <v>1871</v>
      </c>
    </row>
    <row r="101" spans="1:9" s="93" customFormat="1" ht="15.75" customHeight="1" x14ac:dyDescent="0.25">
      <c r="A101" t="s">
        <v>1518</v>
      </c>
      <c r="B101" t="s">
        <v>1030</v>
      </c>
      <c r="C101" s="107">
        <v>56676</v>
      </c>
      <c r="D101" t="s">
        <v>1847</v>
      </c>
      <c r="E101">
        <v>1564</v>
      </c>
      <c r="F101">
        <v>148</v>
      </c>
      <c r="G101">
        <v>9.5</v>
      </c>
      <c r="H101" s="233" t="s">
        <v>1871</v>
      </c>
      <c r="I101" s="233" t="s">
        <v>1871</v>
      </c>
    </row>
    <row r="102" spans="1:9" s="93" customFormat="1" ht="15.75" customHeight="1" x14ac:dyDescent="0.25">
      <c r="A102" t="s">
        <v>1518</v>
      </c>
      <c r="B102" t="s">
        <v>1030</v>
      </c>
      <c r="C102" s="107">
        <v>56652</v>
      </c>
      <c r="D102" t="s">
        <v>1842</v>
      </c>
      <c r="E102">
        <v>604</v>
      </c>
      <c r="F102">
        <v>66</v>
      </c>
      <c r="G102">
        <v>10.9</v>
      </c>
      <c r="H102" s="233" t="s">
        <v>1871</v>
      </c>
      <c r="I102" s="233" t="s">
        <v>1871</v>
      </c>
    </row>
    <row r="103" spans="1:9" s="93" customFormat="1" ht="15.75" customHeight="1" x14ac:dyDescent="0.25">
      <c r="A103" t="s">
        <v>1518</v>
      </c>
      <c r="B103" t="s">
        <v>1019</v>
      </c>
      <c r="C103" s="107">
        <v>56650</v>
      </c>
      <c r="D103" t="s">
        <v>1840</v>
      </c>
      <c r="E103">
        <v>739</v>
      </c>
      <c r="F103">
        <v>91</v>
      </c>
      <c r="G103">
        <v>12.3</v>
      </c>
      <c r="H103" s="233" t="s">
        <v>1871</v>
      </c>
      <c r="I103" s="233" t="s">
        <v>1871</v>
      </c>
    </row>
    <row r="104" spans="1:9" s="93" customFormat="1" ht="15.75" customHeight="1" x14ac:dyDescent="0.25">
      <c r="A104" t="s">
        <v>1518</v>
      </c>
      <c r="B104" t="s">
        <v>1059</v>
      </c>
      <c r="C104" s="107">
        <v>56589</v>
      </c>
      <c r="D104" t="s">
        <v>1829</v>
      </c>
      <c r="E104">
        <v>2161</v>
      </c>
      <c r="F104">
        <v>322</v>
      </c>
      <c r="G104">
        <v>14.9</v>
      </c>
      <c r="H104" s="233" t="s">
        <v>1871</v>
      </c>
      <c r="I104" s="233" t="s">
        <v>1871</v>
      </c>
    </row>
    <row r="105" spans="1:9" s="93" customFormat="1" ht="15.75" customHeight="1" x14ac:dyDescent="0.25">
      <c r="A105" t="s">
        <v>1518</v>
      </c>
      <c r="B105" t="s">
        <v>1059</v>
      </c>
      <c r="C105" s="107">
        <v>56651</v>
      </c>
      <c r="D105" t="s">
        <v>1841</v>
      </c>
      <c r="E105">
        <v>630</v>
      </c>
      <c r="F105">
        <v>94</v>
      </c>
      <c r="G105">
        <v>14.9</v>
      </c>
      <c r="H105" s="233" t="s">
        <v>1871</v>
      </c>
      <c r="I105" s="233" t="s">
        <v>1871</v>
      </c>
    </row>
    <row r="106" spans="1:9" s="93" customFormat="1" ht="15.75" customHeight="1" x14ac:dyDescent="0.25">
      <c r="A106" t="s">
        <v>1518</v>
      </c>
      <c r="B106" t="s">
        <v>1059</v>
      </c>
      <c r="C106" s="107">
        <v>56557</v>
      </c>
      <c r="D106" t="s">
        <v>1059</v>
      </c>
      <c r="E106">
        <v>2807</v>
      </c>
      <c r="F106">
        <v>427</v>
      </c>
      <c r="G106">
        <v>15.2</v>
      </c>
      <c r="H106" s="233" t="s">
        <v>1871</v>
      </c>
      <c r="I106" s="233" t="s">
        <v>1871</v>
      </c>
    </row>
    <row r="107" spans="1:9" s="93" customFormat="1" ht="15.75" customHeight="1" x14ac:dyDescent="0.25">
      <c r="A107" t="s">
        <v>1518</v>
      </c>
      <c r="B107" t="s">
        <v>1030</v>
      </c>
      <c r="C107" s="107">
        <v>56644</v>
      </c>
      <c r="D107" t="s">
        <v>1838</v>
      </c>
      <c r="E107">
        <v>842</v>
      </c>
      <c r="F107">
        <v>136</v>
      </c>
      <c r="G107">
        <v>16.2</v>
      </c>
      <c r="H107" s="233" t="s">
        <v>1871</v>
      </c>
      <c r="I107" s="233" t="s">
        <v>1871</v>
      </c>
    </row>
    <row r="108" spans="1:9" s="93" customFormat="1" ht="15.75" customHeight="1" x14ac:dyDescent="0.25">
      <c r="A108" t="s">
        <v>1518</v>
      </c>
      <c r="B108" t="s">
        <v>1059</v>
      </c>
      <c r="C108" s="107">
        <v>56566</v>
      </c>
      <c r="D108" t="s">
        <v>1819</v>
      </c>
      <c r="E108">
        <v>528</v>
      </c>
      <c r="F108">
        <v>98</v>
      </c>
      <c r="G108">
        <v>18.600000000000001</v>
      </c>
      <c r="H108" s="233" t="s">
        <v>1871</v>
      </c>
      <c r="I108" s="233" t="s">
        <v>1871</v>
      </c>
    </row>
    <row r="109" spans="1:9" s="93" customFormat="1" ht="15.75" customHeight="1" x14ac:dyDescent="0.25">
      <c r="A109" t="s">
        <v>1518</v>
      </c>
      <c r="B109" t="s">
        <v>1019</v>
      </c>
      <c r="C109" s="107">
        <v>56670</v>
      </c>
      <c r="D109" t="s">
        <v>1845</v>
      </c>
      <c r="E109">
        <v>1463</v>
      </c>
      <c r="F109">
        <v>305</v>
      </c>
      <c r="G109">
        <v>20.8</v>
      </c>
      <c r="H109" s="233" t="s">
        <v>1871</v>
      </c>
      <c r="I109" s="233" t="s">
        <v>1872</v>
      </c>
    </row>
    <row r="110" spans="1:9" s="93" customFormat="1" ht="15.75" customHeight="1" x14ac:dyDescent="0.25">
      <c r="A110" t="s">
        <v>1518</v>
      </c>
      <c r="B110" t="s">
        <v>1019</v>
      </c>
      <c r="C110" s="107">
        <v>56671</v>
      </c>
      <c r="D110" t="s">
        <v>1078</v>
      </c>
      <c r="E110">
        <v>3254</v>
      </c>
      <c r="F110">
        <v>914</v>
      </c>
      <c r="G110">
        <v>28.1</v>
      </c>
      <c r="H110" s="233" t="s">
        <v>1872</v>
      </c>
      <c r="I110" s="233" t="s">
        <v>1872</v>
      </c>
    </row>
    <row r="111" spans="1:9" s="93" customFormat="1" ht="15.75" customHeight="1" x14ac:dyDescent="0.25">
      <c r="A111" t="s">
        <v>1518</v>
      </c>
      <c r="B111" t="s">
        <v>1019</v>
      </c>
      <c r="C111" s="107">
        <v>56666</v>
      </c>
      <c r="D111" t="s">
        <v>1844</v>
      </c>
      <c r="E111">
        <v>1080</v>
      </c>
      <c r="F111">
        <v>346</v>
      </c>
      <c r="G111" s="116">
        <v>32</v>
      </c>
      <c r="H111" s="233" t="s">
        <v>1871</v>
      </c>
      <c r="I111" s="233" t="s">
        <v>1872</v>
      </c>
    </row>
    <row r="112" spans="1:9" s="93" customFormat="1" ht="15.75" customHeight="1" x14ac:dyDescent="0.25">
      <c r="A112" t="s">
        <v>1519</v>
      </c>
      <c r="B112" t="s">
        <v>1033</v>
      </c>
      <c r="C112" s="107">
        <v>56425</v>
      </c>
      <c r="D112" t="s">
        <v>1774</v>
      </c>
      <c r="E112">
        <v>8135</v>
      </c>
      <c r="F112">
        <v>117</v>
      </c>
      <c r="G112">
        <v>1.4</v>
      </c>
      <c r="H112" s="233" t="s">
        <v>1871</v>
      </c>
      <c r="I112" s="233" t="s">
        <v>1871</v>
      </c>
    </row>
    <row r="113" spans="1:9" s="93" customFormat="1" ht="15.75" customHeight="1" x14ac:dyDescent="0.25">
      <c r="A113" t="s">
        <v>1519</v>
      </c>
      <c r="B113" t="s">
        <v>1026</v>
      </c>
      <c r="C113" s="107">
        <v>56473</v>
      </c>
      <c r="D113" t="s">
        <v>1792</v>
      </c>
      <c r="E113">
        <v>3488</v>
      </c>
      <c r="F113">
        <v>67</v>
      </c>
      <c r="G113">
        <v>1.9</v>
      </c>
      <c r="H113" s="233" t="s">
        <v>1871</v>
      </c>
      <c r="I113" s="233" t="s">
        <v>1871</v>
      </c>
    </row>
    <row r="114" spans="1:9" s="93" customFormat="1" ht="15.75" customHeight="1" x14ac:dyDescent="0.25">
      <c r="A114" t="s">
        <v>1519</v>
      </c>
      <c r="B114" t="s">
        <v>1033</v>
      </c>
      <c r="C114" s="107">
        <v>56449</v>
      </c>
      <c r="D114" t="s">
        <v>1782</v>
      </c>
      <c r="E114">
        <v>1786</v>
      </c>
      <c r="F114">
        <v>68</v>
      </c>
      <c r="G114">
        <v>3.8</v>
      </c>
      <c r="H114" s="233" t="s">
        <v>1871</v>
      </c>
      <c r="I114" s="233" t="s">
        <v>1871</v>
      </c>
    </row>
    <row r="115" spans="1:9" s="93" customFormat="1" ht="15.75" customHeight="1" x14ac:dyDescent="0.25">
      <c r="A115" t="s">
        <v>1519</v>
      </c>
      <c r="B115" t="s">
        <v>1026</v>
      </c>
      <c r="C115" s="107">
        <v>56655</v>
      </c>
      <c r="D115" t="s">
        <v>1843</v>
      </c>
      <c r="E115">
        <v>1612</v>
      </c>
      <c r="F115">
        <v>64</v>
      </c>
      <c r="G115" s="116">
        <v>4</v>
      </c>
      <c r="H115" s="233" t="s">
        <v>1871</v>
      </c>
      <c r="I115" s="233" t="s">
        <v>1871</v>
      </c>
    </row>
    <row r="116" spans="1:9" s="93" customFormat="1" ht="15.75" customHeight="1" x14ac:dyDescent="0.25">
      <c r="A116" t="s">
        <v>1519</v>
      </c>
      <c r="B116" t="s">
        <v>1064</v>
      </c>
      <c r="C116" s="107">
        <v>56338</v>
      </c>
      <c r="D116" t="s">
        <v>1752</v>
      </c>
      <c r="E116">
        <v>1627</v>
      </c>
      <c r="F116">
        <v>68</v>
      </c>
      <c r="G116">
        <v>4.2</v>
      </c>
      <c r="H116" s="233" t="s">
        <v>1871</v>
      </c>
      <c r="I116" s="233" t="s">
        <v>1871</v>
      </c>
    </row>
    <row r="117" spans="1:9" s="93" customFormat="1" ht="15.75" customHeight="1" x14ac:dyDescent="0.25">
      <c r="A117" t="s">
        <v>1519</v>
      </c>
      <c r="B117" t="s">
        <v>1026</v>
      </c>
      <c r="C117" s="107">
        <v>56452</v>
      </c>
      <c r="D117" t="s">
        <v>1783</v>
      </c>
      <c r="E117">
        <v>1845</v>
      </c>
      <c r="F117">
        <v>81</v>
      </c>
      <c r="G117">
        <v>4.4000000000000004</v>
      </c>
      <c r="H117" s="233" t="s">
        <v>1871</v>
      </c>
      <c r="I117" s="233" t="s">
        <v>1871</v>
      </c>
    </row>
    <row r="118" spans="1:9" s="93" customFormat="1" ht="15.75" customHeight="1" x14ac:dyDescent="0.25">
      <c r="A118" t="s">
        <v>1519</v>
      </c>
      <c r="B118" t="s">
        <v>1095</v>
      </c>
      <c r="C118" s="107">
        <v>56481</v>
      </c>
      <c r="D118" t="s">
        <v>1797</v>
      </c>
      <c r="E118">
        <v>1945</v>
      </c>
      <c r="F118">
        <v>90</v>
      </c>
      <c r="G118">
        <v>4.5999999999999996</v>
      </c>
      <c r="H118" s="233" t="s">
        <v>1871</v>
      </c>
      <c r="I118" s="233" t="s">
        <v>1871</v>
      </c>
    </row>
    <row r="119" spans="1:9" s="93" customFormat="1" ht="15.75" customHeight="1" x14ac:dyDescent="0.25">
      <c r="A119" t="s">
        <v>1519</v>
      </c>
      <c r="B119" t="s">
        <v>1064</v>
      </c>
      <c r="C119" s="107">
        <v>56382</v>
      </c>
      <c r="D119" t="s">
        <v>1771</v>
      </c>
      <c r="E119">
        <v>1442</v>
      </c>
      <c r="F119">
        <v>67</v>
      </c>
      <c r="G119">
        <v>4.5999999999999996</v>
      </c>
      <c r="H119" s="233" t="s">
        <v>1871</v>
      </c>
      <c r="I119" s="233" t="s">
        <v>1871</v>
      </c>
    </row>
    <row r="120" spans="1:9" s="93" customFormat="1" ht="15.75" customHeight="1" x14ac:dyDescent="0.25">
      <c r="A120" t="s">
        <v>1519</v>
      </c>
      <c r="B120" t="s">
        <v>1064</v>
      </c>
      <c r="C120" s="107">
        <v>56364</v>
      </c>
      <c r="D120" t="s">
        <v>1764</v>
      </c>
      <c r="E120">
        <v>5541</v>
      </c>
      <c r="F120">
        <v>269</v>
      </c>
      <c r="G120">
        <v>4.9000000000000004</v>
      </c>
      <c r="H120" s="233" t="s">
        <v>1871</v>
      </c>
      <c r="I120" s="233" t="s">
        <v>1871</v>
      </c>
    </row>
    <row r="121" spans="1:9" s="93" customFormat="1" ht="15.75" customHeight="1" x14ac:dyDescent="0.25">
      <c r="A121" t="s">
        <v>1519</v>
      </c>
      <c r="B121" t="s">
        <v>1092</v>
      </c>
      <c r="C121" s="107">
        <v>56479</v>
      </c>
      <c r="D121" t="s">
        <v>1796</v>
      </c>
      <c r="E121">
        <v>5037</v>
      </c>
      <c r="F121">
        <v>250</v>
      </c>
      <c r="G121" s="116">
        <v>5</v>
      </c>
      <c r="H121" s="233" t="s">
        <v>1871</v>
      </c>
      <c r="I121" s="233" t="s">
        <v>1871</v>
      </c>
    </row>
    <row r="122" spans="1:9" s="93" customFormat="1" ht="15.75" customHeight="1" x14ac:dyDescent="0.25">
      <c r="A122" t="s">
        <v>1519</v>
      </c>
      <c r="B122" t="s">
        <v>1033</v>
      </c>
      <c r="C122" s="107">
        <v>56401</v>
      </c>
      <c r="D122" t="s">
        <v>1773</v>
      </c>
      <c r="E122">
        <v>29033</v>
      </c>
      <c r="F122">
        <v>1514</v>
      </c>
      <c r="G122">
        <v>5.2</v>
      </c>
      <c r="H122" s="233" t="s">
        <v>1872</v>
      </c>
      <c r="I122" s="233" t="s">
        <v>1871</v>
      </c>
    </row>
    <row r="123" spans="1:9" s="93" customFormat="1" ht="15.75" customHeight="1" x14ac:dyDescent="0.25">
      <c r="A123" t="s">
        <v>1519</v>
      </c>
      <c r="B123" t="s">
        <v>1064</v>
      </c>
      <c r="C123" s="107">
        <v>56345</v>
      </c>
      <c r="D123" t="s">
        <v>1755</v>
      </c>
      <c r="E123">
        <v>14326</v>
      </c>
      <c r="F123">
        <v>765</v>
      </c>
      <c r="G123">
        <v>5.3</v>
      </c>
      <c r="H123" s="233" t="s">
        <v>1872</v>
      </c>
      <c r="I123" s="233" t="s">
        <v>1871</v>
      </c>
    </row>
    <row r="124" spans="1:9" s="93" customFormat="1" ht="15.75" customHeight="1" x14ac:dyDescent="0.25">
      <c r="A124" t="s">
        <v>1519</v>
      </c>
      <c r="B124" t="s">
        <v>1064</v>
      </c>
      <c r="C124" s="107">
        <v>56373</v>
      </c>
      <c r="D124" t="s">
        <v>1765</v>
      </c>
      <c r="E124">
        <v>3128</v>
      </c>
      <c r="F124">
        <v>167</v>
      </c>
      <c r="G124">
        <v>5.3</v>
      </c>
      <c r="H124" s="233" t="s">
        <v>1871</v>
      </c>
      <c r="I124" s="233" t="s">
        <v>1871</v>
      </c>
    </row>
    <row r="125" spans="1:9" s="93" customFormat="1" ht="15.75" customHeight="1" x14ac:dyDescent="0.25">
      <c r="A125" t="s">
        <v>1519</v>
      </c>
      <c r="B125" t="s">
        <v>1026</v>
      </c>
      <c r="C125" s="107">
        <v>56466</v>
      </c>
      <c r="D125" t="s">
        <v>2222</v>
      </c>
      <c r="E125">
        <v>2987</v>
      </c>
      <c r="F125">
        <v>168</v>
      </c>
      <c r="G125">
        <v>5.6</v>
      </c>
      <c r="H125" s="233" t="s">
        <v>1871</v>
      </c>
      <c r="I125" s="233" t="s">
        <v>1871</v>
      </c>
    </row>
    <row r="126" spans="1:9" s="93" customFormat="1" ht="15.75" customHeight="1" x14ac:dyDescent="0.25">
      <c r="A126" t="s">
        <v>1519</v>
      </c>
      <c r="B126" t="s">
        <v>1033</v>
      </c>
      <c r="C126" s="107">
        <v>56468</v>
      </c>
      <c r="D126" t="s">
        <v>1789</v>
      </c>
      <c r="E126">
        <v>4483</v>
      </c>
      <c r="F126">
        <v>256</v>
      </c>
      <c r="G126">
        <v>5.7</v>
      </c>
      <c r="H126" s="233" t="s">
        <v>1871</v>
      </c>
      <c r="I126" s="233" t="s">
        <v>1871</v>
      </c>
    </row>
    <row r="127" spans="1:9" s="93" customFormat="1" ht="15.75" customHeight="1" x14ac:dyDescent="0.25">
      <c r="A127" t="s">
        <v>1519</v>
      </c>
      <c r="B127" t="s">
        <v>1033</v>
      </c>
      <c r="C127" s="107">
        <v>56472</v>
      </c>
      <c r="D127" t="s">
        <v>1791</v>
      </c>
      <c r="E127">
        <v>7842</v>
      </c>
      <c r="F127">
        <v>455</v>
      </c>
      <c r="G127">
        <v>5.8</v>
      </c>
      <c r="H127" s="233" t="s">
        <v>1871</v>
      </c>
      <c r="I127" s="233" t="s">
        <v>1871</v>
      </c>
    </row>
    <row r="128" spans="1:9" s="93" customFormat="1" ht="15.75" customHeight="1" x14ac:dyDescent="0.25">
      <c r="A128" t="s">
        <v>1519</v>
      </c>
      <c r="B128" t="s">
        <v>1033</v>
      </c>
      <c r="C128" s="107">
        <v>56465</v>
      </c>
      <c r="D128" t="s">
        <v>1786</v>
      </c>
      <c r="E128">
        <v>1976</v>
      </c>
      <c r="F128">
        <v>114</v>
      </c>
      <c r="G128">
        <v>5.8</v>
      </c>
      <c r="H128" s="233" t="s">
        <v>1871</v>
      </c>
      <c r="I128" s="233" t="s">
        <v>1871</v>
      </c>
    </row>
    <row r="129" spans="1:9" s="93" customFormat="1" ht="15.75" customHeight="1" x14ac:dyDescent="0.25">
      <c r="A129" t="s">
        <v>1519</v>
      </c>
      <c r="B129" t="s">
        <v>1033</v>
      </c>
      <c r="C129" s="107">
        <v>56444</v>
      </c>
      <c r="D129" t="s">
        <v>1780</v>
      </c>
      <c r="E129">
        <v>3091</v>
      </c>
      <c r="F129">
        <v>192</v>
      </c>
      <c r="G129">
        <v>6.2</v>
      </c>
      <c r="H129" s="233" t="s">
        <v>1871</v>
      </c>
      <c r="I129" s="233" t="s">
        <v>1871</v>
      </c>
    </row>
    <row r="130" spans="1:9" s="93" customFormat="1" ht="15.75" customHeight="1" x14ac:dyDescent="0.25">
      <c r="A130" t="s">
        <v>1519</v>
      </c>
      <c r="B130" t="s">
        <v>1026</v>
      </c>
      <c r="C130" s="107">
        <v>56672</v>
      </c>
      <c r="D130" t="s">
        <v>1846</v>
      </c>
      <c r="E130">
        <v>1961</v>
      </c>
      <c r="F130">
        <v>125</v>
      </c>
      <c r="G130">
        <v>6.4</v>
      </c>
      <c r="H130" s="233" t="s">
        <v>1871</v>
      </c>
      <c r="I130" s="233" t="s">
        <v>1871</v>
      </c>
    </row>
    <row r="131" spans="1:9" s="93" customFormat="1" ht="15.75" customHeight="1" x14ac:dyDescent="0.25">
      <c r="A131" t="s">
        <v>1519</v>
      </c>
      <c r="B131" t="s">
        <v>1095</v>
      </c>
      <c r="C131" s="107">
        <v>56464</v>
      </c>
      <c r="D131" t="s">
        <v>1785</v>
      </c>
      <c r="E131">
        <v>4540</v>
      </c>
      <c r="F131">
        <v>295</v>
      </c>
      <c r="G131">
        <v>6.5</v>
      </c>
      <c r="H131" s="233" t="s">
        <v>1871</v>
      </c>
      <c r="I131" s="233" t="s">
        <v>1871</v>
      </c>
    </row>
    <row r="132" spans="1:9" s="93" customFormat="1" ht="15.75" customHeight="1" x14ac:dyDescent="0.25">
      <c r="A132" t="s">
        <v>1519</v>
      </c>
      <c r="B132" t="s">
        <v>1064</v>
      </c>
      <c r="C132" s="107">
        <v>56475</v>
      </c>
      <c r="D132" t="s">
        <v>1794</v>
      </c>
      <c r="E132">
        <v>1684</v>
      </c>
      <c r="F132">
        <v>112</v>
      </c>
      <c r="G132">
        <v>6.7</v>
      </c>
      <c r="H132" s="233" t="s">
        <v>1871</v>
      </c>
      <c r="I132" s="233" t="s">
        <v>1871</v>
      </c>
    </row>
    <row r="133" spans="1:9" s="93" customFormat="1" ht="15.75" customHeight="1" x14ac:dyDescent="0.25">
      <c r="A133" t="s">
        <v>1519</v>
      </c>
      <c r="B133" t="s">
        <v>1095</v>
      </c>
      <c r="C133" s="107">
        <v>56477</v>
      </c>
      <c r="D133" t="s">
        <v>1795</v>
      </c>
      <c r="E133">
        <v>2787</v>
      </c>
      <c r="F133">
        <v>189</v>
      </c>
      <c r="G133">
        <v>6.8</v>
      </c>
      <c r="H133" s="233" t="s">
        <v>1871</v>
      </c>
      <c r="I133" s="233" t="s">
        <v>1871</v>
      </c>
    </row>
    <row r="134" spans="1:9" s="93" customFormat="1" ht="15.75" customHeight="1" x14ac:dyDescent="0.25">
      <c r="A134" t="s">
        <v>1519</v>
      </c>
      <c r="B134" t="s">
        <v>1095</v>
      </c>
      <c r="C134" s="107">
        <v>56482</v>
      </c>
      <c r="D134" t="s">
        <v>1095</v>
      </c>
      <c r="E134">
        <v>6701</v>
      </c>
      <c r="F134">
        <v>471</v>
      </c>
      <c r="G134" s="116">
        <v>7</v>
      </c>
      <c r="H134" s="233" t="s">
        <v>1871</v>
      </c>
      <c r="I134" s="233" t="s">
        <v>1871</v>
      </c>
    </row>
    <row r="135" spans="1:9" s="93" customFormat="1" ht="15.75" customHeight="1" x14ac:dyDescent="0.25">
      <c r="A135" t="s">
        <v>1519</v>
      </c>
      <c r="B135" t="s">
        <v>1033</v>
      </c>
      <c r="C135" s="107">
        <v>56441</v>
      </c>
      <c r="D135" t="s">
        <v>1779</v>
      </c>
      <c r="E135">
        <v>3684</v>
      </c>
      <c r="F135">
        <v>283</v>
      </c>
      <c r="G135">
        <v>7.7</v>
      </c>
      <c r="H135" s="233" t="s">
        <v>1871</v>
      </c>
      <c r="I135" s="233" t="s">
        <v>1871</v>
      </c>
    </row>
    <row r="136" spans="1:9" s="93" customFormat="1" ht="15.75" customHeight="1" x14ac:dyDescent="0.25">
      <c r="A136" t="s">
        <v>1519</v>
      </c>
      <c r="B136" t="s">
        <v>1026</v>
      </c>
      <c r="C136" s="107">
        <v>56484</v>
      </c>
      <c r="D136" t="s">
        <v>1798</v>
      </c>
      <c r="E136">
        <v>3420</v>
      </c>
      <c r="F136">
        <v>277</v>
      </c>
      <c r="G136">
        <v>8.1</v>
      </c>
      <c r="H136" s="233" t="s">
        <v>1871</v>
      </c>
      <c r="I136" s="233" t="s">
        <v>1871</v>
      </c>
    </row>
    <row r="137" spans="1:9" s="93" customFormat="1" ht="15.75" customHeight="1" x14ac:dyDescent="0.25">
      <c r="A137" t="s">
        <v>1519</v>
      </c>
      <c r="B137" t="s">
        <v>1026</v>
      </c>
      <c r="C137" s="107">
        <v>56435</v>
      </c>
      <c r="D137" t="s">
        <v>1776</v>
      </c>
      <c r="E137">
        <v>2479</v>
      </c>
      <c r="F137">
        <v>206</v>
      </c>
      <c r="G137">
        <v>8.3000000000000007</v>
      </c>
      <c r="H137" s="233" t="s">
        <v>1871</v>
      </c>
      <c r="I137" s="233" t="s">
        <v>1871</v>
      </c>
    </row>
    <row r="138" spans="1:9" s="93" customFormat="1" ht="15.75" customHeight="1" x14ac:dyDescent="0.25">
      <c r="A138" t="s">
        <v>1519</v>
      </c>
      <c r="B138" t="s">
        <v>1092</v>
      </c>
      <c r="C138" s="107">
        <v>56438</v>
      </c>
      <c r="D138" t="s">
        <v>1778</v>
      </c>
      <c r="E138">
        <v>2922</v>
      </c>
      <c r="F138">
        <v>257</v>
      </c>
      <c r="G138">
        <v>8.8000000000000007</v>
      </c>
      <c r="H138" s="233" t="s">
        <v>1871</v>
      </c>
      <c r="I138" s="233" t="s">
        <v>1871</v>
      </c>
    </row>
    <row r="139" spans="1:9" s="93" customFormat="1" ht="15.75" customHeight="1" x14ac:dyDescent="0.25">
      <c r="A139" t="s">
        <v>1519</v>
      </c>
      <c r="B139" t="s">
        <v>1092</v>
      </c>
      <c r="C139" s="107">
        <v>56446</v>
      </c>
      <c r="D139" t="s">
        <v>1781</v>
      </c>
      <c r="E139">
        <v>1406</v>
      </c>
      <c r="F139">
        <v>131</v>
      </c>
      <c r="G139">
        <v>9.3000000000000007</v>
      </c>
      <c r="H139" s="233" t="s">
        <v>1871</v>
      </c>
      <c r="I139" s="233" t="s">
        <v>1871</v>
      </c>
    </row>
    <row r="140" spans="1:9" s="93" customFormat="1" ht="15.75" customHeight="1" x14ac:dyDescent="0.25">
      <c r="A140" t="s">
        <v>1519</v>
      </c>
      <c r="B140" t="s">
        <v>1026</v>
      </c>
      <c r="C140" s="107">
        <v>56474</v>
      </c>
      <c r="D140" t="s">
        <v>1793</v>
      </c>
      <c r="E140">
        <v>3985</v>
      </c>
      <c r="F140">
        <v>408</v>
      </c>
      <c r="G140">
        <v>10.199999999999999</v>
      </c>
      <c r="H140" s="233" t="s">
        <v>1871</v>
      </c>
      <c r="I140" s="233" t="s">
        <v>1871</v>
      </c>
    </row>
    <row r="141" spans="1:9" s="93" customFormat="1" ht="15.75" customHeight="1" x14ac:dyDescent="0.25">
      <c r="A141" t="s">
        <v>1519</v>
      </c>
      <c r="B141" t="s">
        <v>1092</v>
      </c>
      <c r="C141" s="107">
        <v>56347</v>
      </c>
      <c r="D141" t="s">
        <v>1756</v>
      </c>
      <c r="E141">
        <v>7046</v>
      </c>
      <c r="F141">
        <v>751</v>
      </c>
      <c r="G141">
        <v>10.7</v>
      </c>
      <c r="H141" s="233" t="s">
        <v>1872</v>
      </c>
      <c r="I141" s="233" t="s">
        <v>1872</v>
      </c>
    </row>
    <row r="142" spans="1:9" s="93" customFormat="1" ht="15.75" customHeight="1" x14ac:dyDescent="0.25">
      <c r="A142" t="s">
        <v>1519</v>
      </c>
      <c r="B142" t="s">
        <v>1026</v>
      </c>
      <c r="C142" s="107">
        <v>56633</v>
      </c>
      <c r="D142" t="s">
        <v>1835</v>
      </c>
      <c r="E142">
        <v>4490</v>
      </c>
      <c r="F142">
        <v>593</v>
      </c>
      <c r="G142">
        <v>13.2</v>
      </c>
      <c r="H142" s="233" t="s">
        <v>1871</v>
      </c>
      <c r="I142" s="233" t="s">
        <v>1872</v>
      </c>
    </row>
    <row r="143" spans="1:9" s="93" customFormat="1" ht="15.75" customHeight="1" x14ac:dyDescent="0.25">
      <c r="A143" t="s">
        <v>1519</v>
      </c>
      <c r="B143" t="s">
        <v>1092</v>
      </c>
      <c r="C143" s="107">
        <v>56437</v>
      </c>
      <c r="D143" t="s">
        <v>1777</v>
      </c>
      <c r="E143">
        <v>1458</v>
      </c>
      <c r="F143">
        <v>209</v>
      </c>
      <c r="G143">
        <v>14.3</v>
      </c>
      <c r="H143" s="233" t="s">
        <v>1871</v>
      </c>
      <c r="I143" s="233" t="s">
        <v>1872</v>
      </c>
    </row>
    <row r="144" spans="1:9" s="93" customFormat="1" ht="15.75" customHeight="1" x14ac:dyDescent="0.25">
      <c r="A144" t="s">
        <v>1520</v>
      </c>
      <c r="B144" t="s">
        <v>1072</v>
      </c>
      <c r="C144" s="107">
        <v>56701</v>
      </c>
      <c r="D144" t="s">
        <v>1849</v>
      </c>
      <c r="E144">
        <v>12809</v>
      </c>
      <c r="F144">
        <v>279</v>
      </c>
      <c r="G144">
        <v>2.2000000000000002</v>
      </c>
      <c r="H144" s="233" t="s">
        <v>1871</v>
      </c>
      <c r="I144" s="233" t="s">
        <v>1871</v>
      </c>
    </row>
    <row r="145" spans="1:9" s="93" customFormat="1" ht="15.75" customHeight="1" x14ac:dyDescent="0.25">
      <c r="A145" t="s">
        <v>1520</v>
      </c>
      <c r="B145" t="s">
        <v>1083</v>
      </c>
      <c r="C145" s="107">
        <v>56751</v>
      </c>
      <c r="D145" t="s">
        <v>1083</v>
      </c>
      <c r="E145">
        <v>5439</v>
      </c>
      <c r="F145">
        <v>127</v>
      </c>
      <c r="G145">
        <v>2.2999999999999998</v>
      </c>
      <c r="H145" s="233" t="s">
        <v>1871</v>
      </c>
      <c r="I145" s="233" t="s">
        <v>1871</v>
      </c>
    </row>
    <row r="146" spans="1:9" s="93" customFormat="1" ht="15.75" customHeight="1" x14ac:dyDescent="0.25">
      <c r="A146" t="s">
        <v>1520</v>
      </c>
      <c r="B146" t="s">
        <v>1075</v>
      </c>
      <c r="C146" s="107">
        <v>56542</v>
      </c>
      <c r="D146" t="s">
        <v>1810</v>
      </c>
      <c r="E146">
        <v>2777</v>
      </c>
      <c r="F146">
        <v>81</v>
      </c>
      <c r="G146">
        <v>2.9</v>
      </c>
      <c r="H146" s="233" t="s">
        <v>1871</v>
      </c>
      <c r="I146" s="233" t="s">
        <v>1871</v>
      </c>
    </row>
    <row r="147" spans="1:9" s="93" customFormat="1" ht="15.75" customHeight="1" x14ac:dyDescent="0.25">
      <c r="A147" t="s">
        <v>1520</v>
      </c>
      <c r="B147" t="s">
        <v>1060</v>
      </c>
      <c r="C147" s="107">
        <v>56762</v>
      </c>
      <c r="D147" t="s">
        <v>1855</v>
      </c>
      <c r="E147">
        <v>2526</v>
      </c>
      <c r="F147">
        <v>91</v>
      </c>
      <c r="G147">
        <v>3.6</v>
      </c>
      <c r="H147" s="233" t="s">
        <v>1871</v>
      </c>
      <c r="I147" s="233" t="s">
        <v>1871</v>
      </c>
    </row>
    <row r="148" spans="1:9" s="93" customFormat="1" ht="15.75" customHeight="1" x14ac:dyDescent="0.25">
      <c r="A148" t="s">
        <v>1520</v>
      </c>
      <c r="B148" t="s">
        <v>1078</v>
      </c>
      <c r="C148" s="107">
        <v>56750</v>
      </c>
      <c r="D148" t="s">
        <v>1854</v>
      </c>
      <c r="E148">
        <v>2277</v>
      </c>
      <c r="F148">
        <v>89</v>
      </c>
      <c r="G148">
        <v>3.9</v>
      </c>
      <c r="H148" s="233" t="s">
        <v>1871</v>
      </c>
      <c r="I148" s="233" t="s">
        <v>1871</v>
      </c>
    </row>
    <row r="149" spans="1:9" s="93" customFormat="1" ht="15.75" customHeight="1" x14ac:dyDescent="0.25">
      <c r="A149" t="s">
        <v>1520</v>
      </c>
      <c r="B149" t="s">
        <v>1075</v>
      </c>
      <c r="C149" s="107">
        <v>56721</v>
      </c>
      <c r="D149" t="s">
        <v>1851</v>
      </c>
      <c r="E149">
        <v>10159</v>
      </c>
      <c r="F149">
        <v>402</v>
      </c>
      <c r="G149" s="116">
        <v>4</v>
      </c>
      <c r="H149" s="233" t="s">
        <v>1872</v>
      </c>
      <c r="I149" s="233" t="s">
        <v>1871</v>
      </c>
    </row>
    <row r="150" spans="1:9" s="93" customFormat="1" ht="15.75" customHeight="1" x14ac:dyDescent="0.25">
      <c r="A150" t="s">
        <v>1520</v>
      </c>
      <c r="B150" t="s">
        <v>1060</v>
      </c>
      <c r="C150" s="107">
        <v>56738</v>
      </c>
      <c r="D150" t="s">
        <v>1853</v>
      </c>
      <c r="E150">
        <v>1453</v>
      </c>
      <c r="F150">
        <v>59</v>
      </c>
      <c r="G150">
        <v>4.0999999999999996</v>
      </c>
      <c r="H150" s="233" t="s">
        <v>1871</v>
      </c>
      <c r="I150" s="233" t="s">
        <v>1871</v>
      </c>
    </row>
    <row r="151" spans="1:9" s="93" customFormat="1" ht="15.75" customHeight="1" x14ac:dyDescent="0.25">
      <c r="A151" t="s">
        <v>1520</v>
      </c>
      <c r="B151" t="s">
        <v>1075</v>
      </c>
      <c r="C151" s="107">
        <v>56716</v>
      </c>
      <c r="D151" t="s">
        <v>1850</v>
      </c>
      <c r="E151">
        <v>8942</v>
      </c>
      <c r="F151">
        <v>417</v>
      </c>
      <c r="G151">
        <v>4.7</v>
      </c>
      <c r="H151" s="233" t="s">
        <v>1872</v>
      </c>
      <c r="I151" s="233" t="s">
        <v>1871</v>
      </c>
    </row>
    <row r="152" spans="1:9" s="93" customFormat="1" ht="15.75" customHeight="1" x14ac:dyDescent="0.25">
      <c r="A152" t="s">
        <v>1520</v>
      </c>
      <c r="B152" t="s">
        <v>1075</v>
      </c>
      <c r="C152" s="107">
        <v>56535</v>
      </c>
      <c r="D152" t="s">
        <v>1807</v>
      </c>
      <c r="E152">
        <v>1169</v>
      </c>
      <c r="F152">
        <v>58</v>
      </c>
      <c r="G152" s="116">
        <v>5</v>
      </c>
      <c r="H152" s="233" t="s">
        <v>1871</v>
      </c>
      <c r="I152" s="233" t="s">
        <v>1871</v>
      </c>
    </row>
    <row r="153" spans="1:9" s="93" customFormat="1" ht="15.75" customHeight="1" x14ac:dyDescent="0.25">
      <c r="A153" t="s">
        <v>1520</v>
      </c>
      <c r="B153" t="s">
        <v>1069</v>
      </c>
      <c r="C153" s="107">
        <v>56584</v>
      </c>
      <c r="D153" t="s">
        <v>1826</v>
      </c>
      <c r="E153">
        <v>1302</v>
      </c>
      <c r="F153">
        <v>67</v>
      </c>
      <c r="G153">
        <v>5.0999999999999996</v>
      </c>
      <c r="H153" s="233" t="s">
        <v>1871</v>
      </c>
      <c r="I153" s="233" t="s">
        <v>1871</v>
      </c>
    </row>
    <row r="154" spans="1:9" s="93" customFormat="1" ht="15.75" customHeight="1" x14ac:dyDescent="0.25">
      <c r="A154" t="s">
        <v>1520</v>
      </c>
      <c r="B154" t="s">
        <v>1083</v>
      </c>
      <c r="C154" s="107">
        <v>56763</v>
      </c>
      <c r="D154" t="s">
        <v>1856</v>
      </c>
      <c r="E154">
        <v>5100</v>
      </c>
      <c r="F154">
        <v>311</v>
      </c>
      <c r="G154">
        <v>6.1</v>
      </c>
      <c r="H154" s="233" t="s">
        <v>1872</v>
      </c>
      <c r="I154" s="233" t="s">
        <v>1871</v>
      </c>
    </row>
    <row r="155" spans="1:9" s="93" customFormat="1" ht="15.75" customHeight="1" x14ac:dyDescent="0.25">
      <c r="A155" t="s">
        <v>1520</v>
      </c>
      <c r="B155" t="s">
        <v>1069</v>
      </c>
      <c r="C155" s="107">
        <v>56510</v>
      </c>
      <c r="D155" t="s">
        <v>1800</v>
      </c>
      <c r="E155">
        <v>2282</v>
      </c>
      <c r="F155">
        <v>139</v>
      </c>
      <c r="G155">
        <v>6.1</v>
      </c>
      <c r="H155" s="233" t="s">
        <v>1871</v>
      </c>
      <c r="I155" s="233" t="s">
        <v>1871</v>
      </c>
    </row>
    <row r="156" spans="1:9" s="93" customFormat="1" ht="15.75" customHeight="1" x14ac:dyDescent="0.25">
      <c r="A156" t="s">
        <v>1520</v>
      </c>
      <c r="B156" t="s">
        <v>1069</v>
      </c>
      <c r="C156" s="107">
        <v>56548</v>
      </c>
      <c r="D156" t="s">
        <v>1813</v>
      </c>
      <c r="E156">
        <v>760</v>
      </c>
      <c r="F156">
        <v>51</v>
      </c>
      <c r="G156">
        <v>6.7</v>
      </c>
      <c r="H156" s="233" t="s">
        <v>1871</v>
      </c>
      <c r="I156" s="233" t="s">
        <v>1871</v>
      </c>
    </row>
    <row r="157" spans="1:9" s="93" customFormat="1" ht="15.75" customHeight="1" x14ac:dyDescent="0.25">
      <c r="A157" t="s">
        <v>1520</v>
      </c>
      <c r="B157" t="s">
        <v>1050</v>
      </c>
      <c r="C157" s="107">
        <v>56732</v>
      </c>
      <c r="D157" t="s">
        <v>1852</v>
      </c>
      <c r="E157">
        <v>1034</v>
      </c>
      <c r="F157">
        <v>73</v>
      </c>
      <c r="G157">
        <v>7.1</v>
      </c>
      <c r="H157" s="233" t="s">
        <v>1871</v>
      </c>
      <c r="I157" s="233" t="s">
        <v>1872</v>
      </c>
    </row>
    <row r="158" spans="1:9" s="93" customFormat="1" ht="15.75" customHeight="1" x14ac:dyDescent="0.25">
      <c r="A158" t="s">
        <v>1520</v>
      </c>
      <c r="B158" t="s">
        <v>1075</v>
      </c>
      <c r="C158" s="107">
        <v>56556</v>
      </c>
      <c r="D158" t="s">
        <v>1817</v>
      </c>
      <c r="E158">
        <v>1052</v>
      </c>
      <c r="F158">
        <v>76</v>
      </c>
      <c r="G158">
        <v>7.2</v>
      </c>
      <c r="H158" s="233" t="s">
        <v>1871</v>
      </c>
      <c r="I158" s="233" t="s">
        <v>1872</v>
      </c>
    </row>
    <row r="159" spans="1:9" s="93" customFormat="1" ht="15.75" customHeight="1" x14ac:dyDescent="0.25">
      <c r="A159" t="s">
        <v>1520</v>
      </c>
      <c r="B159" t="s">
        <v>1075</v>
      </c>
      <c r="C159" s="107">
        <v>56540</v>
      </c>
      <c r="D159" t="s">
        <v>1809</v>
      </c>
      <c r="E159">
        <v>2102</v>
      </c>
      <c r="F159">
        <v>154</v>
      </c>
      <c r="G159">
        <v>7.3</v>
      </c>
      <c r="H159" s="233" t="s">
        <v>1871</v>
      </c>
      <c r="I159" s="233" t="s">
        <v>1872</v>
      </c>
    </row>
    <row r="160" spans="1:9" s="93" customFormat="1" ht="15.75" customHeight="1" x14ac:dyDescent="0.25">
      <c r="A160" t="s">
        <v>1521</v>
      </c>
      <c r="B160" t="s">
        <v>1067</v>
      </c>
      <c r="C160" s="107">
        <v>56003</v>
      </c>
      <c r="D160" t="s">
        <v>1683</v>
      </c>
      <c r="E160">
        <v>14583</v>
      </c>
      <c r="F160">
        <v>299</v>
      </c>
      <c r="G160">
        <v>2.1</v>
      </c>
      <c r="H160" s="233" t="s">
        <v>1871</v>
      </c>
      <c r="I160" s="233" t="s">
        <v>1871</v>
      </c>
    </row>
    <row r="161" spans="1:9" s="93" customFormat="1" ht="15.75" customHeight="1" x14ac:dyDescent="0.25">
      <c r="A161" t="s">
        <v>1521</v>
      </c>
      <c r="B161" t="s">
        <v>1087</v>
      </c>
      <c r="C161" s="107">
        <v>56044</v>
      </c>
      <c r="D161" t="s">
        <v>1691</v>
      </c>
      <c r="E161">
        <v>2178</v>
      </c>
      <c r="F161">
        <v>50</v>
      </c>
      <c r="G161">
        <v>2.2999999999999998</v>
      </c>
      <c r="H161" s="233" t="s">
        <v>1871</v>
      </c>
      <c r="I161" s="233" t="s">
        <v>1871</v>
      </c>
    </row>
    <row r="162" spans="1:9" s="93" customFormat="1" ht="15.75" customHeight="1" x14ac:dyDescent="0.25">
      <c r="A162" t="s">
        <v>1521</v>
      </c>
      <c r="B162" t="s">
        <v>1022</v>
      </c>
      <c r="C162" s="107">
        <v>56055</v>
      </c>
      <c r="D162" t="s">
        <v>1693</v>
      </c>
      <c r="E162">
        <v>3971</v>
      </c>
      <c r="F162">
        <v>104</v>
      </c>
      <c r="G162">
        <v>2.6</v>
      </c>
      <c r="H162" s="233" t="s">
        <v>1871</v>
      </c>
      <c r="I162" s="233" t="s">
        <v>1871</v>
      </c>
    </row>
    <row r="163" spans="1:9" s="93" customFormat="1" ht="15.75" customHeight="1" x14ac:dyDescent="0.25">
      <c r="A163" t="s">
        <v>1521</v>
      </c>
      <c r="B163" t="s">
        <v>1096</v>
      </c>
      <c r="C163" s="107">
        <v>56048</v>
      </c>
      <c r="D163" t="s">
        <v>1692</v>
      </c>
      <c r="E163">
        <v>4142</v>
      </c>
      <c r="F163">
        <v>110</v>
      </c>
      <c r="G163">
        <v>2.7</v>
      </c>
      <c r="H163" s="233" t="s">
        <v>1871</v>
      </c>
      <c r="I163" s="233" t="s">
        <v>1871</v>
      </c>
    </row>
    <row r="164" spans="1:9" s="93" customFormat="1" ht="15.75" customHeight="1" x14ac:dyDescent="0.25">
      <c r="A164" t="s">
        <v>1521</v>
      </c>
      <c r="B164" t="s">
        <v>1096</v>
      </c>
      <c r="C164" s="107">
        <v>56072</v>
      </c>
      <c r="D164" t="s">
        <v>1699</v>
      </c>
      <c r="E164">
        <v>2086</v>
      </c>
      <c r="F164">
        <v>65</v>
      </c>
      <c r="G164">
        <v>3.1</v>
      </c>
      <c r="H164" s="233" t="s">
        <v>1871</v>
      </c>
      <c r="I164" s="233" t="s">
        <v>1871</v>
      </c>
    </row>
    <row r="165" spans="1:9" s="93" customFormat="1" ht="15.75" customHeight="1" x14ac:dyDescent="0.25">
      <c r="A165" s="66" t="s">
        <v>1521</v>
      </c>
      <c r="B165" t="s">
        <v>1061</v>
      </c>
      <c r="C165" s="107">
        <v>56088</v>
      </c>
      <c r="D165" t="s">
        <v>1704</v>
      </c>
      <c r="E165">
        <v>1723</v>
      </c>
      <c r="F165">
        <v>56</v>
      </c>
      <c r="G165">
        <v>3.3</v>
      </c>
      <c r="H165" s="233" t="s">
        <v>1871</v>
      </c>
      <c r="I165" s="233" t="s">
        <v>1871</v>
      </c>
    </row>
    <row r="166" spans="1:9" s="93" customFormat="1" ht="15.75" customHeight="1" x14ac:dyDescent="0.25">
      <c r="A166" t="s">
        <v>1521</v>
      </c>
      <c r="B166" t="s">
        <v>1022</v>
      </c>
      <c r="C166" s="107">
        <v>56001</v>
      </c>
      <c r="D166" t="s">
        <v>1682</v>
      </c>
      <c r="E166">
        <v>47651</v>
      </c>
      <c r="F166">
        <v>1606</v>
      </c>
      <c r="G166">
        <v>3.4</v>
      </c>
      <c r="H166" s="233" t="s">
        <v>1872</v>
      </c>
      <c r="I166" s="233" t="s">
        <v>1871</v>
      </c>
    </row>
    <row r="167" spans="1:9" s="93" customFormat="1" ht="15.75" customHeight="1" x14ac:dyDescent="0.25">
      <c r="A167" t="s">
        <v>1521</v>
      </c>
      <c r="B167" t="s">
        <v>1096</v>
      </c>
      <c r="C167" s="107">
        <v>56093</v>
      </c>
      <c r="D167" t="s">
        <v>1096</v>
      </c>
      <c r="E167">
        <v>11419</v>
      </c>
      <c r="F167">
        <v>390</v>
      </c>
      <c r="G167">
        <v>3.4</v>
      </c>
      <c r="H167" s="233" t="s">
        <v>1871</v>
      </c>
      <c r="I167" s="233" t="s">
        <v>1871</v>
      </c>
    </row>
    <row r="168" spans="1:9" s="93" customFormat="1" ht="15.75" customHeight="1" x14ac:dyDescent="0.25">
      <c r="A168" t="s">
        <v>1521</v>
      </c>
      <c r="B168" t="s">
        <v>1037</v>
      </c>
      <c r="C168" s="107">
        <v>56013</v>
      </c>
      <c r="D168" t="s">
        <v>1022</v>
      </c>
      <c r="E168">
        <v>4102</v>
      </c>
      <c r="F168">
        <v>152</v>
      </c>
      <c r="G168">
        <v>3.7</v>
      </c>
      <c r="H168" s="233" t="s">
        <v>1871</v>
      </c>
      <c r="I168" s="233" t="s">
        <v>1871</v>
      </c>
    </row>
    <row r="169" spans="1:9" s="93" customFormat="1" ht="15.75" customHeight="1" x14ac:dyDescent="0.25">
      <c r="A169" t="s">
        <v>1521</v>
      </c>
      <c r="B169" t="s">
        <v>1023</v>
      </c>
      <c r="C169" s="107">
        <v>56073</v>
      </c>
      <c r="D169" t="s">
        <v>1700</v>
      </c>
      <c r="E169">
        <v>16437</v>
      </c>
      <c r="F169">
        <v>693</v>
      </c>
      <c r="G169">
        <v>4.2</v>
      </c>
      <c r="H169" s="233" t="s">
        <v>1871</v>
      </c>
      <c r="I169" s="233" t="s">
        <v>1871</v>
      </c>
    </row>
    <row r="170" spans="1:9" s="93" customFormat="1" ht="15.75" customHeight="1" x14ac:dyDescent="0.25">
      <c r="A170" t="s">
        <v>1521</v>
      </c>
      <c r="B170" t="s">
        <v>1067</v>
      </c>
      <c r="C170" s="107">
        <v>56082</v>
      </c>
      <c r="D170" t="s">
        <v>1702</v>
      </c>
      <c r="E170">
        <v>14325</v>
      </c>
      <c r="F170">
        <v>599</v>
      </c>
      <c r="G170">
        <v>4.2</v>
      </c>
      <c r="H170" s="233" t="s">
        <v>1871</v>
      </c>
      <c r="I170" s="233" t="s">
        <v>1871</v>
      </c>
    </row>
    <row r="171" spans="1:9" s="93" customFormat="1" ht="15.75" customHeight="1" x14ac:dyDescent="0.25">
      <c r="A171" t="s">
        <v>1521</v>
      </c>
      <c r="B171" t="s">
        <v>1023</v>
      </c>
      <c r="C171" s="107">
        <v>56041</v>
      </c>
      <c r="D171" t="s">
        <v>1690</v>
      </c>
      <c r="E171">
        <v>1100</v>
      </c>
      <c r="F171">
        <v>53</v>
      </c>
      <c r="G171">
        <v>4.8</v>
      </c>
      <c r="H171" s="233" t="s">
        <v>1871</v>
      </c>
      <c r="I171" s="233" t="s">
        <v>1871</v>
      </c>
    </row>
    <row r="172" spans="1:9" s="93" customFormat="1" ht="15.75" customHeight="1" x14ac:dyDescent="0.25">
      <c r="A172" t="s">
        <v>1521</v>
      </c>
      <c r="B172" t="s">
        <v>1055</v>
      </c>
      <c r="C172" s="107">
        <v>56058</v>
      </c>
      <c r="D172" t="s">
        <v>1055</v>
      </c>
      <c r="E172">
        <v>5652</v>
      </c>
      <c r="F172">
        <v>337</v>
      </c>
      <c r="G172" s="116">
        <v>6</v>
      </c>
      <c r="H172" s="233" t="s">
        <v>1871</v>
      </c>
      <c r="I172" s="233" t="s">
        <v>1871</v>
      </c>
    </row>
    <row r="173" spans="1:9" s="93" customFormat="1" ht="15.75" customHeight="1" x14ac:dyDescent="0.25">
      <c r="A173" t="s">
        <v>1521</v>
      </c>
      <c r="B173" t="s">
        <v>1037</v>
      </c>
      <c r="C173" s="107">
        <v>56097</v>
      </c>
      <c r="D173" t="s">
        <v>1705</v>
      </c>
      <c r="E173">
        <v>3671</v>
      </c>
      <c r="F173">
        <v>222</v>
      </c>
      <c r="G173" s="116">
        <v>6</v>
      </c>
      <c r="H173" s="233" t="s">
        <v>1871</v>
      </c>
      <c r="I173" s="233" t="s">
        <v>1871</v>
      </c>
    </row>
    <row r="174" spans="1:9" s="93" customFormat="1" ht="15.75" customHeight="1" x14ac:dyDescent="0.25">
      <c r="A174" t="s">
        <v>1521</v>
      </c>
      <c r="B174" t="s">
        <v>1055</v>
      </c>
      <c r="C174" s="107">
        <v>56069</v>
      </c>
      <c r="D174" t="s">
        <v>1697</v>
      </c>
      <c r="E174">
        <v>4622</v>
      </c>
      <c r="F174">
        <v>284</v>
      </c>
      <c r="G174">
        <v>6.1</v>
      </c>
      <c r="H174" s="233" t="s">
        <v>1871</v>
      </c>
      <c r="I174" s="233" t="s">
        <v>1871</v>
      </c>
    </row>
    <row r="175" spans="1:9" s="93" customFormat="1" ht="15.75" customHeight="1" x14ac:dyDescent="0.25">
      <c r="A175" t="s">
        <v>1521</v>
      </c>
      <c r="B175" t="s">
        <v>1022</v>
      </c>
      <c r="C175" s="107">
        <v>56065</v>
      </c>
      <c r="D175" t="s">
        <v>1696</v>
      </c>
      <c r="E175">
        <v>2684</v>
      </c>
      <c r="F175">
        <v>168</v>
      </c>
      <c r="G175">
        <v>6.3</v>
      </c>
      <c r="H175" s="233" t="s">
        <v>1871</v>
      </c>
      <c r="I175" s="233" t="s">
        <v>1871</v>
      </c>
    </row>
    <row r="176" spans="1:9" s="93" customFormat="1" ht="15.75" customHeight="1" x14ac:dyDescent="0.25">
      <c r="A176" t="s">
        <v>1521</v>
      </c>
      <c r="B176" t="s">
        <v>1061</v>
      </c>
      <c r="C176" s="107">
        <v>56031</v>
      </c>
      <c r="D176" t="s">
        <v>1687</v>
      </c>
      <c r="E176">
        <v>11718</v>
      </c>
      <c r="F176">
        <v>768</v>
      </c>
      <c r="G176">
        <v>6.6</v>
      </c>
      <c r="H176" s="233" t="s">
        <v>1872</v>
      </c>
      <c r="I176" s="233" t="s">
        <v>1871</v>
      </c>
    </row>
    <row r="177" spans="1:9" s="93" customFormat="1" ht="15.75" customHeight="1" x14ac:dyDescent="0.25">
      <c r="A177" t="s">
        <v>1521</v>
      </c>
      <c r="B177" t="s">
        <v>1087</v>
      </c>
      <c r="C177" s="107">
        <v>55307</v>
      </c>
      <c r="D177" t="s">
        <v>1578</v>
      </c>
      <c r="E177">
        <v>3273</v>
      </c>
      <c r="F177">
        <v>219</v>
      </c>
      <c r="G177">
        <v>6.7</v>
      </c>
      <c r="H177" s="233" t="s">
        <v>1871</v>
      </c>
      <c r="I177" s="233" t="s">
        <v>1871</v>
      </c>
    </row>
    <row r="178" spans="1:9" s="93" customFormat="1" ht="15.75" customHeight="1" x14ac:dyDescent="0.25">
      <c r="A178" t="s">
        <v>1521</v>
      </c>
      <c r="B178" t="s">
        <v>1087</v>
      </c>
      <c r="C178" s="107">
        <v>55335</v>
      </c>
      <c r="D178" t="s">
        <v>1591</v>
      </c>
      <c r="E178">
        <v>1733</v>
      </c>
      <c r="F178">
        <v>118</v>
      </c>
      <c r="G178">
        <v>6.8</v>
      </c>
      <c r="H178" s="233" t="s">
        <v>1871</v>
      </c>
      <c r="I178" s="233" t="s">
        <v>1871</v>
      </c>
    </row>
    <row r="179" spans="1:9" s="93" customFormat="1" ht="15.75" customHeight="1" x14ac:dyDescent="0.25">
      <c r="A179" t="s">
        <v>1521</v>
      </c>
      <c r="B179" t="s">
        <v>1037</v>
      </c>
      <c r="C179" s="107">
        <v>56098</v>
      </c>
      <c r="D179" t="s">
        <v>1706</v>
      </c>
      <c r="E179">
        <v>1967</v>
      </c>
      <c r="F179">
        <v>136</v>
      </c>
      <c r="G179">
        <v>6.9</v>
      </c>
      <c r="H179" s="233" t="s">
        <v>1871</v>
      </c>
      <c r="I179" s="233" t="s">
        <v>1871</v>
      </c>
    </row>
    <row r="180" spans="1:9" s="93" customFormat="1" ht="15.75" customHeight="1" x14ac:dyDescent="0.25">
      <c r="A180" t="s">
        <v>1521</v>
      </c>
      <c r="B180" t="s">
        <v>1061</v>
      </c>
      <c r="C180" s="107">
        <v>56039</v>
      </c>
      <c r="D180" t="s">
        <v>1689</v>
      </c>
      <c r="E180">
        <v>970</v>
      </c>
      <c r="F180">
        <v>67</v>
      </c>
      <c r="G180">
        <v>6.9</v>
      </c>
      <c r="H180" s="233" t="s">
        <v>1871</v>
      </c>
      <c r="I180" s="233" t="s">
        <v>1871</v>
      </c>
    </row>
    <row r="181" spans="1:9" s="93" customFormat="1" ht="15.75" customHeight="1" x14ac:dyDescent="0.25">
      <c r="A181" t="s">
        <v>1521</v>
      </c>
      <c r="B181" t="s">
        <v>1055</v>
      </c>
      <c r="C181" s="107">
        <v>56057</v>
      </c>
      <c r="D181" t="s">
        <v>1694</v>
      </c>
      <c r="E181">
        <v>3929</v>
      </c>
      <c r="F181">
        <v>325</v>
      </c>
      <c r="G181">
        <v>8.3000000000000007</v>
      </c>
      <c r="H181" s="233" t="s">
        <v>1871</v>
      </c>
      <c r="I181" s="233" t="s">
        <v>1871</v>
      </c>
    </row>
    <row r="182" spans="1:9" s="93" customFormat="1" ht="15.75" customHeight="1" x14ac:dyDescent="0.25">
      <c r="A182" t="s">
        <v>1521</v>
      </c>
      <c r="B182" t="s">
        <v>1098</v>
      </c>
      <c r="C182" s="107">
        <v>56062</v>
      </c>
      <c r="D182" t="s">
        <v>1695</v>
      </c>
      <c r="E182">
        <v>3483</v>
      </c>
      <c r="F182">
        <v>323</v>
      </c>
      <c r="G182">
        <v>9.3000000000000007</v>
      </c>
      <c r="H182" s="233" t="s">
        <v>1871</v>
      </c>
      <c r="I182" s="233" t="s">
        <v>1872</v>
      </c>
    </row>
    <row r="183" spans="1:9" s="93" customFormat="1" ht="15.75" customHeight="1" x14ac:dyDescent="0.25">
      <c r="A183" t="s">
        <v>1521</v>
      </c>
      <c r="B183" t="s">
        <v>1098</v>
      </c>
      <c r="C183" s="107">
        <v>56081</v>
      </c>
      <c r="D183" t="s">
        <v>1701</v>
      </c>
      <c r="E183">
        <v>5770</v>
      </c>
      <c r="F183">
        <v>791</v>
      </c>
      <c r="G183">
        <v>13.7</v>
      </c>
      <c r="H183" s="233" t="s">
        <v>1872</v>
      </c>
      <c r="I183" s="233" t="s">
        <v>1872</v>
      </c>
    </row>
    <row r="184" spans="1:9" s="93" customFormat="1" ht="15.75" customHeight="1" x14ac:dyDescent="0.25">
      <c r="A184" t="s">
        <v>1521</v>
      </c>
      <c r="B184" t="s">
        <v>1098</v>
      </c>
      <c r="C184" s="107">
        <v>56120</v>
      </c>
      <c r="D184" t="s">
        <v>1709</v>
      </c>
      <c r="E184">
        <v>954</v>
      </c>
      <c r="F184">
        <v>143</v>
      </c>
      <c r="G184" s="116">
        <v>15</v>
      </c>
      <c r="H184" s="233" t="s">
        <v>1871</v>
      </c>
      <c r="I184" s="233" t="s">
        <v>1872</v>
      </c>
    </row>
    <row r="185" spans="1:9" s="93" customFormat="1" ht="15.75" customHeight="1" x14ac:dyDescent="0.25">
      <c r="A185" t="s">
        <v>1857</v>
      </c>
      <c r="B185" t="s">
        <v>1070</v>
      </c>
      <c r="C185" s="107">
        <v>55902</v>
      </c>
      <c r="D185" t="s">
        <v>1654</v>
      </c>
      <c r="E185">
        <v>24979</v>
      </c>
      <c r="F185">
        <v>753</v>
      </c>
      <c r="G185" s="116">
        <v>3</v>
      </c>
      <c r="H185" s="233" t="s">
        <v>1871</v>
      </c>
      <c r="I185" s="233" t="s">
        <v>1871</v>
      </c>
    </row>
    <row r="186" spans="1:9" s="93" customFormat="1" ht="15.75" customHeight="1" x14ac:dyDescent="0.25">
      <c r="A186" t="s">
        <v>1857</v>
      </c>
      <c r="B186" t="s">
        <v>1089</v>
      </c>
      <c r="C186" s="107">
        <v>55060</v>
      </c>
      <c r="D186" t="s">
        <v>1549</v>
      </c>
      <c r="E186">
        <v>28707</v>
      </c>
      <c r="F186">
        <v>927</v>
      </c>
      <c r="G186">
        <v>3.2</v>
      </c>
      <c r="H186" s="233" t="s">
        <v>1871</v>
      </c>
      <c r="I186" s="233" t="s">
        <v>1871</v>
      </c>
    </row>
    <row r="187" spans="1:9" s="93" customFormat="1" ht="15.75" customHeight="1" x14ac:dyDescent="0.25">
      <c r="A187" t="s">
        <v>1857</v>
      </c>
      <c r="B187" t="s">
        <v>1094</v>
      </c>
      <c r="C187" s="107">
        <v>55981</v>
      </c>
      <c r="D187" t="s">
        <v>1094</v>
      </c>
      <c r="E187">
        <v>3928</v>
      </c>
      <c r="F187">
        <v>125</v>
      </c>
      <c r="G187">
        <v>3.2</v>
      </c>
      <c r="H187" s="233" t="s">
        <v>1871</v>
      </c>
      <c r="I187" s="233" t="s">
        <v>1871</v>
      </c>
    </row>
    <row r="188" spans="1:9" s="93" customFormat="1" ht="15.75" customHeight="1" x14ac:dyDescent="0.25">
      <c r="A188" t="s">
        <v>1857</v>
      </c>
      <c r="B188" t="s">
        <v>1070</v>
      </c>
      <c r="C188" s="107">
        <v>55901</v>
      </c>
      <c r="D188" t="s">
        <v>1654</v>
      </c>
      <c r="E188">
        <v>54138</v>
      </c>
      <c r="F188">
        <v>1793</v>
      </c>
      <c r="G188">
        <v>3.3</v>
      </c>
      <c r="H188" s="233" t="s">
        <v>1872</v>
      </c>
      <c r="I188" s="233" t="s">
        <v>1871</v>
      </c>
    </row>
    <row r="189" spans="1:9" s="93" customFormat="1" ht="15.75" customHeight="1" x14ac:dyDescent="0.25">
      <c r="A189" t="s">
        <v>1857</v>
      </c>
      <c r="B189" t="s">
        <v>1100</v>
      </c>
      <c r="C189" s="107">
        <v>55952</v>
      </c>
      <c r="D189" t="s">
        <v>1668</v>
      </c>
      <c r="E189">
        <v>2538</v>
      </c>
      <c r="F189">
        <v>88</v>
      </c>
      <c r="G189">
        <v>3.5</v>
      </c>
      <c r="H189" s="233" t="s">
        <v>1871</v>
      </c>
      <c r="I189" s="233" t="s">
        <v>1871</v>
      </c>
    </row>
    <row r="190" spans="1:9" s="93" customFormat="1" ht="15.75" customHeight="1" x14ac:dyDescent="0.25">
      <c r="A190" t="s">
        <v>1857</v>
      </c>
      <c r="B190" t="s">
        <v>1040</v>
      </c>
      <c r="C190" s="107">
        <v>55963</v>
      </c>
      <c r="D190" t="s">
        <v>1673</v>
      </c>
      <c r="E190">
        <v>5178</v>
      </c>
      <c r="F190">
        <v>186</v>
      </c>
      <c r="G190">
        <v>3.6</v>
      </c>
      <c r="H190" s="233" t="s">
        <v>1871</v>
      </c>
      <c r="I190" s="233" t="s">
        <v>1871</v>
      </c>
    </row>
    <row r="191" spans="1:9" s="93" customFormat="1" ht="15.75" customHeight="1" x14ac:dyDescent="0.25">
      <c r="A191" t="s">
        <v>1857</v>
      </c>
      <c r="B191" t="s">
        <v>1089</v>
      </c>
      <c r="C191" s="107">
        <v>55917</v>
      </c>
      <c r="D191" t="s">
        <v>1657</v>
      </c>
      <c r="E191">
        <v>3688</v>
      </c>
      <c r="F191">
        <v>136</v>
      </c>
      <c r="G191">
        <v>3.7</v>
      </c>
      <c r="H191" s="233" t="s">
        <v>1871</v>
      </c>
      <c r="I191" s="233" t="s">
        <v>1871</v>
      </c>
    </row>
    <row r="192" spans="1:9" s="93" customFormat="1" ht="15.75" customHeight="1" x14ac:dyDescent="0.25">
      <c r="A192" t="s">
        <v>1857</v>
      </c>
      <c r="B192" t="s">
        <v>1081</v>
      </c>
      <c r="C192" s="107">
        <v>55057</v>
      </c>
      <c r="D192" t="s">
        <v>1548</v>
      </c>
      <c r="E192">
        <v>24874</v>
      </c>
      <c r="F192">
        <v>950</v>
      </c>
      <c r="G192">
        <v>3.8</v>
      </c>
      <c r="H192" s="233" t="s">
        <v>1871</v>
      </c>
      <c r="I192" s="233" t="s">
        <v>1871</v>
      </c>
    </row>
    <row r="193" spans="1:9" s="93" customFormat="1" ht="15.75" customHeight="1" x14ac:dyDescent="0.25">
      <c r="A193" t="s">
        <v>1857</v>
      </c>
      <c r="B193" t="s">
        <v>1070</v>
      </c>
      <c r="C193" s="107">
        <v>55934</v>
      </c>
      <c r="D193" t="s">
        <v>1663</v>
      </c>
      <c r="E193">
        <v>3080</v>
      </c>
      <c r="F193">
        <v>120</v>
      </c>
      <c r="G193">
        <v>3.9</v>
      </c>
      <c r="H193" s="233" t="s">
        <v>1871</v>
      </c>
      <c r="I193" s="233" t="s">
        <v>1871</v>
      </c>
    </row>
    <row r="194" spans="1:9" s="93" customFormat="1" ht="15.75" customHeight="1" x14ac:dyDescent="0.25">
      <c r="A194" t="s">
        <v>1857</v>
      </c>
      <c r="B194" t="s">
        <v>1035</v>
      </c>
      <c r="C194" s="107">
        <v>55955</v>
      </c>
      <c r="D194" t="s">
        <v>1670</v>
      </c>
      <c r="E194">
        <v>2606</v>
      </c>
      <c r="F194">
        <v>102</v>
      </c>
      <c r="G194">
        <v>3.9</v>
      </c>
      <c r="H194" s="233" t="s">
        <v>1871</v>
      </c>
      <c r="I194" s="233" t="s">
        <v>1871</v>
      </c>
    </row>
    <row r="195" spans="1:9" s="93" customFormat="1" ht="15.75" customHeight="1" x14ac:dyDescent="0.25">
      <c r="A195" t="s">
        <v>1857</v>
      </c>
      <c r="B195" t="s">
        <v>1070</v>
      </c>
      <c r="C195" s="107">
        <v>55906</v>
      </c>
      <c r="D195" t="s">
        <v>1654</v>
      </c>
      <c r="E195">
        <v>18739</v>
      </c>
      <c r="F195">
        <v>744</v>
      </c>
      <c r="G195" s="116">
        <v>4</v>
      </c>
      <c r="H195" s="233" t="s">
        <v>1871</v>
      </c>
      <c r="I195" s="233" t="s">
        <v>1871</v>
      </c>
    </row>
    <row r="196" spans="1:9" s="93" customFormat="1" ht="15.75" customHeight="1" x14ac:dyDescent="0.25">
      <c r="A196" t="s">
        <v>1857</v>
      </c>
      <c r="B196" t="s">
        <v>1065</v>
      </c>
      <c r="C196" s="107">
        <v>55936</v>
      </c>
      <c r="D196" t="s">
        <v>1664</v>
      </c>
      <c r="E196">
        <v>1734</v>
      </c>
      <c r="F196">
        <v>71</v>
      </c>
      <c r="G196">
        <v>4.0999999999999996</v>
      </c>
      <c r="H196" s="233" t="s">
        <v>1871</v>
      </c>
      <c r="I196" s="233" t="s">
        <v>1871</v>
      </c>
    </row>
    <row r="197" spans="1:9" s="93" customFormat="1" ht="15.75" customHeight="1" x14ac:dyDescent="0.25">
      <c r="A197" t="s">
        <v>1857</v>
      </c>
      <c r="B197" t="s">
        <v>1094</v>
      </c>
      <c r="C197" s="107">
        <v>55932</v>
      </c>
      <c r="D197" t="s">
        <v>1662</v>
      </c>
      <c r="E197">
        <v>2081</v>
      </c>
      <c r="F197">
        <v>88</v>
      </c>
      <c r="G197">
        <v>4.2</v>
      </c>
      <c r="H197" s="233" t="s">
        <v>1871</v>
      </c>
      <c r="I197" s="233" t="s">
        <v>1871</v>
      </c>
    </row>
    <row r="198" spans="1:9" s="93" customFormat="1" ht="15.75" customHeight="1" x14ac:dyDescent="0.25">
      <c r="A198" t="s">
        <v>1857</v>
      </c>
      <c r="B198" t="s">
        <v>1070</v>
      </c>
      <c r="C198" s="107">
        <v>55920</v>
      </c>
      <c r="D198" t="s">
        <v>1658</v>
      </c>
      <c r="E198">
        <v>7807</v>
      </c>
      <c r="F198">
        <v>333</v>
      </c>
      <c r="G198">
        <v>4.3</v>
      </c>
      <c r="H198" s="233" t="s">
        <v>1871</v>
      </c>
      <c r="I198" s="233" t="s">
        <v>1871</v>
      </c>
    </row>
    <row r="199" spans="1:9" s="93" customFormat="1" ht="15.75" customHeight="1" x14ac:dyDescent="0.25">
      <c r="A199" t="s">
        <v>1857</v>
      </c>
      <c r="B199" t="s">
        <v>1039</v>
      </c>
      <c r="C199" s="107">
        <v>56009</v>
      </c>
      <c r="D199" t="s">
        <v>1685</v>
      </c>
      <c r="E199">
        <v>1344</v>
      </c>
      <c r="F199">
        <v>58</v>
      </c>
      <c r="G199">
        <v>4.3</v>
      </c>
      <c r="H199" s="233" t="s">
        <v>1871</v>
      </c>
      <c r="I199" s="233" t="s">
        <v>1871</v>
      </c>
    </row>
    <row r="200" spans="1:9" s="93" customFormat="1" ht="15.75" customHeight="1" x14ac:dyDescent="0.25">
      <c r="A200" t="s">
        <v>1857</v>
      </c>
      <c r="B200" t="s">
        <v>1100</v>
      </c>
      <c r="C200" s="107">
        <v>55987</v>
      </c>
      <c r="D200" t="s">
        <v>1100</v>
      </c>
      <c r="E200">
        <v>34550</v>
      </c>
      <c r="F200">
        <v>1587</v>
      </c>
      <c r="G200">
        <v>4.5999999999999996</v>
      </c>
      <c r="H200" s="233" t="s">
        <v>1871</v>
      </c>
      <c r="I200" s="233" t="s">
        <v>1871</v>
      </c>
    </row>
    <row r="201" spans="1:9" s="93" customFormat="1" ht="15.75" customHeight="1" x14ac:dyDescent="0.25">
      <c r="A201" t="s">
        <v>1857</v>
      </c>
      <c r="B201" t="s">
        <v>1040</v>
      </c>
      <c r="C201" s="107">
        <v>55009</v>
      </c>
      <c r="D201" t="s">
        <v>1530</v>
      </c>
      <c r="E201">
        <v>7670</v>
      </c>
      <c r="F201">
        <v>350</v>
      </c>
      <c r="G201">
        <v>4.5999999999999996</v>
      </c>
      <c r="H201" s="233" t="s">
        <v>1871</v>
      </c>
      <c r="I201" s="233" t="s">
        <v>1871</v>
      </c>
    </row>
    <row r="202" spans="1:9" s="93" customFormat="1" ht="15.75" customHeight="1" x14ac:dyDescent="0.25">
      <c r="A202" t="s">
        <v>1857</v>
      </c>
      <c r="B202" t="s">
        <v>1038</v>
      </c>
      <c r="C202" s="107">
        <v>55975</v>
      </c>
      <c r="D202" t="s">
        <v>1678</v>
      </c>
      <c r="E202">
        <v>4139</v>
      </c>
      <c r="F202">
        <v>203</v>
      </c>
      <c r="G202">
        <v>4.9000000000000004</v>
      </c>
      <c r="H202" s="233" t="s">
        <v>1871</v>
      </c>
      <c r="I202" s="233" t="s">
        <v>1871</v>
      </c>
    </row>
    <row r="203" spans="1:9" s="93" customFormat="1" ht="15.75" customHeight="1" x14ac:dyDescent="0.25">
      <c r="A203" t="s">
        <v>1857</v>
      </c>
      <c r="B203" t="s">
        <v>1043</v>
      </c>
      <c r="C203" s="107">
        <v>55943</v>
      </c>
      <c r="D203" t="s">
        <v>1043</v>
      </c>
      <c r="E203">
        <v>2969</v>
      </c>
      <c r="F203">
        <v>147</v>
      </c>
      <c r="G203" s="116">
        <v>5</v>
      </c>
      <c r="H203" s="233" t="s">
        <v>1871</v>
      </c>
      <c r="I203" s="233" t="s">
        <v>1871</v>
      </c>
    </row>
    <row r="204" spans="1:9" s="93" customFormat="1" ht="15.75" customHeight="1" x14ac:dyDescent="0.25">
      <c r="A204" t="s">
        <v>1857</v>
      </c>
      <c r="B204" t="s">
        <v>1089</v>
      </c>
      <c r="C204" s="107">
        <v>56026</v>
      </c>
      <c r="D204" t="s">
        <v>1686</v>
      </c>
      <c r="E204">
        <v>2054</v>
      </c>
      <c r="F204">
        <v>105</v>
      </c>
      <c r="G204">
        <v>5.0999999999999996</v>
      </c>
      <c r="H204" s="233" t="s">
        <v>1871</v>
      </c>
      <c r="I204" s="233" t="s">
        <v>1871</v>
      </c>
    </row>
    <row r="205" spans="1:9" s="93" customFormat="1" ht="15.75" customHeight="1" x14ac:dyDescent="0.25">
      <c r="A205" t="s">
        <v>1857</v>
      </c>
      <c r="B205" t="s">
        <v>1039</v>
      </c>
      <c r="C205" s="107">
        <v>56036</v>
      </c>
      <c r="D205" t="s">
        <v>1688</v>
      </c>
      <c r="E205">
        <v>1879</v>
      </c>
      <c r="F205">
        <v>97</v>
      </c>
      <c r="G205">
        <v>5.2</v>
      </c>
      <c r="H205" s="233" t="s">
        <v>1871</v>
      </c>
      <c r="I205" s="233" t="s">
        <v>1871</v>
      </c>
    </row>
    <row r="206" spans="1:9" s="93" customFormat="1" ht="15.75" customHeight="1" x14ac:dyDescent="0.25">
      <c r="A206" t="s">
        <v>1857</v>
      </c>
      <c r="B206" t="s">
        <v>1038</v>
      </c>
      <c r="C206" s="107">
        <v>55971</v>
      </c>
      <c r="D206" t="s">
        <v>1675</v>
      </c>
      <c r="E206">
        <v>2863</v>
      </c>
      <c r="F206">
        <v>151</v>
      </c>
      <c r="G206">
        <v>5.3</v>
      </c>
      <c r="H206" s="233" t="s">
        <v>1871</v>
      </c>
      <c r="I206" s="233" t="s">
        <v>1871</v>
      </c>
    </row>
    <row r="207" spans="1:9" s="93" customFormat="1" ht="15.75" customHeight="1" x14ac:dyDescent="0.25">
      <c r="A207" t="s">
        <v>1857</v>
      </c>
      <c r="B207" t="s">
        <v>1065</v>
      </c>
      <c r="C207" s="107">
        <v>55909</v>
      </c>
      <c r="D207" t="s">
        <v>1655</v>
      </c>
      <c r="E207">
        <v>1483</v>
      </c>
      <c r="F207">
        <v>78</v>
      </c>
      <c r="G207">
        <v>5.3</v>
      </c>
      <c r="H207" s="233" t="s">
        <v>1871</v>
      </c>
      <c r="I207" s="233" t="s">
        <v>1871</v>
      </c>
    </row>
    <row r="208" spans="1:9" s="93" customFormat="1" ht="15.75" customHeight="1" x14ac:dyDescent="0.25">
      <c r="A208" t="s">
        <v>1857</v>
      </c>
      <c r="B208" t="s">
        <v>1081</v>
      </c>
      <c r="C208" s="107">
        <v>55021</v>
      </c>
      <c r="D208" t="s">
        <v>1037</v>
      </c>
      <c r="E208">
        <v>27715</v>
      </c>
      <c r="F208">
        <v>1490</v>
      </c>
      <c r="G208">
        <v>5.4</v>
      </c>
      <c r="H208" s="233" t="s">
        <v>1871</v>
      </c>
      <c r="I208" s="233" t="s">
        <v>1871</v>
      </c>
    </row>
    <row r="209" spans="1:9" s="93" customFormat="1" ht="15.75" customHeight="1" x14ac:dyDescent="0.25">
      <c r="A209" t="s">
        <v>1857</v>
      </c>
      <c r="B209" t="s">
        <v>1038</v>
      </c>
      <c r="C209" s="107">
        <v>55965</v>
      </c>
      <c r="D209" t="s">
        <v>1674</v>
      </c>
      <c r="E209">
        <v>2522</v>
      </c>
      <c r="F209">
        <v>139</v>
      </c>
      <c r="G209">
        <v>5.5</v>
      </c>
      <c r="H209" s="233" t="s">
        <v>1871</v>
      </c>
      <c r="I209" s="233" t="s">
        <v>1871</v>
      </c>
    </row>
    <row r="210" spans="1:9" s="93" customFormat="1" ht="15.75" customHeight="1" x14ac:dyDescent="0.25">
      <c r="A210" t="s">
        <v>1857</v>
      </c>
      <c r="B210" t="s">
        <v>1094</v>
      </c>
      <c r="C210" s="107">
        <v>55041</v>
      </c>
      <c r="D210" t="s">
        <v>1541</v>
      </c>
      <c r="E210">
        <v>7702</v>
      </c>
      <c r="F210">
        <v>431</v>
      </c>
      <c r="G210">
        <v>5.6</v>
      </c>
      <c r="H210" s="233" t="s">
        <v>1871</v>
      </c>
      <c r="I210" s="233" t="s">
        <v>1871</v>
      </c>
    </row>
    <row r="211" spans="1:9" s="93" customFormat="1" ht="15.75" customHeight="1" x14ac:dyDescent="0.25">
      <c r="A211" t="s">
        <v>1857</v>
      </c>
      <c r="B211" t="s">
        <v>1040</v>
      </c>
      <c r="C211" s="107">
        <v>55027</v>
      </c>
      <c r="D211" t="s">
        <v>1040</v>
      </c>
      <c r="E211">
        <v>3068</v>
      </c>
      <c r="F211">
        <v>173</v>
      </c>
      <c r="G211">
        <v>5.6</v>
      </c>
      <c r="H211" s="233" t="s">
        <v>1871</v>
      </c>
      <c r="I211" s="233" t="s">
        <v>1871</v>
      </c>
    </row>
    <row r="212" spans="1:9" s="93" customFormat="1" ht="15.75" customHeight="1" x14ac:dyDescent="0.25">
      <c r="A212" t="s">
        <v>1857</v>
      </c>
      <c r="B212" t="s">
        <v>1038</v>
      </c>
      <c r="C212" s="107">
        <v>55990</v>
      </c>
      <c r="D212" t="s">
        <v>1681</v>
      </c>
      <c r="E212">
        <v>977</v>
      </c>
      <c r="F212">
        <v>57</v>
      </c>
      <c r="G212">
        <v>5.8</v>
      </c>
      <c r="H212" s="233" t="s">
        <v>1871</v>
      </c>
      <c r="I212" s="233" t="s">
        <v>1871</v>
      </c>
    </row>
    <row r="213" spans="1:9" s="93" customFormat="1" ht="15.75" customHeight="1" x14ac:dyDescent="0.25">
      <c r="A213" t="s">
        <v>1857</v>
      </c>
      <c r="B213" t="s">
        <v>1089</v>
      </c>
      <c r="C213" s="107">
        <v>55049</v>
      </c>
      <c r="D213" t="s">
        <v>1545</v>
      </c>
      <c r="E213">
        <v>2679</v>
      </c>
      <c r="F213">
        <v>158</v>
      </c>
      <c r="G213">
        <v>5.9</v>
      </c>
      <c r="H213" s="233" t="s">
        <v>1871</v>
      </c>
      <c r="I213" s="233" t="s">
        <v>1871</v>
      </c>
    </row>
    <row r="214" spans="1:9" s="93" customFormat="1" ht="15.75" customHeight="1" x14ac:dyDescent="0.25">
      <c r="A214" t="s">
        <v>1857</v>
      </c>
      <c r="B214" t="s">
        <v>1040</v>
      </c>
      <c r="C214" s="107">
        <v>55983</v>
      </c>
      <c r="D214" t="s">
        <v>1679</v>
      </c>
      <c r="E214">
        <v>1662</v>
      </c>
      <c r="F214">
        <v>98</v>
      </c>
      <c r="G214">
        <v>5.9</v>
      </c>
      <c r="H214" s="233" t="s">
        <v>1871</v>
      </c>
      <c r="I214" s="233" t="s">
        <v>1871</v>
      </c>
    </row>
    <row r="215" spans="1:9" s="93" customFormat="1" ht="15.75" customHeight="1" x14ac:dyDescent="0.25">
      <c r="A215" t="s">
        <v>1857</v>
      </c>
      <c r="B215" t="s">
        <v>1040</v>
      </c>
      <c r="C215" s="107">
        <v>55066</v>
      </c>
      <c r="D215" t="s">
        <v>1551</v>
      </c>
      <c r="E215">
        <v>17725</v>
      </c>
      <c r="F215">
        <v>1066</v>
      </c>
      <c r="G215" s="116">
        <v>6</v>
      </c>
      <c r="H215" s="233" t="s">
        <v>1871</v>
      </c>
      <c r="I215" s="233" t="s">
        <v>1871</v>
      </c>
    </row>
    <row r="216" spans="1:9" s="93" customFormat="1" ht="15.75" customHeight="1" x14ac:dyDescent="0.25">
      <c r="A216" t="s">
        <v>1857</v>
      </c>
      <c r="B216" t="s">
        <v>1035</v>
      </c>
      <c r="C216" s="107">
        <v>55985</v>
      </c>
      <c r="D216" t="s">
        <v>1680</v>
      </c>
      <c r="E216">
        <v>1907</v>
      </c>
      <c r="F216">
        <v>115</v>
      </c>
      <c r="G216" s="116">
        <v>6</v>
      </c>
      <c r="H216" s="233" t="s">
        <v>1871</v>
      </c>
      <c r="I216" s="233" t="s">
        <v>1871</v>
      </c>
    </row>
    <row r="217" spans="1:9" s="93" customFormat="1" ht="15.75" customHeight="1" x14ac:dyDescent="0.25">
      <c r="A217" t="s">
        <v>1857</v>
      </c>
      <c r="B217" t="s">
        <v>1040</v>
      </c>
      <c r="C217" s="107">
        <v>55946</v>
      </c>
      <c r="D217" t="s">
        <v>1666</v>
      </c>
      <c r="E217">
        <v>3337</v>
      </c>
      <c r="F217">
        <v>202</v>
      </c>
      <c r="G217">
        <v>6.1</v>
      </c>
      <c r="H217" s="233" t="s">
        <v>1871</v>
      </c>
      <c r="I217" s="233" t="s">
        <v>1871</v>
      </c>
    </row>
    <row r="218" spans="1:9" s="93" customFormat="1" ht="15.75" customHeight="1" x14ac:dyDescent="0.25">
      <c r="A218" t="s">
        <v>1857</v>
      </c>
      <c r="B218" t="s">
        <v>1039</v>
      </c>
      <c r="C218" s="107">
        <v>56007</v>
      </c>
      <c r="D218" t="s">
        <v>1684</v>
      </c>
      <c r="E218">
        <v>20718</v>
      </c>
      <c r="F218">
        <v>1301</v>
      </c>
      <c r="G218">
        <v>6.3</v>
      </c>
      <c r="H218" s="233" t="s">
        <v>1871</v>
      </c>
      <c r="I218" s="233" t="s">
        <v>1871</v>
      </c>
    </row>
    <row r="219" spans="1:9" s="93" customFormat="1" ht="15.75" customHeight="1" x14ac:dyDescent="0.25">
      <c r="A219" t="s">
        <v>1857</v>
      </c>
      <c r="B219" t="s">
        <v>1035</v>
      </c>
      <c r="C219" s="107">
        <v>55927</v>
      </c>
      <c r="D219" t="s">
        <v>1661</v>
      </c>
      <c r="E219">
        <v>4243</v>
      </c>
      <c r="F219">
        <v>281</v>
      </c>
      <c r="G219">
        <v>6.6</v>
      </c>
      <c r="H219" s="233" t="s">
        <v>1871</v>
      </c>
      <c r="I219" s="233" t="s">
        <v>1871</v>
      </c>
    </row>
    <row r="220" spans="1:9" s="93" customFormat="1" ht="15.75" customHeight="1" x14ac:dyDescent="0.25">
      <c r="A220" t="s">
        <v>1857</v>
      </c>
      <c r="B220" t="s">
        <v>1043</v>
      </c>
      <c r="C220" s="107">
        <v>55974</v>
      </c>
      <c r="D220" t="s">
        <v>1677</v>
      </c>
      <c r="E220">
        <v>1968</v>
      </c>
      <c r="F220">
        <v>132</v>
      </c>
      <c r="G220">
        <v>6.7</v>
      </c>
      <c r="H220" s="233" t="s">
        <v>1871</v>
      </c>
      <c r="I220" s="233" t="s">
        <v>1871</v>
      </c>
    </row>
    <row r="221" spans="1:9" s="93" customFormat="1" ht="15.75" customHeight="1" x14ac:dyDescent="0.25">
      <c r="A221" t="s">
        <v>1857</v>
      </c>
      <c r="B221" t="s">
        <v>1070</v>
      </c>
      <c r="C221" s="107">
        <v>55904</v>
      </c>
      <c r="D221" t="s">
        <v>1654</v>
      </c>
      <c r="E221">
        <v>25999</v>
      </c>
      <c r="F221">
        <v>1799</v>
      </c>
      <c r="G221">
        <v>6.9</v>
      </c>
      <c r="H221" s="233" t="s">
        <v>1872</v>
      </c>
      <c r="I221" s="233" t="s">
        <v>1871</v>
      </c>
    </row>
    <row r="222" spans="1:9" s="93" customFormat="1" ht="15.75" customHeight="1" x14ac:dyDescent="0.25">
      <c r="A222" t="s">
        <v>1857</v>
      </c>
      <c r="B222" t="s">
        <v>1065</v>
      </c>
      <c r="C222" s="107">
        <v>55912</v>
      </c>
      <c r="D222" t="s">
        <v>1656</v>
      </c>
      <c r="E222">
        <v>28467</v>
      </c>
      <c r="F222">
        <v>2048</v>
      </c>
      <c r="G222">
        <v>7.2</v>
      </c>
      <c r="H222" s="233" t="s">
        <v>1872</v>
      </c>
      <c r="I222" s="233" t="s">
        <v>1871</v>
      </c>
    </row>
    <row r="223" spans="1:9" s="93" customFormat="1" ht="15.75" customHeight="1" x14ac:dyDescent="0.25">
      <c r="A223" t="s">
        <v>1857</v>
      </c>
      <c r="B223" t="s">
        <v>1094</v>
      </c>
      <c r="C223" s="107">
        <v>55956</v>
      </c>
      <c r="D223" t="s">
        <v>1671</v>
      </c>
      <c r="E223">
        <v>2047</v>
      </c>
      <c r="F223">
        <v>160</v>
      </c>
      <c r="G223">
        <v>7.8</v>
      </c>
      <c r="H223" s="233" t="s">
        <v>1871</v>
      </c>
      <c r="I223" s="233" t="s">
        <v>1871</v>
      </c>
    </row>
    <row r="224" spans="1:9" s="93" customFormat="1" ht="15.75" customHeight="1" x14ac:dyDescent="0.25">
      <c r="A224" t="s">
        <v>1857</v>
      </c>
      <c r="B224" t="s">
        <v>1038</v>
      </c>
      <c r="C224" s="107">
        <v>55949</v>
      </c>
      <c r="D224" t="s">
        <v>1667</v>
      </c>
      <c r="E224">
        <v>1727</v>
      </c>
      <c r="F224">
        <v>144</v>
      </c>
      <c r="G224">
        <v>8.3000000000000007</v>
      </c>
      <c r="H224" s="233" t="s">
        <v>1871</v>
      </c>
      <c r="I224" s="233" t="s">
        <v>1871</v>
      </c>
    </row>
    <row r="225" spans="1:9" s="93" customFormat="1" ht="15.75" customHeight="1" x14ac:dyDescent="0.25">
      <c r="A225" t="s">
        <v>1857</v>
      </c>
      <c r="B225" t="s">
        <v>1100</v>
      </c>
      <c r="C225" s="107">
        <v>55972</v>
      </c>
      <c r="D225" t="s">
        <v>1676</v>
      </c>
      <c r="E225">
        <v>5250</v>
      </c>
      <c r="F225">
        <v>453</v>
      </c>
      <c r="G225">
        <v>8.6</v>
      </c>
      <c r="H225" s="233" t="s">
        <v>1871</v>
      </c>
      <c r="I225" s="233" t="s">
        <v>1871</v>
      </c>
    </row>
    <row r="226" spans="1:9" s="93" customFormat="1" ht="15.75" customHeight="1" x14ac:dyDescent="0.25">
      <c r="A226" t="s">
        <v>1857</v>
      </c>
      <c r="B226" t="s">
        <v>1100</v>
      </c>
      <c r="C226" s="107">
        <v>55959</v>
      </c>
      <c r="D226" t="s">
        <v>1672</v>
      </c>
      <c r="E226">
        <v>2473</v>
      </c>
      <c r="F226">
        <v>233</v>
      </c>
      <c r="G226">
        <v>9.4</v>
      </c>
      <c r="H226" s="233" t="s">
        <v>1871</v>
      </c>
      <c r="I226" s="233" t="s">
        <v>1871</v>
      </c>
    </row>
    <row r="227" spans="1:9" s="93" customFormat="1" ht="15.75" customHeight="1" x14ac:dyDescent="0.25">
      <c r="A227" t="s">
        <v>1857</v>
      </c>
      <c r="B227" t="s">
        <v>1038</v>
      </c>
      <c r="C227" s="107">
        <v>55954</v>
      </c>
      <c r="D227" t="s">
        <v>1669</v>
      </c>
      <c r="E227">
        <v>1292</v>
      </c>
      <c r="F227">
        <v>124</v>
      </c>
      <c r="G227">
        <v>9.6</v>
      </c>
      <c r="H227" s="233" t="s">
        <v>1871</v>
      </c>
      <c r="I227" s="233" t="s">
        <v>1871</v>
      </c>
    </row>
    <row r="228" spans="1:9" s="93" customFormat="1" ht="15.75" customHeight="1" x14ac:dyDescent="0.25">
      <c r="A228" t="s">
        <v>1857</v>
      </c>
      <c r="B228" t="s">
        <v>1035</v>
      </c>
      <c r="C228" s="107">
        <v>55924</v>
      </c>
      <c r="D228" t="s">
        <v>1660</v>
      </c>
      <c r="E228">
        <v>1388</v>
      </c>
      <c r="F228">
        <v>134</v>
      </c>
      <c r="G228">
        <v>9.6999999999999993</v>
      </c>
      <c r="H228" s="233" t="s">
        <v>1871</v>
      </c>
      <c r="I228" s="233" t="s">
        <v>1871</v>
      </c>
    </row>
    <row r="229" spans="1:9" s="93" customFormat="1" ht="15.75" customHeight="1" x14ac:dyDescent="0.25">
      <c r="A229" t="s">
        <v>1857</v>
      </c>
      <c r="B229" t="s">
        <v>1040</v>
      </c>
      <c r="C229" s="107">
        <v>55089</v>
      </c>
      <c r="D229" t="s">
        <v>1563</v>
      </c>
      <c r="E229">
        <v>1843</v>
      </c>
      <c r="F229">
        <v>191</v>
      </c>
      <c r="G229">
        <v>10.4</v>
      </c>
      <c r="H229" s="233" t="s">
        <v>1871</v>
      </c>
      <c r="I229" s="233" t="s">
        <v>1872</v>
      </c>
    </row>
    <row r="230" spans="1:9" s="93" customFormat="1" ht="15.75" customHeight="1" x14ac:dyDescent="0.25">
      <c r="A230" t="s">
        <v>1857</v>
      </c>
      <c r="B230" t="s">
        <v>1038</v>
      </c>
      <c r="C230" s="107">
        <v>55939</v>
      </c>
      <c r="D230" t="s">
        <v>1665</v>
      </c>
      <c r="E230">
        <v>1939</v>
      </c>
      <c r="F230">
        <v>394</v>
      </c>
      <c r="G230">
        <v>20.3</v>
      </c>
      <c r="H230" s="233" t="s">
        <v>1871</v>
      </c>
      <c r="I230" s="233" t="s">
        <v>1872</v>
      </c>
    </row>
    <row r="231" spans="1:9" s="93" customFormat="1" ht="15.75" customHeight="1" x14ac:dyDescent="0.25">
      <c r="A231" t="s">
        <v>1857</v>
      </c>
      <c r="B231" t="s">
        <v>1038</v>
      </c>
      <c r="C231" s="107">
        <v>55922</v>
      </c>
      <c r="D231" t="s">
        <v>1659</v>
      </c>
      <c r="E231">
        <v>1028</v>
      </c>
      <c r="F231">
        <v>385</v>
      </c>
      <c r="G231">
        <v>37.5</v>
      </c>
      <c r="H231" s="233" t="s">
        <v>1871</v>
      </c>
      <c r="I231" s="233" t="s">
        <v>1872</v>
      </c>
    </row>
    <row r="232" spans="1:9" s="93" customFormat="1" ht="15.75" customHeight="1" x14ac:dyDescent="0.25">
      <c r="A232" t="s">
        <v>1858</v>
      </c>
      <c r="B232" t="s">
        <v>1056</v>
      </c>
      <c r="C232" s="107">
        <v>56178</v>
      </c>
      <c r="D232" t="s">
        <v>1722</v>
      </c>
      <c r="E232">
        <v>1833</v>
      </c>
      <c r="F232">
        <v>58</v>
      </c>
      <c r="G232">
        <v>3.2</v>
      </c>
      <c r="H232" s="233" t="s">
        <v>1871</v>
      </c>
      <c r="I232" s="233" t="s">
        <v>1871</v>
      </c>
    </row>
    <row r="233" spans="1:9" s="93" customFormat="1" ht="15.75" customHeight="1" x14ac:dyDescent="0.25">
      <c r="A233" t="s">
        <v>1858</v>
      </c>
      <c r="B233" t="s">
        <v>1066</v>
      </c>
      <c r="C233" s="107">
        <v>56131</v>
      </c>
      <c r="D233" t="s">
        <v>1712</v>
      </c>
      <c r="E233">
        <v>2224</v>
      </c>
      <c r="F233">
        <v>82</v>
      </c>
      <c r="G233">
        <v>3.7</v>
      </c>
      <c r="H233" s="233" t="s">
        <v>1871</v>
      </c>
      <c r="I233" s="233" t="s">
        <v>1871</v>
      </c>
    </row>
    <row r="234" spans="1:9" s="93" customFormat="1" ht="15.75" customHeight="1" x14ac:dyDescent="0.25">
      <c r="A234" t="s">
        <v>1858</v>
      </c>
      <c r="B234" t="s">
        <v>1074</v>
      </c>
      <c r="C234" s="107">
        <v>56128</v>
      </c>
      <c r="D234" t="s">
        <v>1711</v>
      </c>
      <c r="E234">
        <v>2003</v>
      </c>
      <c r="F234">
        <v>80</v>
      </c>
      <c r="G234" s="116">
        <v>4</v>
      </c>
      <c r="H234" s="233" t="s">
        <v>1871</v>
      </c>
      <c r="I234" s="233" t="s">
        <v>1871</v>
      </c>
    </row>
    <row r="235" spans="1:9" s="93" customFormat="1" ht="15.75" customHeight="1" x14ac:dyDescent="0.25">
      <c r="A235" t="s">
        <v>1858</v>
      </c>
      <c r="B235" t="s">
        <v>1047</v>
      </c>
      <c r="C235" s="107">
        <v>56150</v>
      </c>
      <c r="D235" t="s">
        <v>1714</v>
      </c>
      <c r="E235">
        <v>2649</v>
      </c>
      <c r="F235">
        <v>114</v>
      </c>
      <c r="G235">
        <v>4.3</v>
      </c>
      <c r="H235" s="233" t="s">
        <v>1871</v>
      </c>
      <c r="I235" s="233" t="s">
        <v>1871</v>
      </c>
    </row>
    <row r="236" spans="1:9" s="93" customFormat="1" ht="15.75" customHeight="1" x14ac:dyDescent="0.25">
      <c r="A236" t="s">
        <v>1858</v>
      </c>
      <c r="B236" t="s">
        <v>1066</v>
      </c>
      <c r="C236" s="107">
        <v>56172</v>
      </c>
      <c r="D236" t="s">
        <v>1720</v>
      </c>
      <c r="E236">
        <v>2959</v>
      </c>
      <c r="F236">
        <v>138</v>
      </c>
      <c r="G236">
        <v>4.7</v>
      </c>
      <c r="H236" s="233" t="s">
        <v>1871</v>
      </c>
      <c r="I236" s="233" t="s">
        <v>1871</v>
      </c>
    </row>
    <row r="237" spans="1:9" s="93" customFormat="1" ht="15.75" customHeight="1" x14ac:dyDescent="0.25">
      <c r="A237" t="s">
        <v>1858</v>
      </c>
      <c r="B237" t="s">
        <v>1032</v>
      </c>
      <c r="C237" s="107">
        <v>56101</v>
      </c>
      <c r="D237" t="s">
        <v>1707</v>
      </c>
      <c r="E237">
        <v>5782</v>
      </c>
      <c r="F237">
        <v>280</v>
      </c>
      <c r="G237">
        <v>4.8</v>
      </c>
      <c r="H237" s="233" t="s">
        <v>1871</v>
      </c>
      <c r="I237" s="233" t="s">
        <v>1871</v>
      </c>
    </row>
    <row r="238" spans="1:9" s="93" customFormat="1" ht="15.75" customHeight="1" x14ac:dyDescent="0.25">
      <c r="A238" t="s">
        <v>1858</v>
      </c>
      <c r="B238" t="s">
        <v>1057</v>
      </c>
      <c r="C238" s="107">
        <v>56258</v>
      </c>
      <c r="D238" t="s">
        <v>1060</v>
      </c>
      <c r="E238">
        <v>15364</v>
      </c>
      <c r="F238">
        <v>775</v>
      </c>
      <c r="G238" s="116">
        <v>5</v>
      </c>
      <c r="H238" s="233" t="s">
        <v>1872</v>
      </c>
      <c r="I238" s="233" t="s">
        <v>1871</v>
      </c>
    </row>
    <row r="239" spans="1:9" s="93" customFormat="1" ht="15.75" customHeight="1" x14ac:dyDescent="0.25">
      <c r="A239" t="s">
        <v>1858</v>
      </c>
      <c r="B239" t="s">
        <v>1074</v>
      </c>
      <c r="C239" s="107">
        <v>56164</v>
      </c>
      <c r="D239" t="s">
        <v>1074</v>
      </c>
      <c r="E239">
        <v>5222</v>
      </c>
      <c r="F239">
        <v>273</v>
      </c>
      <c r="G239">
        <v>5.2</v>
      </c>
      <c r="H239" s="233" t="s">
        <v>1871</v>
      </c>
      <c r="I239" s="233" t="s">
        <v>1871</v>
      </c>
    </row>
    <row r="240" spans="1:9" s="93" customFormat="1" ht="15.75" customHeight="1" x14ac:dyDescent="0.25">
      <c r="A240" t="s">
        <v>1858</v>
      </c>
      <c r="B240" t="s">
        <v>1068</v>
      </c>
      <c r="C240" s="107">
        <v>56110</v>
      </c>
      <c r="D240" t="s">
        <v>1708</v>
      </c>
      <c r="E240">
        <v>1770</v>
      </c>
      <c r="F240">
        <v>92</v>
      </c>
      <c r="G240">
        <v>5.2</v>
      </c>
      <c r="H240" s="233" t="s">
        <v>1871</v>
      </c>
      <c r="I240" s="233" t="s">
        <v>1871</v>
      </c>
    </row>
    <row r="241" spans="1:9" s="93" customFormat="1" ht="15.75" customHeight="1" x14ac:dyDescent="0.25">
      <c r="A241" t="s">
        <v>1858</v>
      </c>
      <c r="B241" t="s">
        <v>1079</v>
      </c>
      <c r="C241" s="107">
        <v>56283</v>
      </c>
      <c r="D241" t="s">
        <v>1742</v>
      </c>
      <c r="E241">
        <v>6181</v>
      </c>
      <c r="F241">
        <v>338</v>
      </c>
      <c r="G241">
        <v>5.5</v>
      </c>
      <c r="H241" s="233" t="s">
        <v>1872</v>
      </c>
      <c r="I241" s="233" t="s">
        <v>1871</v>
      </c>
    </row>
    <row r="242" spans="1:9" s="93" customFormat="1" ht="15.75" customHeight="1" x14ac:dyDescent="0.25">
      <c r="A242" t="s">
        <v>1858</v>
      </c>
      <c r="B242" t="s">
        <v>1082</v>
      </c>
      <c r="C242" s="107">
        <v>56156</v>
      </c>
      <c r="D242" t="s">
        <v>1716</v>
      </c>
      <c r="E242">
        <v>5652</v>
      </c>
      <c r="F242">
        <v>325</v>
      </c>
      <c r="G242">
        <v>5.8</v>
      </c>
      <c r="H242" s="233" t="s">
        <v>1871</v>
      </c>
      <c r="I242" s="233" t="s">
        <v>1871</v>
      </c>
    </row>
    <row r="243" spans="1:9" s="93" customFormat="1" ht="15.75" customHeight="1" x14ac:dyDescent="0.25">
      <c r="A243" t="s">
        <v>1858</v>
      </c>
      <c r="B243" t="s">
        <v>1079</v>
      </c>
      <c r="C243" s="107">
        <v>56152</v>
      </c>
      <c r="D243" t="s">
        <v>1715</v>
      </c>
      <c r="E243">
        <v>1352</v>
      </c>
      <c r="F243">
        <v>83</v>
      </c>
      <c r="G243">
        <v>6.1</v>
      </c>
      <c r="H243" s="233" t="s">
        <v>1871</v>
      </c>
      <c r="I243" s="233" t="s">
        <v>1871</v>
      </c>
    </row>
    <row r="244" spans="1:9" s="93" customFormat="1" ht="15.75" customHeight="1" x14ac:dyDescent="0.25">
      <c r="A244" t="s">
        <v>1858</v>
      </c>
      <c r="B244" t="s">
        <v>1057</v>
      </c>
      <c r="C244" s="107">
        <v>56175</v>
      </c>
      <c r="D244" t="s">
        <v>1721</v>
      </c>
      <c r="E244">
        <v>2975</v>
      </c>
      <c r="F244">
        <v>183</v>
      </c>
      <c r="G244">
        <v>6.2</v>
      </c>
      <c r="H244" s="233" t="s">
        <v>1871</v>
      </c>
      <c r="I244" s="233" t="s">
        <v>1871</v>
      </c>
    </row>
    <row r="245" spans="1:9" s="93" customFormat="1" ht="15.75" customHeight="1" x14ac:dyDescent="0.25">
      <c r="A245" t="s">
        <v>1858</v>
      </c>
      <c r="B245" t="s">
        <v>1032</v>
      </c>
      <c r="C245" s="107">
        <v>56159</v>
      </c>
      <c r="D245" t="s">
        <v>1717</v>
      </c>
      <c r="E245">
        <v>2766</v>
      </c>
      <c r="F245">
        <v>178</v>
      </c>
      <c r="G245">
        <v>6.4</v>
      </c>
      <c r="H245" s="233" t="s">
        <v>1871</v>
      </c>
      <c r="I245" s="233" t="s">
        <v>1871</v>
      </c>
    </row>
    <row r="246" spans="1:9" s="93" customFormat="1" ht="15.75" customHeight="1" x14ac:dyDescent="0.25">
      <c r="A246" t="s">
        <v>1858</v>
      </c>
      <c r="B246" t="s">
        <v>1079</v>
      </c>
      <c r="C246" s="107">
        <v>56180</v>
      </c>
      <c r="D246" t="s">
        <v>1723</v>
      </c>
      <c r="E246">
        <v>1206</v>
      </c>
      <c r="F246">
        <v>88</v>
      </c>
      <c r="G246">
        <v>7.3</v>
      </c>
      <c r="H246" s="233" t="s">
        <v>1871</v>
      </c>
      <c r="I246" s="233" t="s">
        <v>1871</v>
      </c>
    </row>
    <row r="247" spans="1:9" s="93" customFormat="1" ht="15.75" customHeight="1" x14ac:dyDescent="0.25">
      <c r="A247" t="s">
        <v>1858</v>
      </c>
      <c r="B247" t="s">
        <v>1056</v>
      </c>
      <c r="C247" s="107">
        <v>56149</v>
      </c>
      <c r="D247" t="s">
        <v>1713</v>
      </c>
      <c r="E247">
        <v>1126</v>
      </c>
      <c r="F247">
        <v>84</v>
      </c>
      <c r="G247">
        <v>7.5</v>
      </c>
      <c r="H247" s="233" t="s">
        <v>1871</v>
      </c>
      <c r="I247" s="233" t="s">
        <v>1871</v>
      </c>
    </row>
    <row r="248" spans="1:9" s="93" customFormat="1" ht="15.75" customHeight="1" x14ac:dyDescent="0.25">
      <c r="A248" t="s">
        <v>1858</v>
      </c>
      <c r="B248" t="s">
        <v>1068</v>
      </c>
      <c r="C248" s="107">
        <v>56167</v>
      </c>
      <c r="D248" t="s">
        <v>1718</v>
      </c>
      <c r="E248">
        <v>762</v>
      </c>
      <c r="F248">
        <v>57</v>
      </c>
      <c r="G248">
        <v>7.5</v>
      </c>
      <c r="H248" s="233" t="s">
        <v>1871</v>
      </c>
      <c r="I248" s="233" t="s">
        <v>1871</v>
      </c>
    </row>
    <row r="249" spans="1:9" s="93" customFormat="1" ht="15.75" customHeight="1" x14ac:dyDescent="0.25">
      <c r="A249" t="s">
        <v>1858</v>
      </c>
      <c r="B249" t="s">
        <v>1068</v>
      </c>
      <c r="C249" s="107">
        <v>56187</v>
      </c>
      <c r="D249" t="s">
        <v>1724</v>
      </c>
      <c r="E249">
        <v>14360</v>
      </c>
      <c r="F249">
        <v>1121</v>
      </c>
      <c r="G249">
        <v>7.8</v>
      </c>
      <c r="H249" s="233" t="s">
        <v>1872</v>
      </c>
      <c r="I249" s="233" t="s">
        <v>1871</v>
      </c>
    </row>
    <row r="250" spans="1:9" s="93" customFormat="1" ht="15.75" customHeight="1" x14ac:dyDescent="0.25">
      <c r="A250" t="s">
        <v>1858</v>
      </c>
      <c r="B250" t="s">
        <v>1079</v>
      </c>
      <c r="C250" s="107">
        <v>56083</v>
      </c>
      <c r="D250" t="s">
        <v>1703</v>
      </c>
      <c r="E250">
        <v>831</v>
      </c>
      <c r="F250">
        <v>68</v>
      </c>
      <c r="G250">
        <v>8.1999999999999993</v>
      </c>
      <c r="H250" s="233" t="s">
        <v>1871</v>
      </c>
      <c r="I250" s="233" t="s">
        <v>1872</v>
      </c>
    </row>
    <row r="251" spans="1:9" s="93" customFormat="1" ht="15.75" customHeight="1" x14ac:dyDescent="0.25">
      <c r="A251" t="s">
        <v>1858</v>
      </c>
      <c r="B251" t="s">
        <v>1074</v>
      </c>
      <c r="C251" s="107">
        <v>56170</v>
      </c>
      <c r="D251" t="s">
        <v>1719</v>
      </c>
      <c r="E251">
        <v>633</v>
      </c>
      <c r="F251">
        <v>59</v>
      </c>
      <c r="G251">
        <v>9.3000000000000007</v>
      </c>
      <c r="H251" s="233" t="s">
        <v>1871</v>
      </c>
      <c r="I251" s="233" t="s">
        <v>1872</v>
      </c>
    </row>
    <row r="252" spans="1:9" s="93" customFormat="1" ht="15.75" customHeight="1" x14ac:dyDescent="0.25">
      <c r="A252" t="s">
        <v>1858</v>
      </c>
      <c r="B252" t="s">
        <v>1066</v>
      </c>
      <c r="C252" s="107">
        <v>56122</v>
      </c>
      <c r="D252" t="s">
        <v>1710</v>
      </c>
      <c r="E252">
        <v>628</v>
      </c>
      <c r="F252">
        <v>78</v>
      </c>
      <c r="G252">
        <v>12.4</v>
      </c>
      <c r="H252" s="233" t="s">
        <v>1871</v>
      </c>
      <c r="I252" s="233" t="s">
        <v>1872</v>
      </c>
    </row>
    <row r="253" spans="1:9" s="93" customFormat="1" ht="15.75" customHeight="1" x14ac:dyDescent="0.25">
      <c r="A253" t="s">
        <v>1522</v>
      </c>
      <c r="B253" t="s">
        <v>1049</v>
      </c>
      <c r="C253" s="107">
        <v>56288</v>
      </c>
      <c r="D253" t="s">
        <v>1743</v>
      </c>
      <c r="E253">
        <v>4850</v>
      </c>
      <c r="F253">
        <v>124</v>
      </c>
      <c r="G253">
        <v>2.6</v>
      </c>
      <c r="H253" s="233" t="s">
        <v>1871</v>
      </c>
      <c r="I253" s="233" t="s">
        <v>1871</v>
      </c>
    </row>
    <row r="254" spans="1:9" s="93" customFormat="1" ht="15.75" customHeight="1" x14ac:dyDescent="0.25">
      <c r="A254" t="s">
        <v>1522</v>
      </c>
      <c r="B254" t="s">
        <v>1049</v>
      </c>
      <c r="C254" s="107">
        <v>56209</v>
      </c>
      <c r="D254" t="s">
        <v>1727</v>
      </c>
      <c r="E254">
        <v>2168</v>
      </c>
      <c r="F254">
        <v>76</v>
      </c>
      <c r="G254">
        <v>3.5</v>
      </c>
      <c r="H254" s="233" t="s">
        <v>1871</v>
      </c>
      <c r="I254" s="233" t="s">
        <v>1871</v>
      </c>
    </row>
    <row r="255" spans="1:9" s="93" customFormat="1" ht="15.75" customHeight="1" x14ac:dyDescent="0.25">
      <c r="A255" t="s">
        <v>1522</v>
      </c>
      <c r="B255" t="s">
        <v>1049</v>
      </c>
      <c r="C255" s="107">
        <v>56273</v>
      </c>
      <c r="D255" t="s">
        <v>1738</v>
      </c>
      <c r="E255">
        <v>4714</v>
      </c>
      <c r="F255">
        <v>173</v>
      </c>
      <c r="G255">
        <v>3.7</v>
      </c>
      <c r="H255" s="233" t="s">
        <v>1871</v>
      </c>
      <c r="I255" s="233" t="s">
        <v>1871</v>
      </c>
    </row>
    <row r="256" spans="1:9" s="93" customFormat="1" ht="15.75" customHeight="1" x14ac:dyDescent="0.25">
      <c r="A256" t="s">
        <v>1522</v>
      </c>
      <c r="B256" t="s">
        <v>1058</v>
      </c>
      <c r="C256" s="107">
        <v>55354</v>
      </c>
      <c r="D256" t="s">
        <v>1598</v>
      </c>
      <c r="E256">
        <v>2783</v>
      </c>
      <c r="F256">
        <v>125</v>
      </c>
      <c r="G256">
        <v>4.5</v>
      </c>
      <c r="H256" s="233" t="s">
        <v>1871</v>
      </c>
      <c r="I256" s="233" t="s">
        <v>1871</v>
      </c>
    </row>
    <row r="257" spans="1:9" s="93" customFormat="1" ht="15.75" customHeight="1" x14ac:dyDescent="0.25">
      <c r="A257" t="s">
        <v>1522</v>
      </c>
      <c r="B257" t="s">
        <v>1058</v>
      </c>
      <c r="C257" s="107">
        <v>55350</v>
      </c>
      <c r="D257" t="s">
        <v>1596</v>
      </c>
      <c r="E257">
        <v>17821</v>
      </c>
      <c r="F257">
        <v>812</v>
      </c>
      <c r="G257">
        <v>4.5999999999999996</v>
      </c>
      <c r="H257" s="233" t="s">
        <v>1872</v>
      </c>
      <c r="I257" s="233" t="s">
        <v>1871</v>
      </c>
    </row>
    <row r="258" spans="1:9" s="93" customFormat="1" ht="15.75" customHeight="1" x14ac:dyDescent="0.25">
      <c r="A258" t="s">
        <v>1522</v>
      </c>
      <c r="B258" t="s">
        <v>1062</v>
      </c>
      <c r="C258" s="107">
        <v>55325</v>
      </c>
      <c r="D258" t="s">
        <v>1587</v>
      </c>
      <c r="E258">
        <v>4554</v>
      </c>
      <c r="F258">
        <v>225</v>
      </c>
      <c r="G258">
        <v>4.9000000000000004</v>
      </c>
      <c r="H258" s="233" t="s">
        <v>1871</v>
      </c>
      <c r="I258" s="233" t="s">
        <v>1871</v>
      </c>
    </row>
    <row r="259" spans="1:9" s="93" customFormat="1" ht="15.75" customHeight="1" x14ac:dyDescent="0.25">
      <c r="A259" t="s">
        <v>1522</v>
      </c>
      <c r="B259" t="s">
        <v>1049</v>
      </c>
      <c r="C259" s="107">
        <v>56279</v>
      </c>
      <c r="D259" t="s">
        <v>1741</v>
      </c>
      <c r="E259">
        <v>1350</v>
      </c>
      <c r="F259">
        <v>69</v>
      </c>
      <c r="G259">
        <v>5.0999999999999996</v>
      </c>
      <c r="H259" s="233" t="s">
        <v>1871</v>
      </c>
      <c r="I259" s="233" t="s">
        <v>1871</v>
      </c>
    </row>
    <row r="260" spans="1:9" s="93" customFormat="1" ht="15.75" customHeight="1" x14ac:dyDescent="0.25">
      <c r="A260" t="s">
        <v>1522</v>
      </c>
      <c r="B260" t="s">
        <v>1062</v>
      </c>
      <c r="C260" s="107">
        <v>55355</v>
      </c>
      <c r="D260" t="s">
        <v>1599</v>
      </c>
      <c r="E260">
        <v>9300</v>
      </c>
      <c r="F260">
        <v>550</v>
      </c>
      <c r="G260">
        <v>5.9</v>
      </c>
      <c r="H260" s="233" t="s">
        <v>1872</v>
      </c>
      <c r="I260" s="233" t="s">
        <v>1871</v>
      </c>
    </row>
    <row r="261" spans="1:9" s="93" customFormat="1" ht="15.75" customHeight="1" x14ac:dyDescent="0.25">
      <c r="A261" t="s">
        <v>1522</v>
      </c>
      <c r="B261" t="s">
        <v>1058</v>
      </c>
      <c r="C261" s="107">
        <v>55385</v>
      </c>
      <c r="D261" t="s">
        <v>1611</v>
      </c>
      <c r="E261">
        <v>1239</v>
      </c>
      <c r="F261">
        <v>73</v>
      </c>
      <c r="G261">
        <v>5.9</v>
      </c>
      <c r="H261" s="233" t="s">
        <v>1871</v>
      </c>
      <c r="I261" s="233" t="s">
        <v>1871</v>
      </c>
    </row>
    <row r="262" spans="1:9" s="93" customFormat="1" ht="15.75" customHeight="1" x14ac:dyDescent="0.25">
      <c r="A262" t="s">
        <v>1522</v>
      </c>
      <c r="B262" t="s">
        <v>1058</v>
      </c>
      <c r="C262" s="107">
        <v>55336</v>
      </c>
      <c r="D262" t="s">
        <v>1592</v>
      </c>
      <c r="E262">
        <v>7702</v>
      </c>
      <c r="F262">
        <v>530</v>
      </c>
      <c r="G262">
        <v>6.9</v>
      </c>
      <c r="H262" s="233" t="s">
        <v>1871</v>
      </c>
      <c r="I262" s="233" t="s">
        <v>1871</v>
      </c>
    </row>
    <row r="263" spans="1:9" s="93" customFormat="1" ht="15.75" customHeight="1" x14ac:dyDescent="0.25">
      <c r="A263" t="s">
        <v>1522</v>
      </c>
      <c r="B263" t="s">
        <v>1080</v>
      </c>
      <c r="C263" s="107">
        <v>56277</v>
      </c>
      <c r="D263" t="s">
        <v>1739</v>
      </c>
      <c r="E263">
        <v>3051</v>
      </c>
      <c r="F263">
        <v>213</v>
      </c>
      <c r="G263" s="116">
        <v>7</v>
      </c>
      <c r="H263" s="233" t="s">
        <v>1871</v>
      </c>
      <c r="I263" s="233" t="s">
        <v>1871</v>
      </c>
    </row>
    <row r="264" spans="1:9" s="93" customFormat="1" ht="15.75" customHeight="1" x14ac:dyDescent="0.25">
      <c r="A264" t="s">
        <v>1522</v>
      </c>
      <c r="B264" t="s">
        <v>1049</v>
      </c>
      <c r="C264" s="107">
        <v>56201</v>
      </c>
      <c r="D264" t="s">
        <v>1725</v>
      </c>
      <c r="E264">
        <v>22613</v>
      </c>
      <c r="F264">
        <v>1621</v>
      </c>
      <c r="G264">
        <v>7.2</v>
      </c>
      <c r="H264" s="233" t="s">
        <v>1872</v>
      </c>
      <c r="I264" s="233" t="s">
        <v>1872</v>
      </c>
    </row>
    <row r="265" spans="1:9" s="93" customFormat="1" ht="15.75" customHeight="1" x14ac:dyDescent="0.25">
      <c r="A265" t="s">
        <v>1522</v>
      </c>
      <c r="B265" t="s">
        <v>1062</v>
      </c>
      <c r="C265" s="107">
        <v>56243</v>
      </c>
      <c r="D265" t="s">
        <v>1732</v>
      </c>
      <c r="E265">
        <v>1685</v>
      </c>
      <c r="F265">
        <v>123</v>
      </c>
      <c r="G265">
        <v>7.3</v>
      </c>
      <c r="H265" s="233" t="s">
        <v>1871</v>
      </c>
      <c r="I265" s="233" t="s">
        <v>1872</v>
      </c>
    </row>
    <row r="266" spans="1:9" s="93" customFormat="1" ht="15.75" customHeight="1" x14ac:dyDescent="0.25">
      <c r="A266" t="s">
        <v>1522</v>
      </c>
      <c r="B266" t="s">
        <v>1080</v>
      </c>
      <c r="C266" s="107">
        <v>56270</v>
      </c>
      <c r="D266" t="s">
        <v>1736</v>
      </c>
      <c r="E266">
        <v>1085</v>
      </c>
      <c r="F266">
        <v>139</v>
      </c>
      <c r="G266">
        <v>12.8</v>
      </c>
      <c r="H266" s="233" t="s">
        <v>1871</v>
      </c>
      <c r="I266" s="233" t="s">
        <v>1872</v>
      </c>
    </row>
    <row r="267" spans="1:9" s="93" customFormat="1" ht="15.75" customHeight="1" x14ac:dyDescent="0.25">
      <c r="A267" t="s">
        <v>1523</v>
      </c>
      <c r="B267" t="s">
        <v>1077</v>
      </c>
      <c r="C267" s="107">
        <v>55104</v>
      </c>
      <c r="D267" t="s">
        <v>1564</v>
      </c>
      <c r="E267">
        <v>45279</v>
      </c>
      <c r="F267">
        <v>3373</v>
      </c>
      <c r="G267">
        <v>7.4</v>
      </c>
      <c r="H267" s="233" t="s">
        <v>1872</v>
      </c>
      <c r="I267" s="233" t="s">
        <v>1871</v>
      </c>
    </row>
    <row r="268" spans="1:9" s="93" customFormat="1" ht="15.75" customHeight="1" x14ac:dyDescent="0.25">
      <c r="A268" t="s">
        <v>1523</v>
      </c>
      <c r="B268" t="s">
        <v>1077</v>
      </c>
      <c r="C268" s="107">
        <v>55106</v>
      </c>
      <c r="D268" t="s">
        <v>1564</v>
      </c>
      <c r="E268">
        <v>58054</v>
      </c>
      <c r="F268">
        <v>5249</v>
      </c>
      <c r="G268" s="116">
        <v>9</v>
      </c>
      <c r="H268" s="233" t="s">
        <v>1872</v>
      </c>
      <c r="I268" s="233" t="s">
        <v>1871</v>
      </c>
    </row>
    <row r="269" spans="1:9" s="93" customFormat="1" ht="15.75" customHeight="1" x14ac:dyDescent="0.25">
      <c r="A269" t="s">
        <v>1523</v>
      </c>
      <c r="B269" t="s">
        <v>1042</v>
      </c>
      <c r="C269" s="107">
        <v>55407</v>
      </c>
      <c r="D269" t="s">
        <v>1614</v>
      </c>
      <c r="E269">
        <v>41364</v>
      </c>
      <c r="F269">
        <v>5054</v>
      </c>
      <c r="G269">
        <v>12.2</v>
      </c>
      <c r="H269" s="233" t="s">
        <v>1872</v>
      </c>
      <c r="I269" s="233" t="s">
        <v>1872</v>
      </c>
    </row>
    <row r="270" spans="1:9" s="93" customFormat="1" ht="15.75" customHeight="1" x14ac:dyDescent="0.25">
      <c r="A270" t="s">
        <v>1523</v>
      </c>
      <c r="B270" t="s">
        <v>1077</v>
      </c>
      <c r="C270" s="107">
        <v>55105</v>
      </c>
      <c r="D270" t="s">
        <v>1564</v>
      </c>
      <c r="E270">
        <v>26712</v>
      </c>
      <c r="F270">
        <v>349</v>
      </c>
      <c r="G270">
        <v>1.3</v>
      </c>
      <c r="H270" s="233" t="s">
        <v>1871</v>
      </c>
      <c r="I270" s="233" t="s">
        <v>1871</v>
      </c>
    </row>
    <row r="271" spans="1:9" s="93" customFormat="1" ht="15.75" customHeight="1" x14ac:dyDescent="0.25">
      <c r="A271" t="s">
        <v>1523</v>
      </c>
      <c r="B271" t="s">
        <v>1042</v>
      </c>
      <c r="C271" s="107">
        <v>55424</v>
      </c>
      <c r="D271" t="s">
        <v>1620</v>
      </c>
      <c r="E271">
        <v>9938</v>
      </c>
      <c r="F271">
        <v>127</v>
      </c>
      <c r="G271">
        <v>1.3</v>
      </c>
      <c r="H271" s="233" t="s">
        <v>1871</v>
      </c>
      <c r="I271" s="233" t="s">
        <v>1871</v>
      </c>
    </row>
    <row r="272" spans="1:9" s="93" customFormat="1" ht="15.75" customHeight="1" x14ac:dyDescent="0.25">
      <c r="A272" t="s">
        <v>1523</v>
      </c>
      <c r="B272" t="s">
        <v>1034</v>
      </c>
      <c r="C272" s="107">
        <v>55044</v>
      </c>
      <c r="D272" t="s">
        <v>1543</v>
      </c>
      <c r="E272">
        <v>53479</v>
      </c>
      <c r="F272">
        <v>791</v>
      </c>
      <c r="G272">
        <v>1.5</v>
      </c>
      <c r="H272" s="233" t="s">
        <v>1871</v>
      </c>
      <c r="I272" s="233" t="s">
        <v>1871</v>
      </c>
    </row>
    <row r="273" spans="1:9" s="93" customFormat="1" ht="15.75" customHeight="1" x14ac:dyDescent="0.25">
      <c r="A273" t="s">
        <v>1523</v>
      </c>
      <c r="B273" t="s">
        <v>1042</v>
      </c>
      <c r="C273" s="107">
        <v>55346</v>
      </c>
      <c r="D273" t="s">
        <v>1594</v>
      </c>
      <c r="E273">
        <v>16394</v>
      </c>
      <c r="F273">
        <v>242</v>
      </c>
      <c r="G273">
        <v>1.5</v>
      </c>
      <c r="H273" s="233" t="s">
        <v>1871</v>
      </c>
      <c r="I273" s="233" t="s">
        <v>1871</v>
      </c>
    </row>
    <row r="274" spans="1:9" s="93" customFormat="1" ht="15.75" customHeight="1" x14ac:dyDescent="0.25">
      <c r="A274" t="s">
        <v>1523</v>
      </c>
      <c r="B274" t="s">
        <v>1077</v>
      </c>
      <c r="C274" s="107">
        <v>55126</v>
      </c>
      <c r="D274" t="s">
        <v>1573</v>
      </c>
      <c r="E274">
        <v>26731</v>
      </c>
      <c r="F274">
        <v>479</v>
      </c>
      <c r="G274">
        <v>1.8</v>
      </c>
      <c r="H274" s="233" t="s">
        <v>1871</v>
      </c>
      <c r="I274" s="233" t="s">
        <v>1871</v>
      </c>
    </row>
    <row r="275" spans="1:9" s="93" customFormat="1" ht="15.75" customHeight="1" x14ac:dyDescent="0.25">
      <c r="A275" t="s">
        <v>1523</v>
      </c>
      <c r="B275" t="s">
        <v>1034</v>
      </c>
      <c r="C275" s="107">
        <v>55123</v>
      </c>
      <c r="D275" t="s">
        <v>1570</v>
      </c>
      <c r="E275">
        <v>25515</v>
      </c>
      <c r="F275">
        <v>493</v>
      </c>
      <c r="G275">
        <v>1.9</v>
      </c>
      <c r="H275" s="233" t="s">
        <v>1871</v>
      </c>
      <c r="I275" s="233" t="s">
        <v>1871</v>
      </c>
    </row>
    <row r="276" spans="1:9" s="93" customFormat="1" ht="15.75" customHeight="1" x14ac:dyDescent="0.25">
      <c r="A276" t="s">
        <v>1523</v>
      </c>
      <c r="B276" t="s">
        <v>1025</v>
      </c>
      <c r="C276" s="107">
        <v>55322</v>
      </c>
      <c r="D276" t="s">
        <v>1586</v>
      </c>
      <c r="E276">
        <v>3505</v>
      </c>
      <c r="F276">
        <v>67</v>
      </c>
      <c r="G276">
        <v>1.9</v>
      </c>
      <c r="H276" s="233" t="s">
        <v>1871</v>
      </c>
      <c r="I276" s="233" t="s">
        <v>1871</v>
      </c>
    </row>
    <row r="277" spans="1:9" s="93" customFormat="1" ht="15.75" customHeight="1" x14ac:dyDescent="0.25">
      <c r="A277" t="s">
        <v>1523</v>
      </c>
      <c r="B277" t="s">
        <v>1034</v>
      </c>
      <c r="C277" s="107">
        <v>55068</v>
      </c>
      <c r="D277" t="s">
        <v>1552</v>
      </c>
      <c r="E277">
        <v>29461</v>
      </c>
      <c r="F277">
        <v>613</v>
      </c>
      <c r="G277">
        <v>2.1</v>
      </c>
      <c r="H277" s="233" t="s">
        <v>1871</v>
      </c>
      <c r="I277" s="233" t="s">
        <v>1871</v>
      </c>
    </row>
    <row r="278" spans="1:9" s="93" customFormat="1" ht="15.75" customHeight="1" x14ac:dyDescent="0.25">
      <c r="A278" t="s">
        <v>1523</v>
      </c>
      <c r="B278" t="s">
        <v>1042</v>
      </c>
      <c r="C278" s="107">
        <v>55331</v>
      </c>
      <c r="D278" t="s">
        <v>1590</v>
      </c>
      <c r="E278">
        <v>18411</v>
      </c>
      <c r="F278">
        <v>397</v>
      </c>
      <c r="G278">
        <v>2.2000000000000002</v>
      </c>
      <c r="H278" s="233" t="s">
        <v>1871</v>
      </c>
      <c r="I278" s="233" t="s">
        <v>1871</v>
      </c>
    </row>
    <row r="279" spans="1:9" s="93" customFormat="1" ht="15.75" customHeight="1" x14ac:dyDescent="0.25">
      <c r="A279" t="s">
        <v>1523</v>
      </c>
      <c r="B279" t="s">
        <v>1085</v>
      </c>
      <c r="C279" s="107">
        <v>56071</v>
      </c>
      <c r="D279" t="s">
        <v>1698</v>
      </c>
      <c r="E279">
        <v>12655</v>
      </c>
      <c r="F279">
        <v>277</v>
      </c>
      <c r="G279">
        <v>2.2000000000000002</v>
      </c>
      <c r="H279" s="233" t="s">
        <v>1871</v>
      </c>
      <c r="I279" s="233" t="s">
        <v>1871</v>
      </c>
    </row>
    <row r="280" spans="1:9" s="93" customFormat="1" ht="15.75" customHeight="1" x14ac:dyDescent="0.25">
      <c r="A280" t="s">
        <v>1523</v>
      </c>
      <c r="B280" t="s">
        <v>1034</v>
      </c>
      <c r="C280" s="107">
        <v>55033</v>
      </c>
      <c r="D280" t="s">
        <v>1539</v>
      </c>
      <c r="E280">
        <v>29507</v>
      </c>
      <c r="F280">
        <v>692</v>
      </c>
      <c r="G280">
        <v>2.2999999999999998</v>
      </c>
      <c r="H280" s="233" t="s">
        <v>1871</v>
      </c>
      <c r="I280" s="233" t="s">
        <v>1871</v>
      </c>
    </row>
    <row r="281" spans="1:9" s="93" customFormat="1" ht="15.75" customHeight="1" x14ac:dyDescent="0.25">
      <c r="A281" t="s">
        <v>1523</v>
      </c>
      <c r="B281" t="s">
        <v>1042</v>
      </c>
      <c r="C281" s="107">
        <v>55345</v>
      </c>
      <c r="D281" t="s">
        <v>1576</v>
      </c>
      <c r="E281">
        <v>21780</v>
      </c>
      <c r="F281">
        <v>505</v>
      </c>
      <c r="G281">
        <v>2.2999999999999998</v>
      </c>
      <c r="H281" s="233" t="s">
        <v>1871</v>
      </c>
      <c r="I281" s="233" t="s">
        <v>1871</v>
      </c>
    </row>
    <row r="282" spans="1:9" s="93" customFormat="1" ht="15.75" customHeight="1" x14ac:dyDescent="0.25">
      <c r="A282" t="s">
        <v>1523</v>
      </c>
      <c r="B282" t="s">
        <v>1042</v>
      </c>
      <c r="C282" s="107">
        <v>55391</v>
      </c>
      <c r="D282" t="s">
        <v>1576</v>
      </c>
      <c r="E282">
        <v>16208</v>
      </c>
      <c r="F282">
        <v>369</v>
      </c>
      <c r="G282">
        <v>2.2999999999999998</v>
      </c>
      <c r="H282" s="233" t="s">
        <v>1871</v>
      </c>
      <c r="I282" s="233" t="s">
        <v>1871</v>
      </c>
    </row>
    <row r="283" spans="1:9" s="93" customFormat="1" ht="15.75" customHeight="1" x14ac:dyDescent="0.25">
      <c r="A283" t="s">
        <v>1523</v>
      </c>
      <c r="B283" t="s">
        <v>1097</v>
      </c>
      <c r="C283" s="107">
        <v>55125</v>
      </c>
      <c r="D283" t="s">
        <v>1572</v>
      </c>
      <c r="E283">
        <v>43206</v>
      </c>
      <c r="F283">
        <v>1048</v>
      </c>
      <c r="G283">
        <v>2.4</v>
      </c>
      <c r="H283" s="233" t="s">
        <v>1871</v>
      </c>
      <c r="I283" s="233" t="s">
        <v>1871</v>
      </c>
    </row>
    <row r="284" spans="1:9" s="93" customFormat="1" ht="15.75" customHeight="1" x14ac:dyDescent="0.25">
      <c r="A284" t="s">
        <v>1523</v>
      </c>
      <c r="B284" t="s">
        <v>1097</v>
      </c>
      <c r="C284" s="107">
        <v>55082</v>
      </c>
      <c r="D284" t="s">
        <v>1561</v>
      </c>
      <c r="E284">
        <v>34686</v>
      </c>
      <c r="F284">
        <v>829</v>
      </c>
      <c r="G284">
        <v>2.4</v>
      </c>
      <c r="H284" s="233" t="s">
        <v>1871</v>
      </c>
      <c r="I284" s="233" t="s">
        <v>1871</v>
      </c>
    </row>
    <row r="285" spans="1:9" s="93" customFormat="1" ht="15.75" customHeight="1" x14ac:dyDescent="0.25">
      <c r="A285" t="s">
        <v>1523</v>
      </c>
      <c r="B285" t="s">
        <v>1017</v>
      </c>
      <c r="C285" s="107">
        <v>55304</v>
      </c>
      <c r="D285" t="s">
        <v>1575</v>
      </c>
      <c r="E285">
        <v>48928</v>
      </c>
      <c r="F285">
        <v>1204</v>
      </c>
      <c r="G285">
        <v>2.5</v>
      </c>
      <c r="H285" s="233" t="s">
        <v>1871</v>
      </c>
      <c r="I285" s="233" t="s">
        <v>1871</v>
      </c>
    </row>
    <row r="286" spans="1:9" s="93" customFormat="1" ht="15.75" customHeight="1" x14ac:dyDescent="0.25">
      <c r="A286" t="s">
        <v>1523</v>
      </c>
      <c r="B286" t="s">
        <v>1085</v>
      </c>
      <c r="C286" s="107">
        <v>55378</v>
      </c>
      <c r="D286" t="s">
        <v>1608</v>
      </c>
      <c r="E286">
        <v>29855</v>
      </c>
      <c r="F286">
        <v>760</v>
      </c>
      <c r="G286">
        <v>2.5</v>
      </c>
      <c r="H286" s="233" t="s">
        <v>1871</v>
      </c>
      <c r="I286" s="233" t="s">
        <v>1871</v>
      </c>
    </row>
    <row r="287" spans="1:9" s="93" customFormat="1" ht="15.75" customHeight="1" x14ac:dyDescent="0.25">
      <c r="A287" t="s">
        <v>1523</v>
      </c>
      <c r="B287" t="s">
        <v>1042</v>
      </c>
      <c r="C287" s="107">
        <v>55410</v>
      </c>
      <c r="D287" t="s">
        <v>1614</v>
      </c>
      <c r="E287">
        <v>20338</v>
      </c>
      <c r="F287">
        <v>509</v>
      </c>
      <c r="G287">
        <v>2.5</v>
      </c>
      <c r="H287" s="233" t="s">
        <v>1871</v>
      </c>
      <c r="I287" s="233" t="s">
        <v>1871</v>
      </c>
    </row>
    <row r="288" spans="1:9" s="93" customFormat="1" ht="15.75" customHeight="1" x14ac:dyDescent="0.25">
      <c r="A288" t="s">
        <v>1523</v>
      </c>
      <c r="B288" t="s">
        <v>1042</v>
      </c>
      <c r="C288" s="107">
        <v>55316</v>
      </c>
      <c r="D288" t="s">
        <v>1582</v>
      </c>
      <c r="E288">
        <v>24448</v>
      </c>
      <c r="F288">
        <v>629</v>
      </c>
      <c r="G288">
        <v>2.6</v>
      </c>
      <c r="H288" s="233" t="s">
        <v>1871</v>
      </c>
      <c r="I288" s="233" t="s">
        <v>1871</v>
      </c>
    </row>
    <row r="289" spans="1:9" s="93" customFormat="1" ht="15.75" customHeight="1" x14ac:dyDescent="0.25">
      <c r="A289" t="s">
        <v>1523</v>
      </c>
      <c r="B289" t="s">
        <v>1042</v>
      </c>
      <c r="C289" s="107">
        <v>55305</v>
      </c>
      <c r="D289" t="s">
        <v>1576</v>
      </c>
      <c r="E289">
        <v>20737</v>
      </c>
      <c r="F289">
        <v>534</v>
      </c>
      <c r="G289">
        <v>2.6</v>
      </c>
      <c r="H289" s="233" t="s">
        <v>1871</v>
      </c>
      <c r="I289" s="233" t="s">
        <v>1871</v>
      </c>
    </row>
    <row r="290" spans="1:9" s="93" customFormat="1" ht="15.75" customHeight="1" x14ac:dyDescent="0.25">
      <c r="A290" t="s">
        <v>1523</v>
      </c>
      <c r="B290" t="s">
        <v>1042</v>
      </c>
      <c r="C290" s="107">
        <v>55311</v>
      </c>
      <c r="D290" t="s">
        <v>1580</v>
      </c>
      <c r="E290">
        <v>37703</v>
      </c>
      <c r="F290">
        <v>1005</v>
      </c>
      <c r="G290">
        <v>2.7</v>
      </c>
      <c r="H290" s="233" t="s">
        <v>1871</v>
      </c>
      <c r="I290" s="233" t="s">
        <v>1871</v>
      </c>
    </row>
    <row r="291" spans="1:9" s="93" customFormat="1" ht="15.75" customHeight="1" x14ac:dyDescent="0.25">
      <c r="A291" t="s">
        <v>1523</v>
      </c>
      <c r="B291" t="s">
        <v>1097</v>
      </c>
      <c r="C291" s="107">
        <v>55042</v>
      </c>
      <c r="D291" t="s">
        <v>1542</v>
      </c>
      <c r="E291">
        <v>9618</v>
      </c>
      <c r="F291">
        <v>258</v>
      </c>
      <c r="G291">
        <v>2.7</v>
      </c>
      <c r="H291" s="233" t="s">
        <v>1871</v>
      </c>
      <c r="I291" s="233" t="s">
        <v>1871</v>
      </c>
    </row>
    <row r="292" spans="1:9" s="93" customFormat="1" ht="15.75" customHeight="1" x14ac:dyDescent="0.25">
      <c r="A292" t="s">
        <v>1523</v>
      </c>
      <c r="B292" t="s">
        <v>1097</v>
      </c>
      <c r="C292" s="107">
        <v>55001</v>
      </c>
      <c r="D292" t="s">
        <v>1526</v>
      </c>
      <c r="E292">
        <v>3013</v>
      </c>
      <c r="F292">
        <v>82</v>
      </c>
      <c r="G292">
        <v>2.7</v>
      </c>
      <c r="H292" s="233" t="s">
        <v>1871</v>
      </c>
      <c r="I292" s="233" t="s">
        <v>1871</v>
      </c>
    </row>
    <row r="293" spans="1:9" s="93" customFormat="1" ht="15.75" customHeight="1" x14ac:dyDescent="0.25">
      <c r="A293" t="s">
        <v>1523</v>
      </c>
      <c r="B293" t="s">
        <v>1042</v>
      </c>
      <c r="C293" s="107">
        <v>55431</v>
      </c>
      <c r="D293" t="s">
        <v>1616</v>
      </c>
      <c r="E293">
        <v>18236</v>
      </c>
      <c r="F293">
        <v>502</v>
      </c>
      <c r="G293">
        <v>2.8</v>
      </c>
      <c r="H293" s="233" t="s">
        <v>1871</v>
      </c>
      <c r="I293" s="233" t="s">
        <v>1871</v>
      </c>
    </row>
    <row r="294" spans="1:9" s="93" customFormat="1" ht="15.75" customHeight="1" x14ac:dyDescent="0.25">
      <c r="A294" t="s">
        <v>1523</v>
      </c>
      <c r="B294" t="s">
        <v>1042</v>
      </c>
      <c r="C294" s="107">
        <v>55364</v>
      </c>
      <c r="D294" t="s">
        <v>1604</v>
      </c>
      <c r="E294">
        <v>15269</v>
      </c>
      <c r="F294">
        <v>434</v>
      </c>
      <c r="G294">
        <v>2.8</v>
      </c>
      <c r="H294" s="233" t="s">
        <v>1871</v>
      </c>
      <c r="I294" s="233" t="s">
        <v>1871</v>
      </c>
    </row>
    <row r="295" spans="1:9" s="93" customFormat="1" ht="15.75" customHeight="1" x14ac:dyDescent="0.25">
      <c r="A295" t="s">
        <v>1523</v>
      </c>
      <c r="B295" t="s">
        <v>1017</v>
      </c>
      <c r="C295" s="107">
        <v>55014</v>
      </c>
      <c r="D295" t="s">
        <v>1533</v>
      </c>
      <c r="E295">
        <v>26870</v>
      </c>
      <c r="F295">
        <v>772</v>
      </c>
      <c r="G295">
        <v>2.9</v>
      </c>
      <c r="H295" s="233" t="s">
        <v>1871</v>
      </c>
      <c r="I295" s="233" t="s">
        <v>1871</v>
      </c>
    </row>
    <row r="296" spans="1:9" s="93" customFormat="1" ht="15.75" customHeight="1" x14ac:dyDescent="0.25">
      <c r="A296" t="s">
        <v>1523</v>
      </c>
      <c r="B296" t="s">
        <v>1097</v>
      </c>
      <c r="C296" s="107">
        <v>55016</v>
      </c>
      <c r="D296" t="s">
        <v>1534</v>
      </c>
      <c r="E296">
        <v>35767</v>
      </c>
      <c r="F296">
        <v>1067</v>
      </c>
      <c r="G296" s="116">
        <v>3</v>
      </c>
      <c r="H296" s="233" t="s">
        <v>1871</v>
      </c>
      <c r="I296" s="233" t="s">
        <v>1871</v>
      </c>
    </row>
    <row r="297" spans="1:9" s="93" customFormat="1" ht="15.75" customHeight="1" x14ac:dyDescent="0.25">
      <c r="A297" t="s">
        <v>1523</v>
      </c>
      <c r="B297" t="s">
        <v>1042</v>
      </c>
      <c r="C297" s="107">
        <v>55447</v>
      </c>
      <c r="D297" t="s">
        <v>1627</v>
      </c>
      <c r="E297">
        <v>21349</v>
      </c>
      <c r="F297">
        <v>639</v>
      </c>
      <c r="G297" s="116">
        <v>3</v>
      </c>
      <c r="H297" s="233" t="s">
        <v>1871</v>
      </c>
      <c r="I297" s="233" t="s">
        <v>1871</v>
      </c>
    </row>
    <row r="298" spans="1:9" s="93" customFormat="1" ht="15.75" customHeight="1" x14ac:dyDescent="0.25">
      <c r="A298" t="s">
        <v>1523</v>
      </c>
      <c r="B298" t="s">
        <v>1017</v>
      </c>
      <c r="C298" s="107">
        <v>55449</v>
      </c>
      <c r="D298" t="s">
        <v>1626</v>
      </c>
      <c r="E298">
        <v>27895</v>
      </c>
      <c r="F298">
        <v>870</v>
      </c>
      <c r="G298">
        <v>3.1</v>
      </c>
      <c r="H298" s="233" t="s">
        <v>1871</v>
      </c>
      <c r="I298" s="233" t="s">
        <v>1871</v>
      </c>
    </row>
    <row r="299" spans="1:9" s="93" customFormat="1" ht="15.75" customHeight="1" x14ac:dyDescent="0.25">
      <c r="A299" t="s">
        <v>1523</v>
      </c>
      <c r="B299" t="s">
        <v>1017</v>
      </c>
      <c r="C299" s="107">
        <v>55448</v>
      </c>
      <c r="D299" t="s">
        <v>1625</v>
      </c>
      <c r="E299">
        <v>27611</v>
      </c>
      <c r="F299">
        <v>851</v>
      </c>
      <c r="G299">
        <v>3.1</v>
      </c>
      <c r="H299" s="233" t="s">
        <v>1871</v>
      </c>
      <c r="I299" s="233" t="s">
        <v>1871</v>
      </c>
    </row>
    <row r="300" spans="1:9" s="93" customFormat="1" ht="15.75" customHeight="1" x14ac:dyDescent="0.25">
      <c r="A300" t="s">
        <v>1523</v>
      </c>
      <c r="B300" t="s">
        <v>1042</v>
      </c>
      <c r="C300" s="107">
        <v>55426</v>
      </c>
      <c r="D300" t="s">
        <v>1615</v>
      </c>
      <c r="E300">
        <v>26010</v>
      </c>
      <c r="F300">
        <v>818</v>
      </c>
      <c r="G300">
        <v>3.1</v>
      </c>
      <c r="H300" s="233" t="s">
        <v>1871</v>
      </c>
      <c r="I300" s="233" t="s">
        <v>1871</v>
      </c>
    </row>
    <row r="301" spans="1:9" s="93" customFormat="1" ht="15.75" customHeight="1" x14ac:dyDescent="0.25">
      <c r="A301" t="s">
        <v>1523</v>
      </c>
      <c r="B301" t="s">
        <v>1042</v>
      </c>
      <c r="C301" s="107">
        <v>55369</v>
      </c>
      <c r="D301" t="s">
        <v>1580</v>
      </c>
      <c r="E301">
        <v>36676</v>
      </c>
      <c r="F301">
        <v>1190</v>
      </c>
      <c r="G301">
        <v>3.2</v>
      </c>
      <c r="H301" s="233" t="s">
        <v>1871</v>
      </c>
      <c r="I301" s="233" t="s">
        <v>1871</v>
      </c>
    </row>
    <row r="302" spans="1:9" s="93" customFormat="1" ht="15.75" customHeight="1" x14ac:dyDescent="0.25">
      <c r="A302" t="s">
        <v>1523</v>
      </c>
      <c r="B302" t="s">
        <v>1042</v>
      </c>
      <c r="C302" s="107">
        <v>55417</v>
      </c>
      <c r="D302" t="s">
        <v>1614</v>
      </c>
      <c r="E302">
        <v>26291</v>
      </c>
      <c r="F302">
        <v>842</v>
      </c>
      <c r="G302">
        <v>3.2</v>
      </c>
      <c r="H302" s="233" t="s">
        <v>1871</v>
      </c>
      <c r="I302" s="233" t="s">
        <v>1871</v>
      </c>
    </row>
    <row r="303" spans="1:9" s="93" customFormat="1" ht="15.75" customHeight="1" x14ac:dyDescent="0.25">
      <c r="A303" t="s">
        <v>1523</v>
      </c>
      <c r="B303" t="s">
        <v>1017</v>
      </c>
      <c r="C303" s="107">
        <v>55011</v>
      </c>
      <c r="D303" t="s">
        <v>1531</v>
      </c>
      <c r="E303">
        <v>10494</v>
      </c>
      <c r="F303">
        <v>340</v>
      </c>
      <c r="G303">
        <v>3.2</v>
      </c>
      <c r="H303" s="233" t="s">
        <v>1871</v>
      </c>
      <c r="I303" s="233" t="s">
        <v>1871</v>
      </c>
    </row>
    <row r="304" spans="1:9" s="93" customFormat="1" ht="15.75" customHeight="1" x14ac:dyDescent="0.25">
      <c r="A304" t="s">
        <v>1523</v>
      </c>
      <c r="B304" t="s">
        <v>1042</v>
      </c>
      <c r="C304" s="107">
        <v>55419</v>
      </c>
      <c r="D304" t="s">
        <v>1614</v>
      </c>
      <c r="E304">
        <v>26939</v>
      </c>
      <c r="F304">
        <v>884</v>
      </c>
      <c r="G304">
        <v>3.3</v>
      </c>
      <c r="H304" s="233" t="s">
        <v>1871</v>
      </c>
      <c r="I304" s="233" t="s">
        <v>1871</v>
      </c>
    </row>
    <row r="305" spans="1:9" s="93" customFormat="1" ht="15.75" customHeight="1" x14ac:dyDescent="0.25">
      <c r="A305" t="s">
        <v>1523</v>
      </c>
      <c r="B305" t="s">
        <v>1042</v>
      </c>
      <c r="C305" s="107">
        <v>55359</v>
      </c>
      <c r="D305" t="s">
        <v>1601</v>
      </c>
      <c r="E305">
        <v>6293</v>
      </c>
      <c r="F305">
        <v>209</v>
      </c>
      <c r="G305">
        <v>3.3</v>
      </c>
      <c r="H305" s="233" t="s">
        <v>1871</v>
      </c>
      <c r="I305" s="233" t="s">
        <v>1871</v>
      </c>
    </row>
    <row r="306" spans="1:9" s="93" customFormat="1" ht="15.75" customHeight="1" x14ac:dyDescent="0.25">
      <c r="A306" t="s">
        <v>1523</v>
      </c>
      <c r="B306" t="s">
        <v>1034</v>
      </c>
      <c r="C306" s="107">
        <v>55031</v>
      </c>
      <c r="D306" t="s">
        <v>1537</v>
      </c>
      <c r="E306">
        <v>2099</v>
      </c>
      <c r="F306">
        <v>70</v>
      </c>
      <c r="G306">
        <v>3.3</v>
      </c>
      <c r="H306" s="233" t="s">
        <v>1871</v>
      </c>
      <c r="I306" s="233" t="s">
        <v>1871</v>
      </c>
    </row>
    <row r="307" spans="1:9" s="93" customFormat="1" ht="15.75" customHeight="1" x14ac:dyDescent="0.25">
      <c r="A307" t="s">
        <v>1523</v>
      </c>
      <c r="B307" t="s">
        <v>1034</v>
      </c>
      <c r="C307" s="107">
        <v>55121</v>
      </c>
      <c r="D307" t="s">
        <v>1570</v>
      </c>
      <c r="E307">
        <v>8464</v>
      </c>
      <c r="F307">
        <v>292</v>
      </c>
      <c r="G307">
        <v>3.4</v>
      </c>
      <c r="H307" s="233" t="s">
        <v>1871</v>
      </c>
      <c r="I307" s="233" t="s">
        <v>1871</v>
      </c>
    </row>
    <row r="308" spans="1:9" s="93" customFormat="1" ht="15.75" customHeight="1" x14ac:dyDescent="0.25">
      <c r="A308" t="s">
        <v>1523</v>
      </c>
      <c r="B308" t="s">
        <v>1077</v>
      </c>
      <c r="C308" s="107">
        <v>55113</v>
      </c>
      <c r="D308" t="s">
        <v>1568</v>
      </c>
      <c r="E308">
        <v>41245</v>
      </c>
      <c r="F308">
        <v>1424</v>
      </c>
      <c r="G308">
        <v>3.5</v>
      </c>
      <c r="H308" s="233" t="s">
        <v>1871</v>
      </c>
      <c r="I308" s="233" t="s">
        <v>1871</v>
      </c>
    </row>
    <row r="309" spans="1:9" s="93" customFormat="1" ht="15.75" customHeight="1" x14ac:dyDescent="0.25">
      <c r="A309" t="s">
        <v>1523</v>
      </c>
      <c r="B309" t="s">
        <v>1042</v>
      </c>
      <c r="C309" s="107">
        <v>55416</v>
      </c>
      <c r="D309" t="s">
        <v>1615</v>
      </c>
      <c r="E309">
        <v>31961</v>
      </c>
      <c r="F309">
        <v>1105</v>
      </c>
      <c r="G309">
        <v>3.5</v>
      </c>
      <c r="H309" s="233" t="s">
        <v>1871</v>
      </c>
      <c r="I309" s="233" t="s">
        <v>1871</v>
      </c>
    </row>
    <row r="310" spans="1:9" s="93" customFormat="1" ht="15.75" customHeight="1" x14ac:dyDescent="0.25">
      <c r="A310" t="s">
        <v>1523</v>
      </c>
      <c r="B310" t="s">
        <v>1034</v>
      </c>
      <c r="C310" s="107">
        <v>55024</v>
      </c>
      <c r="D310" t="s">
        <v>1535</v>
      </c>
      <c r="E310">
        <v>34932</v>
      </c>
      <c r="F310">
        <v>1243</v>
      </c>
      <c r="G310">
        <v>3.6</v>
      </c>
      <c r="H310" s="233" t="s">
        <v>1871</v>
      </c>
      <c r="I310" s="233" t="s">
        <v>1871</v>
      </c>
    </row>
    <row r="311" spans="1:9" s="93" customFormat="1" ht="15.75" customHeight="1" x14ac:dyDescent="0.25">
      <c r="A311" t="s">
        <v>1523</v>
      </c>
      <c r="B311" t="s">
        <v>1077</v>
      </c>
      <c r="C311" s="107">
        <v>55116</v>
      </c>
      <c r="D311" t="s">
        <v>1564</v>
      </c>
      <c r="E311">
        <v>24079</v>
      </c>
      <c r="F311">
        <v>863</v>
      </c>
      <c r="G311">
        <v>3.6</v>
      </c>
      <c r="H311" s="233" t="s">
        <v>1871</v>
      </c>
      <c r="I311" s="233" t="s">
        <v>1871</v>
      </c>
    </row>
    <row r="312" spans="1:9" s="93" customFormat="1" ht="15.75" customHeight="1" x14ac:dyDescent="0.25">
      <c r="A312" t="s">
        <v>1523</v>
      </c>
      <c r="B312" t="s">
        <v>1097</v>
      </c>
      <c r="C312" s="107">
        <v>55071</v>
      </c>
      <c r="D312" t="s">
        <v>1555</v>
      </c>
      <c r="E312">
        <v>5684</v>
      </c>
      <c r="F312">
        <v>202</v>
      </c>
      <c r="G312">
        <v>3.6</v>
      </c>
      <c r="H312" s="233" t="s">
        <v>1871</v>
      </c>
      <c r="I312" s="233" t="s">
        <v>1871</v>
      </c>
    </row>
    <row r="313" spans="1:9" s="93" customFormat="1" ht="15.75" customHeight="1" x14ac:dyDescent="0.25">
      <c r="A313" t="s">
        <v>1523</v>
      </c>
      <c r="B313" t="s">
        <v>1077</v>
      </c>
      <c r="C313" s="107">
        <v>55109</v>
      </c>
      <c r="D313" t="s">
        <v>1565</v>
      </c>
      <c r="E313">
        <v>33808</v>
      </c>
      <c r="F313">
        <v>1266</v>
      </c>
      <c r="G313">
        <v>3.7</v>
      </c>
      <c r="H313" s="233" t="s">
        <v>1871</v>
      </c>
      <c r="I313" s="233" t="s">
        <v>1871</v>
      </c>
    </row>
    <row r="314" spans="1:9" s="93" customFormat="1" ht="15.75" customHeight="1" x14ac:dyDescent="0.25">
      <c r="A314" t="s">
        <v>1523</v>
      </c>
      <c r="B314" t="s">
        <v>1085</v>
      </c>
      <c r="C314" s="107">
        <v>55372</v>
      </c>
      <c r="D314" t="s">
        <v>1606</v>
      </c>
      <c r="E314">
        <v>33254</v>
      </c>
      <c r="F314">
        <v>1215</v>
      </c>
      <c r="G314">
        <v>3.7</v>
      </c>
      <c r="H314" s="233" t="s">
        <v>1871</v>
      </c>
      <c r="I314" s="233" t="s">
        <v>1871</v>
      </c>
    </row>
    <row r="315" spans="1:9" s="93" customFormat="1" ht="15.75" customHeight="1" x14ac:dyDescent="0.25">
      <c r="A315" t="s">
        <v>1523</v>
      </c>
      <c r="B315" t="s">
        <v>1077</v>
      </c>
      <c r="C315" s="107">
        <v>55110</v>
      </c>
      <c r="D315" t="s">
        <v>1566</v>
      </c>
      <c r="E315">
        <v>40099</v>
      </c>
      <c r="F315">
        <v>1538</v>
      </c>
      <c r="G315">
        <v>3.8</v>
      </c>
      <c r="H315" s="233" t="s">
        <v>1871</v>
      </c>
      <c r="I315" s="233" t="s">
        <v>1871</v>
      </c>
    </row>
    <row r="316" spans="1:9" s="93" customFormat="1" ht="15.75" customHeight="1" x14ac:dyDescent="0.25">
      <c r="A316" t="s">
        <v>1523</v>
      </c>
      <c r="B316" t="s">
        <v>1042</v>
      </c>
      <c r="C316" s="107">
        <v>55422</v>
      </c>
      <c r="D316" t="s">
        <v>1618</v>
      </c>
      <c r="E316">
        <v>28919</v>
      </c>
      <c r="F316">
        <v>1099</v>
      </c>
      <c r="G316">
        <v>3.8</v>
      </c>
      <c r="H316" s="233" t="s">
        <v>1871</v>
      </c>
      <c r="I316" s="233" t="s">
        <v>1871</v>
      </c>
    </row>
    <row r="317" spans="1:9" s="93" customFormat="1" ht="15.75" customHeight="1" x14ac:dyDescent="0.25">
      <c r="A317" t="s">
        <v>1523</v>
      </c>
      <c r="B317" t="s">
        <v>1077</v>
      </c>
      <c r="C317" s="107">
        <v>55108</v>
      </c>
      <c r="D317" t="s">
        <v>1564</v>
      </c>
      <c r="E317">
        <v>15567</v>
      </c>
      <c r="F317">
        <v>608</v>
      </c>
      <c r="G317">
        <v>3.9</v>
      </c>
      <c r="H317" s="233" t="s">
        <v>1871</v>
      </c>
      <c r="I317" s="233" t="s">
        <v>1871</v>
      </c>
    </row>
    <row r="318" spans="1:9" s="93" customFormat="1" ht="15.75" customHeight="1" x14ac:dyDescent="0.25">
      <c r="A318" t="s">
        <v>1523</v>
      </c>
      <c r="B318" t="s">
        <v>1097</v>
      </c>
      <c r="C318" s="107">
        <v>55128</v>
      </c>
      <c r="D318" t="s">
        <v>1574</v>
      </c>
      <c r="E318">
        <v>28795</v>
      </c>
      <c r="F318">
        <v>1143</v>
      </c>
      <c r="G318" s="116">
        <v>4</v>
      </c>
      <c r="H318" s="233" t="s">
        <v>1871</v>
      </c>
      <c r="I318" s="233" t="s">
        <v>1871</v>
      </c>
    </row>
    <row r="319" spans="1:9" s="93" customFormat="1" ht="15.75" customHeight="1" x14ac:dyDescent="0.25">
      <c r="A319" t="s">
        <v>1523</v>
      </c>
      <c r="B319" t="s">
        <v>1034</v>
      </c>
      <c r="C319" s="107">
        <v>55122</v>
      </c>
      <c r="D319" t="s">
        <v>1570</v>
      </c>
      <c r="E319">
        <v>32236</v>
      </c>
      <c r="F319">
        <v>1319</v>
      </c>
      <c r="G319">
        <v>4.0999999999999996</v>
      </c>
      <c r="H319" s="233" t="s">
        <v>1871</v>
      </c>
      <c r="I319" s="233" t="s">
        <v>1871</v>
      </c>
    </row>
    <row r="320" spans="1:9" s="93" customFormat="1" ht="15.75" customHeight="1" x14ac:dyDescent="0.25">
      <c r="A320" t="s">
        <v>1523</v>
      </c>
      <c r="B320" t="s">
        <v>1025</v>
      </c>
      <c r="C320" s="107">
        <v>55318</v>
      </c>
      <c r="D320" t="s">
        <v>1583</v>
      </c>
      <c r="E320">
        <v>27574</v>
      </c>
      <c r="F320">
        <v>1136</v>
      </c>
      <c r="G320">
        <v>4.0999999999999996</v>
      </c>
      <c r="H320" s="233" t="s">
        <v>1871</v>
      </c>
      <c r="I320" s="233" t="s">
        <v>1871</v>
      </c>
    </row>
    <row r="321" spans="1:9" s="93" customFormat="1" ht="15.75" customHeight="1" x14ac:dyDescent="0.25">
      <c r="A321" t="s">
        <v>1523</v>
      </c>
      <c r="B321" t="s">
        <v>1042</v>
      </c>
      <c r="C321" s="107">
        <v>55343</v>
      </c>
      <c r="D321" t="s">
        <v>1593</v>
      </c>
      <c r="E321">
        <v>24921</v>
      </c>
      <c r="F321">
        <v>1034</v>
      </c>
      <c r="G321">
        <v>4.0999999999999996</v>
      </c>
      <c r="H321" s="233" t="s">
        <v>1871</v>
      </c>
      <c r="I321" s="233" t="s">
        <v>1871</v>
      </c>
    </row>
    <row r="322" spans="1:9" s="93" customFormat="1" ht="15.75" customHeight="1" x14ac:dyDescent="0.25">
      <c r="A322" t="s">
        <v>1523</v>
      </c>
      <c r="B322" t="s">
        <v>1042</v>
      </c>
      <c r="C322" s="107">
        <v>55427</v>
      </c>
      <c r="D322" t="s">
        <v>1621</v>
      </c>
      <c r="E322">
        <v>22722</v>
      </c>
      <c r="F322">
        <v>932</v>
      </c>
      <c r="G322">
        <v>4.0999999999999996</v>
      </c>
      <c r="H322" s="233" t="s">
        <v>1871</v>
      </c>
      <c r="I322" s="233" t="s">
        <v>1871</v>
      </c>
    </row>
    <row r="323" spans="1:9" s="93" customFormat="1" ht="15.75" customHeight="1" x14ac:dyDescent="0.25">
      <c r="A323" t="s">
        <v>1523</v>
      </c>
      <c r="B323" t="s">
        <v>1042</v>
      </c>
      <c r="C323" s="107">
        <v>55344</v>
      </c>
      <c r="D323" t="s">
        <v>1594</v>
      </c>
      <c r="E323">
        <v>16982</v>
      </c>
      <c r="F323">
        <v>689</v>
      </c>
      <c r="G323">
        <v>4.0999999999999996</v>
      </c>
      <c r="H323" s="233" t="s">
        <v>1871</v>
      </c>
      <c r="I323" s="233" t="s">
        <v>1871</v>
      </c>
    </row>
    <row r="324" spans="1:9" s="93" customFormat="1" ht="15.75" customHeight="1" x14ac:dyDescent="0.25">
      <c r="A324" t="s">
        <v>1523</v>
      </c>
      <c r="B324" t="s">
        <v>1017</v>
      </c>
      <c r="C324" s="107">
        <v>55303</v>
      </c>
      <c r="D324" t="s">
        <v>1077</v>
      </c>
      <c r="E324">
        <v>48786</v>
      </c>
      <c r="F324">
        <v>2046</v>
      </c>
      <c r="G324">
        <v>4.2</v>
      </c>
      <c r="H324" s="233" t="s">
        <v>1871</v>
      </c>
      <c r="I324" s="233" t="s">
        <v>1871</v>
      </c>
    </row>
    <row r="325" spans="1:9" s="93" customFormat="1" ht="15.75" customHeight="1" x14ac:dyDescent="0.25">
      <c r="A325" t="s">
        <v>1523</v>
      </c>
      <c r="B325" t="s">
        <v>1097</v>
      </c>
      <c r="C325" s="107">
        <v>55129</v>
      </c>
      <c r="D325" t="s">
        <v>1572</v>
      </c>
      <c r="E325">
        <v>25160</v>
      </c>
      <c r="F325">
        <v>1057</v>
      </c>
      <c r="G325">
        <v>4.2</v>
      </c>
      <c r="H325" s="233" t="s">
        <v>1871</v>
      </c>
      <c r="I325" s="233" t="s">
        <v>1871</v>
      </c>
    </row>
    <row r="326" spans="1:9" s="93" customFormat="1" ht="15.75" customHeight="1" x14ac:dyDescent="0.25">
      <c r="A326" t="s">
        <v>1523</v>
      </c>
      <c r="B326" t="s">
        <v>1042</v>
      </c>
      <c r="C326" s="107">
        <v>55437</v>
      </c>
      <c r="D326" t="s">
        <v>1616</v>
      </c>
      <c r="E326">
        <v>17964</v>
      </c>
      <c r="F326">
        <v>763</v>
      </c>
      <c r="G326">
        <v>4.2</v>
      </c>
      <c r="H326" s="233" t="s">
        <v>1871</v>
      </c>
      <c r="I326" s="233" t="s">
        <v>1871</v>
      </c>
    </row>
    <row r="327" spans="1:9" s="93" customFormat="1" ht="15.75" customHeight="1" x14ac:dyDescent="0.25">
      <c r="A327" t="s">
        <v>1523</v>
      </c>
      <c r="B327" t="s">
        <v>1085</v>
      </c>
      <c r="C327" s="107">
        <v>55379</v>
      </c>
      <c r="D327" t="s">
        <v>1609</v>
      </c>
      <c r="E327">
        <v>43949</v>
      </c>
      <c r="F327">
        <v>1890</v>
      </c>
      <c r="G327">
        <v>4.3</v>
      </c>
      <c r="H327" s="233" t="s">
        <v>1871</v>
      </c>
      <c r="I327" s="233" t="s">
        <v>1871</v>
      </c>
    </row>
    <row r="328" spans="1:9" s="93" customFormat="1" ht="15.75" customHeight="1" x14ac:dyDescent="0.25">
      <c r="A328" t="s">
        <v>1523</v>
      </c>
      <c r="B328" t="s">
        <v>1017</v>
      </c>
      <c r="C328" s="107">
        <v>55434</v>
      </c>
      <c r="D328" t="s">
        <v>1626</v>
      </c>
      <c r="E328">
        <v>30508</v>
      </c>
      <c r="F328">
        <v>1303</v>
      </c>
      <c r="G328">
        <v>4.3</v>
      </c>
      <c r="H328" s="233" t="s">
        <v>1871</v>
      </c>
      <c r="I328" s="233" t="s">
        <v>1871</v>
      </c>
    </row>
    <row r="329" spans="1:9" s="93" customFormat="1" ht="15.75" customHeight="1" x14ac:dyDescent="0.25">
      <c r="A329" t="s">
        <v>1523</v>
      </c>
      <c r="B329" t="s">
        <v>1097</v>
      </c>
      <c r="C329" s="107">
        <v>55025</v>
      </c>
      <c r="D329" t="s">
        <v>1536</v>
      </c>
      <c r="E329">
        <v>24581</v>
      </c>
      <c r="F329">
        <v>1065</v>
      </c>
      <c r="G329">
        <v>4.3</v>
      </c>
      <c r="H329" s="233" t="s">
        <v>1871</v>
      </c>
      <c r="I329" s="233" t="s">
        <v>1871</v>
      </c>
    </row>
    <row r="330" spans="1:9" s="93" customFormat="1" ht="15.75" customHeight="1" x14ac:dyDescent="0.25">
      <c r="A330" t="s">
        <v>1523</v>
      </c>
      <c r="B330" t="s">
        <v>1042</v>
      </c>
      <c r="C330" s="107">
        <v>55446</v>
      </c>
      <c r="D330" t="s">
        <v>1627</v>
      </c>
      <c r="E330">
        <v>24453</v>
      </c>
      <c r="F330">
        <v>1051</v>
      </c>
      <c r="G330">
        <v>4.3</v>
      </c>
      <c r="H330" s="233" t="s">
        <v>1871</v>
      </c>
      <c r="I330" s="233" t="s">
        <v>1871</v>
      </c>
    </row>
    <row r="331" spans="1:9" s="93" customFormat="1" ht="15.75" customHeight="1" x14ac:dyDescent="0.25">
      <c r="A331" t="s">
        <v>1523</v>
      </c>
      <c r="B331" t="s">
        <v>1077</v>
      </c>
      <c r="C331" s="107">
        <v>55112</v>
      </c>
      <c r="D331" t="s">
        <v>1567</v>
      </c>
      <c r="E331">
        <v>45430</v>
      </c>
      <c r="F331">
        <v>1992</v>
      </c>
      <c r="G331">
        <v>4.4000000000000004</v>
      </c>
      <c r="H331" s="233" t="s">
        <v>1871</v>
      </c>
      <c r="I331" s="233" t="s">
        <v>1871</v>
      </c>
    </row>
    <row r="332" spans="1:9" s="93" customFormat="1" ht="15.75" customHeight="1" x14ac:dyDescent="0.25">
      <c r="A332" t="s">
        <v>1523</v>
      </c>
      <c r="B332" t="s">
        <v>1034</v>
      </c>
      <c r="C332" s="107">
        <v>55124</v>
      </c>
      <c r="D332" t="s">
        <v>1571</v>
      </c>
      <c r="E332">
        <v>51701</v>
      </c>
      <c r="F332">
        <v>2411</v>
      </c>
      <c r="G332">
        <v>4.7</v>
      </c>
      <c r="H332" s="233" t="s">
        <v>1871</v>
      </c>
      <c r="I332" s="233" t="s">
        <v>1871</v>
      </c>
    </row>
    <row r="333" spans="1:9" s="93" customFormat="1" ht="15.75" customHeight="1" x14ac:dyDescent="0.25">
      <c r="A333" t="s">
        <v>1523</v>
      </c>
      <c r="B333" t="s">
        <v>1042</v>
      </c>
      <c r="C333" s="107">
        <v>55435</v>
      </c>
      <c r="D333" t="s">
        <v>1620</v>
      </c>
      <c r="E333">
        <v>13573</v>
      </c>
      <c r="F333">
        <v>658</v>
      </c>
      <c r="G333">
        <v>4.8</v>
      </c>
      <c r="H333" s="233" t="s">
        <v>1871</v>
      </c>
      <c r="I333" s="233" t="s">
        <v>1871</v>
      </c>
    </row>
    <row r="334" spans="1:9" s="93" customFormat="1" ht="15.75" customHeight="1" x14ac:dyDescent="0.25">
      <c r="A334" t="s">
        <v>1523</v>
      </c>
      <c r="B334" t="s">
        <v>1017</v>
      </c>
      <c r="C334" s="107">
        <v>55070</v>
      </c>
      <c r="D334" t="s">
        <v>1554</v>
      </c>
      <c r="E334">
        <v>7810</v>
      </c>
      <c r="F334">
        <v>374</v>
      </c>
      <c r="G334">
        <v>4.8</v>
      </c>
      <c r="H334" s="233" t="s">
        <v>1871</v>
      </c>
      <c r="I334" s="233" t="s">
        <v>1871</v>
      </c>
    </row>
    <row r="335" spans="1:9" s="93" customFormat="1" ht="15.75" customHeight="1" x14ac:dyDescent="0.25">
      <c r="A335" t="s">
        <v>1523</v>
      </c>
      <c r="B335" t="s">
        <v>1034</v>
      </c>
      <c r="C335" s="107">
        <v>55337</v>
      </c>
      <c r="D335" t="s">
        <v>1577</v>
      </c>
      <c r="E335">
        <v>44919</v>
      </c>
      <c r="F335">
        <v>2202</v>
      </c>
      <c r="G335">
        <v>4.9000000000000004</v>
      </c>
      <c r="H335" s="233" t="s">
        <v>1871</v>
      </c>
      <c r="I335" s="233" t="s">
        <v>1871</v>
      </c>
    </row>
    <row r="336" spans="1:9" s="93" customFormat="1" ht="15.75" customHeight="1" x14ac:dyDescent="0.25">
      <c r="A336" t="s">
        <v>1523</v>
      </c>
      <c r="B336" t="s">
        <v>1042</v>
      </c>
      <c r="C336" s="107">
        <v>55414</v>
      </c>
      <c r="D336" t="s">
        <v>1614</v>
      </c>
      <c r="E336">
        <v>34580</v>
      </c>
      <c r="F336">
        <v>1697</v>
      </c>
      <c r="G336">
        <v>4.9000000000000004</v>
      </c>
      <c r="H336" s="233" t="s">
        <v>1871</v>
      </c>
      <c r="I336" s="233" t="s">
        <v>1871</v>
      </c>
    </row>
    <row r="337" spans="1:9" s="93" customFormat="1" ht="15.75" customHeight="1" x14ac:dyDescent="0.25">
      <c r="A337" t="s">
        <v>1523</v>
      </c>
      <c r="B337" t="s">
        <v>1042</v>
      </c>
      <c r="C337" s="107">
        <v>55406</v>
      </c>
      <c r="D337" t="s">
        <v>1614</v>
      </c>
      <c r="E337">
        <v>33385</v>
      </c>
      <c r="F337">
        <v>1649</v>
      </c>
      <c r="G337">
        <v>4.9000000000000004</v>
      </c>
      <c r="H337" s="233" t="s">
        <v>1871</v>
      </c>
      <c r="I337" s="233" t="s">
        <v>1871</v>
      </c>
    </row>
    <row r="338" spans="1:9" s="93" customFormat="1" ht="15.75" customHeight="1" x14ac:dyDescent="0.25">
      <c r="A338" t="s">
        <v>1523</v>
      </c>
      <c r="B338" t="s">
        <v>1034</v>
      </c>
      <c r="C338" s="107">
        <v>55118</v>
      </c>
      <c r="D338" t="s">
        <v>1569</v>
      </c>
      <c r="E338">
        <v>28181</v>
      </c>
      <c r="F338">
        <v>1412</v>
      </c>
      <c r="G338" s="116">
        <v>5</v>
      </c>
      <c r="H338" s="233" t="s">
        <v>1871</v>
      </c>
      <c r="I338" s="233" t="s">
        <v>1871</v>
      </c>
    </row>
    <row r="339" spans="1:9" s="93" customFormat="1" ht="15.75" customHeight="1" x14ac:dyDescent="0.25">
      <c r="A339" t="s">
        <v>1523</v>
      </c>
      <c r="B339" t="s">
        <v>1042</v>
      </c>
      <c r="C339" s="107">
        <v>55441</v>
      </c>
      <c r="D339" t="s">
        <v>1627</v>
      </c>
      <c r="E339">
        <v>18361</v>
      </c>
      <c r="F339">
        <v>922</v>
      </c>
      <c r="G339" s="116">
        <v>5</v>
      </c>
      <c r="H339" s="233" t="s">
        <v>1871</v>
      </c>
      <c r="I339" s="233" t="s">
        <v>1871</v>
      </c>
    </row>
    <row r="340" spans="1:9" s="93" customFormat="1" ht="15.75" customHeight="1" x14ac:dyDescent="0.25">
      <c r="A340" t="s">
        <v>1523</v>
      </c>
      <c r="B340" t="s">
        <v>1034</v>
      </c>
      <c r="C340" s="107">
        <v>55306</v>
      </c>
      <c r="D340" t="s">
        <v>1577</v>
      </c>
      <c r="E340">
        <v>16104</v>
      </c>
      <c r="F340">
        <v>807</v>
      </c>
      <c r="G340" s="116">
        <v>5</v>
      </c>
      <c r="H340" s="233" t="s">
        <v>1871</v>
      </c>
      <c r="I340" s="233" t="s">
        <v>1871</v>
      </c>
    </row>
    <row r="341" spans="1:9" s="93" customFormat="1" ht="15.75" customHeight="1" x14ac:dyDescent="0.25">
      <c r="A341" t="s">
        <v>1523</v>
      </c>
      <c r="B341" t="s">
        <v>1034</v>
      </c>
      <c r="C341" s="107">
        <v>55076</v>
      </c>
      <c r="D341" t="s">
        <v>1558</v>
      </c>
      <c r="E341">
        <v>21643</v>
      </c>
      <c r="F341">
        <v>1104</v>
      </c>
      <c r="G341">
        <v>5.0999999999999996</v>
      </c>
      <c r="H341" s="233" t="s">
        <v>1871</v>
      </c>
      <c r="I341" s="233" t="s">
        <v>1871</v>
      </c>
    </row>
    <row r="342" spans="1:9" s="93" customFormat="1" ht="15.75" customHeight="1" x14ac:dyDescent="0.25">
      <c r="A342" t="s">
        <v>1523</v>
      </c>
      <c r="B342" t="s">
        <v>1034</v>
      </c>
      <c r="C342" s="107">
        <v>55077</v>
      </c>
      <c r="D342" t="s">
        <v>1558</v>
      </c>
      <c r="E342">
        <v>13309</v>
      </c>
      <c r="F342">
        <v>677</v>
      </c>
      <c r="G342">
        <v>5.0999999999999996</v>
      </c>
      <c r="H342" s="233" t="s">
        <v>1871</v>
      </c>
      <c r="I342" s="233" t="s">
        <v>1871</v>
      </c>
    </row>
    <row r="343" spans="1:9" s="93" customFormat="1" ht="15.75" customHeight="1" x14ac:dyDescent="0.25">
      <c r="A343" t="s">
        <v>1523</v>
      </c>
      <c r="B343" t="s">
        <v>1017</v>
      </c>
      <c r="C343" s="107">
        <v>55433</v>
      </c>
      <c r="D343" t="s">
        <v>1625</v>
      </c>
      <c r="E343">
        <v>34513</v>
      </c>
      <c r="F343">
        <v>1856</v>
      </c>
      <c r="G343">
        <v>5.4</v>
      </c>
      <c r="H343" s="233" t="s">
        <v>1871</v>
      </c>
      <c r="I343" s="233" t="s">
        <v>1871</v>
      </c>
    </row>
    <row r="344" spans="1:9" s="93" customFormat="1" ht="15.75" customHeight="1" x14ac:dyDescent="0.25">
      <c r="A344" t="s">
        <v>1523</v>
      </c>
      <c r="B344" t="s">
        <v>1042</v>
      </c>
      <c r="C344" s="107">
        <v>55418</v>
      </c>
      <c r="D344" t="s">
        <v>1614</v>
      </c>
      <c r="E344">
        <v>30039</v>
      </c>
      <c r="F344">
        <v>1663</v>
      </c>
      <c r="G344">
        <v>5.5</v>
      </c>
      <c r="H344" s="233" t="s">
        <v>1871</v>
      </c>
      <c r="I344" s="233" t="s">
        <v>1871</v>
      </c>
    </row>
    <row r="345" spans="1:9" s="93" customFormat="1" ht="15.75" customHeight="1" x14ac:dyDescent="0.25">
      <c r="A345" t="s">
        <v>1523</v>
      </c>
      <c r="B345" t="s">
        <v>1077</v>
      </c>
      <c r="C345" s="107">
        <v>55102</v>
      </c>
      <c r="D345" t="s">
        <v>1564</v>
      </c>
      <c r="E345">
        <v>17938</v>
      </c>
      <c r="F345">
        <v>1032</v>
      </c>
      <c r="G345">
        <v>5.8</v>
      </c>
      <c r="H345" s="233" t="s">
        <v>1871</v>
      </c>
      <c r="I345" s="233" t="s">
        <v>1871</v>
      </c>
    </row>
    <row r="346" spans="1:9" s="93" customFormat="1" ht="15.75" customHeight="1" x14ac:dyDescent="0.25">
      <c r="A346" t="s">
        <v>1523</v>
      </c>
      <c r="B346" t="s">
        <v>1042</v>
      </c>
      <c r="C346" s="107">
        <v>55409</v>
      </c>
      <c r="D346" t="s">
        <v>1614</v>
      </c>
      <c r="E346">
        <v>11366</v>
      </c>
      <c r="F346">
        <v>674</v>
      </c>
      <c r="G346">
        <v>5.9</v>
      </c>
      <c r="H346" s="233" t="s">
        <v>1871</v>
      </c>
      <c r="I346" s="233" t="s">
        <v>1871</v>
      </c>
    </row>
    <row r="347" spans="1:9" s="93" customFormat="1" ht="15.75" customHeight="1" x14ac:dyDescent="0.25">
      <c r="A347" t="s">
        <v>1523</v>
      </c>
      <c r="B347" t="s">
        <v>1085</v>
      </c>
      <c r="C347" s="107">
        <v>55352</v>
      </c>
      <c r="D347" t="s">
        <v>1597</v>
      </c>
      <c r="E347">
        <v>9335</v>
      </c>
      <c r="F347">
        <v>558</v>
      </c>
      <c r="G347" s="116">
        <v>6</v>
      </c>
      <c r="H347" s="233" t="s">
        <v>1871</v>
      </c>
      <c r="I347" s="233" t="s">
        <v>1871</v>
      </c>
    </row>
    <row r="348" spans="1:9" s="93" customFormat="1" ht="15.75" customHeight="1" x14ac:dyDescent="0.25">
      <c r="A348" t="s">
        <v>1523</v>
      </c>
      <c r="B348" t="s">
        <v>1042</v>
      </c>
      <c r="C348" s="107">
        <v>55454</v>
      </c>
      <c r="D348" t="s">
        <v>1614</v>
      </c>
      <c r="E348">
        <v>10023</v>
      </c>
      <c r="F348">
        <v>609</v>
      </c>
      <c r="G348">
        <v>6.1</v>
      </c>
      <c r="H348" s="233" t="s">
        <v>1871</v>
      </c>
      <c r="I348" s="233" t="s">
        <v>1871</v>
      </c>
    </row>
    <row r="349" spans="1:9" s="93" customFormat="1" ht="15.75" customHeight="1" x14ac:dyDescent="0.25">
      <c r="A349" t="s">
        <v>1523</v>
      </c>
      <c r="B349" t="s">
        <v>1077</v>
      </c>
      <c r="C349" s="107">
        <v>55119</v>
      </c>
      <c r="D349" t="s">
        <v>1564</v>
      </c>
      <c r="E349">
        <v>42381</v>
      </c>
      <c r="F349">
        <v>2705</v>
      </c>
      <c r="G349">
        <v>6.4</v>
      </c>
      <c r="H349" s="233" t="s">
        <v>1871</v>
      </c>
      <c r="I349" s="233" t="s">
        <v>1871</v>
      </c>
    </row>
    <row r="350" spans="1:9" s="93" customFormat="1" ht="15.75" customHeight="1" x14ac:dyDescent="0.25">
      <c r="A350" t="s">
        <v>1523</v>
      </c>
      <c r="B350" t="s">
        <v>1017</v>
      </c>
      <c r="C350" s="107">
        <v>55432</v>
      </c>
      <c r="D350" t="s">
        <v>1624</v>
      </c>
      <c r="E350">
        <v>30256</v>
      </c>
      <c r="F350">
        <v>1954</v>
      </c>
      <c r="G350">
        <v>6.5</v>
      </c>
      <c r="H350" s="233" t="s">
        <v>1871</v>
      </c>
      <c r="I350" s="233" t="s">
        <v>1871</v>
      </c>
    </row>
    <row r="351" spans="1:9" s="93" customFormat="1" ht="15.75" customHeight="1" x14ac:dyDescent="0.25">
      <c r="A351" t="s">
        <v>1523</v>
      </c>
      <c r="B351" t="s">
        <v>1042</v>
      </c>
      <c r="C351" s="107">
        <v>55444</v>
      </c>
      <c r="D351" t="s">
        <v>1628</v>
      </c>
      <c r="E351">
        <v>16510</v>
      </c>
      <c r="F351">
        <v>1065</v>
      </c>
      <c r="G351">
        <v>6.5</v>
      </c>
      <c r="H351" s="233" t="s">
        <v>1871</v>
      </c>
      <c r="I351" s="233" t="s">
        <v>1871</v>
      </c>
    </row>
    <row r="352" spans="1:9" s="93" customFormat="1" ht="15.75" customHeight="1" x14ac:dyDescent="0.25">
      <c r="A352" t="s">
        <v>1523</v>
      </c>
      <c r="B352" t="s">
        <v>1042</v>
      </c>
      <c r="C352" s="107">
        <v>55403</v>
      </c>
      <c r="D352" t="s">
        <v>1614</v>
      </c>
      <c r="E352">
        <v>16555</v>
      </c>
      <c r="F352">
        <v>1100</v>
      </c>
      <c r="G352">
        <v>6.6</v>
      </c>
      <c r="H352" s="233" t="s">
        <v>1871</v>
      </c>
      <c r="I352" s="233" t="s">
        <v>1871</v>
      </c>
    </row>
    <row r="353" spans="1:9" s="93" customFormat="1" ht="15.75" customHeight="1" x14ac:dyDescent="0.25">
      <c r="A353" t="s">
        <v>1523</v>
      </c>
      <c r="B353" t="s">
        <v>1042</v>
      </c>
      <c r="C353" s="107">
        <v>55405</v>
      </c>
      <c r="D353" t="s">
        <v>1614</v>
      </c>
      <c r="E353">
        <v>16039</v>
      </c>
      <c r="F353">
        <v>1066</v>
      </c>
      <c r="G353">
        <v>6.6</v>
      </c>
      <c r="H353" s="233" t="s">
        <v>1871</v>
      </c>
      <c r="I353" s="233" t="s">
        <v>1871</v>
      </c>
    </row>
    <row r="354" spans="1:9" s="93" customFormat="1" ht="15.75" customHeight="1" x14ac:dyDescent="0.25">
      <c r="A354" t="s">
        <v>1523</v>
      </c>
      <c r="B354" t="s">
        <v>1042</v>
      </c>
      <c r="C354" s="107">
        <v>55428</v>
      </c>
      <c r="D354" t="s">
        <v>1622</v>
      </c>
      <c r="E354">
        <v>30641</v>
      </c>
      <c r="F354">
        <v>2084</v>
      </c>
      <c r="G354">
        <v>6.8</v>
      </c>
      <c r="H354" s="233" t="s">
        <v>1871</v>
      </c>
      <c r="I354" s="233" t="s">
        <v>1871</v>
      </c>
    </row>
    <row r="355" spans="1:9" s="93" customFormat="1" ht="15.75" customHeight="1" x14ac:dyDescent="0.25">
      <c r="A355" t="s">
        <v>1523</v>
      </c>
      <c r="B355" t="s">
        <v>1034</v>
      </c>
      <c r="C355" s="107">
        <v>55075</v>
      </c>
      <c r="D355" t="s">
        <v>1557</v>
      </c>
      <c r="E355">
        <v>20274</v>
      </c>
      <c r="F355">
        <v>1376</v>
      </c>
      <c r="G355">
        <v>6.8</v>
      </c>
      <c r="H355" s="233" t="s">
        <v>1871</v>
      </c>
      <c r="I355" s="233" t="s">
        <v>1871</v>
      </c>
    </row>
    <row r="356" spans="1:9" s="93" customFormat="1" ht="15.75" customHeight="1" x14ac:dyDescent="0.25">
      <c r="A356" t="s">
        <v>1523</v>
      </c>
      <c r="B356" t="s">
        <v>1017</v>
      </c>
      <c r="C356" s="107">
        <v>55421</v>
      </c>
      <c r="D356" t="s">
        <v>1617</v>
      </c>
      <c r="E356">
        <v>27744</v>
      </c>
      <c r="F356">
        <v>1997</v>
      </c>
      <c r="G356">
        <v>7.2</v>
      </c>
      <c r="H356" s="233" t="s">
        <v>1871</v>
      </c>
      <c r="I356" s="233" t="s">
        <v>1871</v>
      </c>
    </row>
    <row r="357" spans="1:9" s="93" customFormat="1" ht="15.75" customHeight="1" x14ac:dyDescent="0.25">
      <c r="A357" t="s">
        <v>1523</v>
      </c>
      <c r="B357" t="s">
        <v>1077</v>
      </c>
      <c r="C357" s="107">
        <v>55117</v>
      </c>
      <c r="D357" t="s">
        <v>1564</v>
      </c>
      <c r="E357">
        <v>45288</v>
      </c>
      <c r="F357">
        <v>3329</v>
      </c>
      <c r="G357">
        <v>7.4</v>
      </c>
      <c r="H357" s="233" t="s">
        <v>1871</v>
      </c>
      <c r="I357" s="233" t="s">
        <v>1871</v>
      </c>
    </row>
    <row r="358" spans="1:9" s="93" customFormat="1" ht="15.75" customHeight="1" x14ac:dyDescent="0.25">
      <c r="A358" t="s">
        <v>1523</v>
      </c>
      <c r="B358" t="s">
        <v>1042</v>
      </c>
      <c r="C358" s="107">
        <v>55420</v>
      </c>
      <c r="D358" t="s">
        <v>1616</v>
      </c>
      <c r="E358">
        <v>21903</v>
      </c>
      <c r="F358">
        <v>1614</v>
      </c>
      <c r="G358">
        <v>7.4</v>
      </c>
      <c r="H358" s="233" t="s">
        <v>1871</v>
      </c>
      <c r="I358" s="233" t="s">
        <v>1871</v>
      </c>
    </row>
    <row r="359" spans="1:9" s="93" customFormat="1" ht="15.75" customHeight="1" x14ac:dyDescent="0.25">
      <c r="A359" t="s">
        <v>1523</v>
      </c>
      <c r="B359" t="s">
        <v>1042</v>
      </c>
      <c r="C359" s="107">
        <v>55413</v>
      </c>
      <c r="D359" t="s">
        <v>1614</v>
      </c>
      <c r="E359">
        <v>13796</v>
      </c>
      <c r="F359">
        <v>1019</v>
      </c>
      <c r="G359">
        <v>7.4</v>
      </c>
      <c r="H359" s="233" t="s">
        <v>1871</v>
      </c>
      <c r="I359" s="233" t="s">
        <v>1871</v>
      </c>
    </row>
    <row r="360" spans="1:9" s="93" customFormat="1" ht="15.75" customHeight="1" x14ac:dyDescent="0.25">
      <c r="A360" t="s">
        <v>1523</v>
      </c>
      <c r="B360" t="s">
        <v>1042</v>
      </c>
      <c r="C360" s="107">
        <v>55412</v>
      </c>
      <c r="D360" t="s">
        <v>1614</v>
      </c>
      <c r="E360">
        <v>23171</v>
      </c>
      <c r="F360">
        <v>1902</v>
      </c>
      <c r="G360">
        <v>8.1999999999999993</v>
      </c>
      <c r="H360" s="233" t="s">
        <v>1871</v>
      </c>
      <c r="I360" s="233" t="s">
        <v>1871</v>
      </c>
    </row>
    <row r="361" spans="1:9" s="93" customFormat="1" ht="15.75" customHeight="1" x14ac:dyDescent="0.25">
      <c r="A361" t="s">
        <v>1523</v>
      </c>
      <c r="B361" t="s">
        <v>1042</v>
      </c>
      <c r="C361" s="107">
        <v>55443</v>
      </c>
      <c r="D361" t="s">
        <v>1628</v>
      </c>
      <c r="E361">
        <v>31738</v>
      </c>
      <c r="F361">
        <v>2753</v>
      </c>
      <c r="G361">
        <v>8.6999999999999993</v>
      </c>
      <c r="H361" s="233" t="s">
        <v>1871</v>
      </c>
      <c r="I361" s="233" t="s">
        <v>1871</v>
      </c>
    </row>
    <row r="362" spans="1:9" s="93" customFormat="1" ht="15.75" customHeight="1" x14ac:dyDescent="0.25">
      <c r="A362" t="s">
        <v>1523</v>
      </c>
      <c r="B362" t="s">
        <v>1077</v>
      </c>
      <c r="C362" s="107">
        <v>55103</v>
      </c>
      <c r="D362" t="s">
        <v>1564</v>
      </c>
      <c r="E362">
        <v>13796</v>
      </c>
      <c r="F362">
        <v>1197</v>
      </c>
      <c r="G362">
        <v>8.6999999999999993</v>
      </c>
      <c r="H362" s="233" t="s">
        <v>1871</v>
      </c>
      <c r="I362" s="233" t="s">
        <v>1871</v>
      </c>
    </row>
    <row r="363" spans="1:9" s="93" customFormat="1" ht="15.75" customHeight="1" x14ac:dyDescent="0.25">
      <c r="A363" t="s">
        <v>1523</v>
      </c>
      <c r="B363" t="s">
        <v>1042</v>
      </c>
      <c r="C363" s="107">
        <v>55423</v>
      </c>
      <c r="D363" t="s">
        <v>1619</v>
      </c>
      <c r="E363">
        <v>36044</v>
      </c>
      <c r="F363">
        <v>3179</v>
      </c>
      <c r="G363">
        <v>8.8000000000000007</v>
      </c>
      <c r="H363" s="233" t="s">
        <v>1871</v>
      </c>
      <c r="I363" s="233" t="s">
        <v>1871</v>
      </c>
    </row>
    <row r="364" spans="1:9" s="93" customFormat="1" ht="15.75" customHeight="1" x14ac:dyDescent="0.25">
      <c r="A364" t="s">
        <v>1523</v>
      </c>
      <c r="B364" t="s">
        <v>1042</v>
      </c>
      <c r="C364" s="107">
        <v>55429</v>
      </c>
      <c r="D364" t="s">
        <v>1623</v>
      </c>
      <c r="E364">
        <v>27463</v>
      </c>
      <c r="F364">
        <v>2497</v>
      </c>
      <c r="G364">
        <v>9.1</v>
      </c>
      <c r="H364" s="233" t="s">
        <v>1871</v>
      </c>
      <c r="I364" s="233" t="s">
        <v>1871</v>
      </c>
    </row>
    <row r="365" spans="1:9" s="93" customFormat="1" ht="15.75" customHeight="1" x14ac:dyDescent="0.25">
      <c r="A365" t="s">
        <v>1523</v>
      </c>
      <c r="B365" t="s">
        <v>1042</v>
      </c>
      <c r="C365" s="107">
        <v>55408</v>
      </c>
      <c r="D365" t="s">
        <v>1614</v>
      </c>
      <c r="E365">
        <v>30876</v>
      </c>
      <c r="F365">
        <v>2874</v>
      </c>
      <c r="G365">
        <v>9.3000000000000007</v>
      </c>
      <c r="H365" s="233" t="s">
        <v>1871</v>
      </c>
      <c r="I365" s="233" t="s">
        <v>1871</v>
      </c>
    </row>
    <row r="366" spans="1:9" s="93" customFormat="1" ht="15.75" customHeight="1" x14ac:dyDescent="0.25">
      <c r="A366" t="s">
        <v>1523</v>
      </c>
      <c r="B366" t="s">
        <v>1077</v>
      </c>
      <c r="C366" s="107">
        <v>55130</v>
      </c>
      <c r="D366" t="s">
        <v>1564</v>
      </c>
      <c r="E366">
        <v>18252</v>
      </c>
      <c r="F366">
        <v>1759</v>
      </c>
      <c r="G366">
        <v>9.6</v>
      </c>
      <c r="H366" s="233" t="s">
        <v>1871</v>
      </c>
      <c r="I366" s="233" t="s">
        <v>1871</v>
      </c>
    </row>
    <row r="367" spans="1:9" s="93" customFormat="1" ht="15.75" customHeight="1" x14ac:dyDescent="0.25">
      <c r="A367" t="s">
        <v>1523</v>
      </c>
      <c r="B367" t="s">
        <v>1042</v>
      </c>
      <c r="C367" s="107">
        <v>55425</v>
      </c>
      <c r="D367" t="s">
        <v>1616</v>
      </c>
      <c r="E367">
        <v>10292</v>
      </c>
      <c r="F367">
        <v>998</v>
      </c>
      <c r="G367">
        <v>9.6999999999999993</v>
      </c>
      <c r="H367" s="233" t="s">
        <v>1871</v>
      </c>
      <c r="I367" s="233" t="s">
        <v>1871</v>
      </c>
    </row>
    <row r="368" spans="1:9" s="93" customFormat="1" ht="15.75" customHeight="1" x14ac:dyDescent="0.25">
      <c r="A368" t="s">
        <v>1523</v>
      </c>
      <c r="B368" t="s">
        <v>1042</v>
      </c>
      <c r="C368" s="107">
        <v>55411</v>
      </c>
      <c r="D368" t="s">
        <v>1614</v>
      </c>
      <c r="E368">
        <v>31794</v>
      </c>
      <c r="F368">
        <v>3149</v>
      </c>
      <c r="G368">
        <v>9.9</v>
      </c>
      <c r="H368" s="233" t="s">
        <v>1871</v>
      </c>
      <c r="I368" s="233" t="s">
        <v>1871</v>
      </c>
    </row>
    <row r="369" spans="1:9" s="93" customFormat="1" ht="15.75" customHeight="1" x14ac:dyDescent="0.25">
      <c r="A369" t="s">
        <v>1523</v>
      </c>
      <c r="B369" t="s">
        <v>1042</v>
      </c>
      <c r="C369" s="107">
        <v>55404</v>
      </c>
      <c r="D369" t="s">
        <v>1614</v>
      </c>
      <c r="E369">
        <v>26453</v>
      </c>
      <c r="F369">
        <v>2828</v>
      </c>
      <c r="G369">
        <v>10.7</v>
      </c>
      <c r="H369" s="233" t="s">
        <v>1871</v>
      </c>
      <c r="I369" s="233" t="s">
        <v>1871</v>
      </c>
    </row>
    <row r="370" spans="1:9" s="93" customFormat="1" ht="15.75" customHeight="1" x14ac:dyDescent="0.25">
      <c r="A370" t="s">
        <v>1523</v>
      </c>
      <c r="B370" t="s">
        <v>1077</v>
      </c>
      <c r="C370" s="107">
        <v>55107</v>
      </c>
      <c r="D370" t="s">
        <v>1564</v>
      </c>
      <c r="E370">
        <v>15026</v>
      </c>
      <c r="F370">
        <v>1645</v>
      </c>
      <c r="G370">
        <v>10.9</v>
      </c>
      <c r="H370" s="233" t="s">
        <v>1871</v>
      </c>
      <c r="I370" s="233" t="s">
        <v>1872</v>
      </c>
    </row>
    <row r="371" spans="1:9" s="93" customFormat="1" ht="15.75" customHeight="1" x14ac:dyDescent="0.25">
      <c r="A371" t="s">
        <v>1523</v>
      </c>
      <c r="B371" t="s">
        <v>1042</v>
      </c>
      <c r="C371" s="107">
        <v>55430</v>
      </c>
      <c r="D371" t="s">
        <v>1623</v>
      </c>
      <c r="E371">
        <v>22873</v>
      </c>
      <c r="F371">
        <v>2736</v>
      </c>
      <c r="G371" s="116">
        <v>12</v>
      </c>
      <c r="H371" s="233" t="s">
        <v>1871</v>
      </c>
      <c r="I371" s="233" t="s">
        <v>1872</v>
      </c>
    </row>
    <row r="372" spans="1:9" s="93" customFormat="1" ht="15.75" customHeight="1" x14ac:dyDescent="0.25">
      <c r="A372" t="s">
        <v>1873</v>
      </c>
      <c r="B372" t="s">
        <v>1052</v>
      </c>
      <c r="C372" s="107">
        <v>56232</v>
      </c>
      <c r="D372" t="s">
        <v>1730</v>
      </c>
      <c r="E372">
        <v>2445</v>
      </c>
      <c r="F372">
        <v>58</v>
      </c>
      <c r="G372">
        <v>2.4</v>
      </c>
      <c r="H372" s="233" t="s">
        <v>1871</v>
      </c>
      <c r="I372" s="233" t="s">
        <v>1871</v>
      </c>
    </row>
    <row r="373" spans="1:9" s="93" customFormat="1" ht="15.75" customHeight="1" x14ac:dyDescent="0.25">
      <c r="A373" t="s">
        <v>1873</v>
      </c>
      <c r="B373" t="s">
        <v>1091</v>
      </c>
      <c r="C373" s="107">
        <v>56215</v>
      </c>
      <c r="D373" t="s">
        <v>1728</v>
      </c>
      <c r="E373">
        <v>4262</v>
      </c>
      <c r="F373">
        <v>116</v>
      </c>
      <c r="G373">
        <v>2.7</v>
      </c>
      <c r="H373" s="233" t="s">
        <v>1871</v>
      </c>
      <c r="I373" s="233" t="s">
        <v>1871</v>
      </c>
    </row>
    <row r="374" spans="1:9" s="93" customFormat="1" ht="15.75" customHeight="1" x14ac:dyDescent="0.25">
      <c r="A374" t="s">
        <v>1873</v>
      </c>
      <c r="B374" t="s">
        <v>1091</v>
      </c>
      <c r="C374" s="107">
        <v>56271</v>
      </c>
      <c r="D374" t="s">
        <v>1737</v>
      </c>
      <c r="E374">
        <v>1167</v>
      </c>
      <c r="F374">
        <v>64</v>
      </c>
      <c r="G374">
        <v>5.5</v>
      </c>
      <c r="H374" s="233" t="s">
        <v>1871</v>
      </c>
      <c r="I374" s="233" t="s">
        <v>1871</v>
      </c>
    </row>
    <row r="375" spans="1:9" s="93" customFormat="1" ht="15.75" customHeight="1" x14ac:dyDescent="0.25">
      <c r="A375" t="s">
        <v>1873</v>
      </c>
      <c r="B375" t="s">
        <v>1027</v>
      </c>
      <c r="C375" s="107">
        <v>56222</v>
      </c>
      <c r="D375" t="s">
        <v>1729</v>
      </c>
      <c r="E375">
        <v>1982</v>
      </c>
      <c r="F375">
        <v>134</v>
      </c>
      <c r="G375">
        <v>6.8</v>
      </c>
      <c r="H375" s="233" t="s">
        <v>1871</v>
      </c>
      <c r="I375" s="233" t="s">
        <v>1871</v>
      </c>
    </row>
    <row r="376" spans="1:9" s="93" customFormat="1" ht="15.75" customHeight="1" x14ac:dyDescent="0.25">
      <c r="A376" t="s">
        <v>1873</v>
      </c>
      <c r="B376" t="s">
        <v>1021</v>
      </c>
      <c r="C376" s="107">
        <v>56278</v>
      </c>
      <c r="D376" t="s">
        <v>1740</v>
      </c>
      <c r="E376">
        <v>2573</v>
      </c>
      <c r="F376">
        <v>187</v>
      </c>
      <c r="G376">
        <v>7.3</v>
      </c>
      <c r="H376" s="233" t="s">
        <v>1872</v>
      </c>
      <c r="I376" s="233" t="s">
        <v>1871</v>
      </c>
    </row>
    <row r="377" spans="1:9" s="93" customFormat="1" ht="15.75" customHeight="1" x14ac:dyDescent="0.25">
      <c r="A377" t="s">
        <v>1873</v>
      </c>
      <c r="B377" t="s">
        <v>1091</v>
      </c>
      <c r="C377" s="107">
        <v>56208</v>
      </c>
      <c r="D377" t="s">
        <v>1726</v>
      </c>
      <c r="E377">
        <v>2013</v>
      </c>
      <c r="F377">
        <v>151</v>
      </c>
      <c r="G377">
        <v>7.5</v>
      </c>
      <c r="H377" s="233" t="s">
        <v>1871</v>
      </c>
      <c r="I377" s="233" t="s">
        <v>1871</v>
      </c>
    </row>
    <row r="378" spans="1:9" s="93" customFormat="1" ht="15.75" customHeight="1" x14ac:dyDescent="0.25">
      <c r="A378" t="s">
        <v>1873</v>
      </c>
      <c r="B378" t="s">
        <v>1102</v>
      </c>
      <c r="C378" s="107">
        <v>56241</v>
      </c>
      <c r="D378" t="s">
        <v>1731</v>
      </c>
      <c r="E378">
        <v>3797</v>
      </c>
      <c r="F378">
        <v>324</v>
      </c>
      <c r="G378">
        <v>8.5</v>
      </c>
      <c r="H378" s="233" t="s">
        <v>1872</v>
      </c>
      <c r="I378" s="233" t="s">
        <v>1872</v>
      </c>
    </row>
    <row r="379" spans="1:9" s="93" customFormat="1" ht="15.75" customHeight="1" x14ac:dyDescent="0.25">
      <c r="A379" t="s">
        <v>1873</v>
      </c>
      <c r="B379" t="s">
        <v>1091</v>
      </c>
      <c r="C379" s="107">
        <v>56252</v>
      </c>
      <c r="D379" t="s">
        <v>1733</v>
      </c>
      <c r="E379">
        <v>1195</v>
      </c>
      <c r="F379">
        <v>101</v>
      </c>
      <c r="G379">
        <v>8.5</v>
      </c>
      <c r="H379" s="233" t="s">
        <v>1871</v>
      </c>
      <c r="I379" s="233" t="s">
        <v>1871</v>
      </c>
    </row>
    <row r="380" spans="1:9" s="93" customFormat="1" ht="15.75" customHeight="1" x14ac:dyDescent="0.25">
      <c r="A380" t="s">
        <v>1873</v>
      </c>
      <c r="B380" t="s">
        <v>1027</v>
      </c>
      <c r="C380" s="107">
        <v>56265</v>
      </c>
      <c r="D380" t="s">
        <v>1735</v>
      </c>
      <c r="E380">
        <v>7202</v>
      </c>
      <c r="F380">
        <v>652</v>
      </c>
      <c r="G380">
        <v>9.1</v>
      </c>
      <c r="H380" s="233" t="s">
        <v>1872</v>
      </c>
      <c r="I380" s="233" t="s">
        <v>1872</v>
      </c>
    </row>
    <row r="381" spans="1:9" s="93" customFormat="1" ht="15.75" customHeight="1" x14ac:dyDescent="0.25">
      <c r="A381" t="s">
        <v>1873</v>
      </c>
      <c r="B381" t="s">
        <v>1027</v>
      </c>
      <c r="C381" s="107">
        <v>56262</v>
      </c>
      <c r="D381" t="s">
        <v>1734</v>
      </c>
      <c r="E381">
        <v>708</v>
      </c>
      <c r="F381">
        <v>107</v>
      </c>
      <c r="G381">
        <v>15.1</v>
      </c>
      <c r="H381" s="233" t="s">
        <v>1871</v>
      </c>
      <c r="I381" s="233" t="s">
        <v>1872</v>
      </c>
    </row>
    <row r="382" spans="1:9" s="93" customFormat="1" ht="15.75" customHeight="1" x14ac:dyDescent="0.25">
      <c r="A382" t="s">
        <v>1525</v>
      </c>
      <c r="B382" t="s">
        <v>1071</v>
      </c>
      <c r="C382" s="107">
        <v>56515</v>
      </c>
      <c r="D382" t="s">
        <v>1802</v>
      </c>
      <c r="E382">
        <v>2932</v>
      </c>
      <c r="F382">
        <v>73</v>
      </c>
      <c r="G382">
        <v>2.5</v>
      </c>
      <c r="H382" s="233" t="s">
        <v>1871</v>
      </c>
      <c r="I382" s="233" t="s">
        <v>1871</v>
      </c>
    </row>
    <row r="383" spans="1:9" s="93" customFormat="1" ht="15.75" customHeight="1" x14ac:dyDescent="0.25">
      <c r="A383" t="s">
        <v>1525</v>
      </c>
      <c r="B383" t="s">
        <v>1036</v>
      </c>
      <c r="C383" s="107">
        <v>56308</v>
      </c>
      <c r="D383" t="s">
        <v>1746</v>
      </c>
      <c r="E383">
        <v>24746</v>
      </c>
      <c r="F383">
        <v>670</v>
      </c>
      <c r="G383">
        <v>2.7</v>
      </c>
      <c r="H383" s="233" t="s">
        <v>1871</v>
      </c>
      <c r="I383" s="233" t="s">
        <v>1871</v>
      </c>
    </row>
    <row r="384" spans="1:9" s="93" customFormat="1" ht="15.75" customHeight="1" x14ac:dyDescent="0.25">
      <c r="A384" t="s">
        <v>1525</v>
      </c>
      <c r="B384" t="s">
        <v>1071</v>
      </c>
      <c r="C384" s="107">
        <v>56573</v>
      </c>
      <c r="D384" t="s">
        <v>1824</v>
      </c>
      <c r="E384">
        <v>6116</v>
      </c>
      <c r="F384">
        <v>171</v>
      </c>
      <c r="G384">
        <v>2.8</v>
      </c>
      <c r="H384" s="233" t="s">
        <v>1871</v>
      </c>
      <c r="I384" s="233" t="s">
        <v>1871</v>
      </c>
    </row>
    <row r="385" spans="1:9" s="93" customFormat="1" ht="15.75" customHeight="1" x14ac:dyDescent="0.25">
      <c r="A385" t="s">
        <v>1525</v>
      </c>
      <c r="B385" t="s">
        <v>1076</v>
      </c>
      <c r="C385" s="107">
        <v>56334</v>
      </c>
      <c r="D385" t="s">
        <v>1751</v>
      </c>
      <c r="E385">
        <v>5444</v>
      </c>
      <c r="F385">
        <v>159</v>
      </c>
      <c r="G385">
        <v>2.9</v>
      </c>
      <c r="H385" s="233" t="s">
        <v>1871</v>
      </c>
      <c r="I385" s="233" t="s">
        <v>1871</v>
      </c>
    </row>
    <row r="386" spans="1:9" s="93" customFormat="1" ht="15.75" customHeight="1" x14ac:dyDescent="0.25">
      <c r="A386" t="s">
        <v>1525</v>
      </c>
      <c r="B386" t="s">
        <v>1029</v>
      </c>
      <c r="C386" s="107">
        <v>56549</v>
      </c>
      <c r="D386" t="s">
        <v>1814</v>
      </c>
      <c r="E386">
        <v>4822</v>
      </c>
      <c r="F386">
        <v>146</v>
      </c>
      <c r="G386" s="116">
        <v>3</v>
      </c>
      <c r="H386" s="233" t="s">
        <v>1871</v>
      </c>
      <c r="I386" s="233" t="s">
        <v>1871</v>
      </c>
    </row>
    <row r="387" spans="1:9" s="93" customFormat="1" ht="15.75" customHeight="1" x14ac:dyDescent="0.25">
      <c r="A387" t="s">
        <v>1525</v>
      </c>
      <c r="B387" t="s">
        <v>1071</v>
      </c>
      <c r="C387" s="107">
        <v>56567</v>
      </c>
      <c r="D387" t="s">
        <v>1820</v>
      </c>
      <c r="E387">
        <v>3298</v>
      </c>
      <c r="F387">
        <v>111</v>
      </c>
      <c r="G387">
        <v>3.4</v>
      </c>
      <c r="H387" s="233" t="s">
        <v>1871</v>
      </c>
      <c r="I387" s="233" t="s">
        <v>1871</v>
      </c>
    </row>
    <row r="388" spans="1:9" s="93" customFormat="1" ht="15.75" customHeight="1" x14ac:dyDescent="0.25">
      <c r="A388" t="s">
        <v>1525</v>
      </c>
      <c r="B388" t="s">
        <v>1071</v>
      </c>
      <c r="C388" s="107">
        <v>56571</v>
      </c>
      <c r="D388" t="s">
        <v>1822</v>
      </c>
      <c r="E388">
        <v>1827</v>
      </c>
      <c r="F388">
        <v>63</v>
      </c>
      <c r="G388">
        <v>3.4</v>
      </c>
      <c r="H388" s="233" t="s">
        <v>1871</v>
      </c>
      <c r="I388" s="233" t="s">
        <v>1871</v>
      </c>
    </row>
    <row r="389" spans="1:9" s="93" customFormat="1" ht="15.75" customHeight="1" x14ac:dyDescent="0.25">
      <c r="A389" t="s">
        <v>1525</v>
      </c>
      <c r="B389" t="s">
        <v>1071</v>
      </c>
      <c r="C389" s="107">
        <v>56528</v>
      </c>
      <c r="D389" t="s">
        <v>1804</v>
      </c>
      <c r="E389">
        <v>1676</v>
      </c>
      <c r="F389">
        <v>58</v>
      </c>
      <c r="G389">
        <v>3.5</v>
      </c>
      <c r="H389" s="233" t="s">
        <v>1871</v>
      </c>
      <c r="I389" s="233" t="s">
        <v>1871</v>
      </c>
    </row>
    <row r="390" spans="1:9" s="93" customFormat="1" ht="15.75" customHeight="1" x14ac:dyDescent="0.25">
      <c r="A390" t="s">
        <v>1525</v>
      </c>
      <c r="B390" t="s">
        <v>1036</v>
      </c>
      <c r="C390" s="107">
        <v>56326</v>
      </c>
      <c r="D390" t="s">
        <v>1749</v>
      </c>
      <c r="E390">
        <v>1460</v>
      </c>
      <c r="F390">
        <v>53</v>
      </c>
      <c r="G390">
        <v>3.6</v>
      </c>
      <c r="H390" s="233" t="s">
        <v>1871</v>
      </c>
      <c r="I390" s="233" t="s">
        <v>1871</v>
      </c>
    </row>
    <row r="391" spans="1:9" s="93" customFormat="1" ht="15.75" customHeight="1" x14ac:dyDescent="0.25">
      <c r="A391" t="s">
        <v>1525</v>
      </c>
      <c r="B391" t="s">
        <v>1036</v>
      </c>
      <c r="C391" s="107">
        <v>56360</v>
      </c>
      <c r="D391" t="s">
        <v>1761</v>
      </c>
      <c r="E391">
        <v>3683</v>
      </c>
      <c r="F391">
        <v>144</v>
      </c>
      <c r="G391">
        <v>3.9</v>
      </c>
      <c r="H391" s="233" t="s">
        <v>1871</v>
      </c>
      <c r="I391" s="233" t="s">
        <v>1871</v>
      </c>
    </row>
    <row r="392" spans="1:9" s="93" customFormat="1" ht="15.75" customHeight="1" x14ac:dyDescent="0.25">
      <c r="A392" t="s">
        <v>1525</v>
      </c>
      <c r="B392" t="s">
        <v>1029</v>
      </c>
      <c r="C392" s="107">
        <v>56560</v>
      </c>
      <c r="D392" t="s">
        <v>1818</v>
      </c>
      <c r="E392">
        <v>43465</v>
      </c>
      <c r="F392">
        <v>1866</v>
      </c>
      <c r="G392">
        <v>4.3</v>
      </c>
      <c r="H392" s="233" t="s">
        <v>1872</v>
      </c>
      <c r="I392" s="233" t="s">
        <v>1871</v>
      </c>
    </row>
    <row r="393" spans="1:9" s="93" customFormat="1" ht="15.75" customHeight="1" x14ac:dyDescent="0.25">
      <c r="A393" t="s">
        <v>1525</v>
      </c>
      <c r="B393" t="s">
        <v>1018</v>
      </c>
      <c r="C393" s="107">
        <v>56554</v>
      </c>
      <c r="D393" t="s">
        <v>1816</v>
      </c>
      <c r="E393">
        <v>2714</v>
      </c>
      <c r="F393">
        <v>118</v>
      </c>
      <c r="G393">
        <v>4.3</v>
      </c>
      <c r="H393" s="233" t="s">
        <v>1871</v>
      </c>
      <c r="I393" s="233" t="s">
        <v>1871</v>
      </c>
    </row>
    <row r="394" spans="1:9" s="93" customFormat="1" ht="15.75" customHeight="1" x14ac:dyDescent="0.25">
      <c r="A394" t="s">
        <v>1525</v>
      </c>
      <c r="B394" t="s">
        <v>1029</v>
      </c>
      <c r="C394" s="107">
        <v>56547</v>
      </c>
      <c r="D394" t="s">
        <v>1812</v>
      </c>
      <c r="E394">
        <v>2730</v>
      </c>
      <c r="F394">
        <v>117</v>
      </c>
      <c r="G394">
        <v>4.3</v>
      </c>
      <c r="H394" s="233" t="s">
        <v>1871</v>
      </c>
      <c r="I394" s="233" t="s">
        <v>1871</v>
      </c>
    </row>
    <row r="395" spans="1:9" s="93" customFormat="1" ht="15.75" customHeight="1" x14ac:dyDescent="0.25">
      <c r="A395" t="s">
        <v>1525</v>
      </c>
      <c r="B395" t="s">
        <v>1071</v>
      </c>
      <c r="C395" s="107">
        <v>56586</v>
      </c>
      <c r="D395" t="s">
        <v>1827</v>
      </c>
      <c r="E395">
        <v>1927</v>
      </c>
      <c r="F395">
        <v>82</v>
      </c>
      <c r="G395">
        <v>4.3</v>
      </c>
      <c r="H395" s="233" t="s">
        <v>1871</v>
      </c>
      <c r="I395" s="233" t="s">
        <v>1871</v>
      </c>
    </row>
    <row r="396" spans="1:9" s="93" customFormat="1" ht="15.75" customHeight="1" x14ac:dyDescent="0.25">
      <c r="A396" t="s">
        <v>1525</v>
      </c>
      <c r="B396" t="s">
        <v>1071</v>
      </c>
      <c r="C396" s="107">
        <v>56587</v>
      </c>
      <c r="D396" t="s">
        <v>1828</v>
      </c>
      <c r="E396">
        <v>1246</v>
      </c>
      <c r="F396">
        <v>54</v>
      </c>
      <c r="G396">
        <v>4.3</v>
      </c>
      <c r="H396" s="233" t="s">
        <v>1871</v>
      </c>
      <c r="I396" s="233" t="s">
        <v>1871</v>
      </c>
    </row>
    <row r="397" spans="1:9" s="93" customFormat="1" ht="15.75" customHeight="1" x14ac:dyDescent="0.25">
      <c r="A397" t="s">
        <v>1525</v>
      </c>
      <c r="B397" t="s">
        <v>1071</v>
      </c>
      <c r="C397" s="107">
        <v>56534</v>
      </c>
      <c r="D397" t="s">
        <v>1806</v>
      </c>
      <c r="E397">
        <v>1246</v>
      </c>
      <c r="F397">
        <v>55</v>
      </c>
      <c r="G397">
        <v>4.4000000000000004</v>
      </c>
      <c r="H397" s="233" t="s">
        <v>1871</v>
      </c>
      <c r="I397" s="233" t="s">
        <v>1871</v>
      </c>
    </row>
    <row r="398" spans="1:9" s="93" customFormat="1" ht="15.75" customHeight="1" x14ac:dyDescent="0.25">
      <c r="A398" t="s">
        <v>1525</v>
      </c>
      <c r="B398" t="s">
        <v>1076</v>
      </c>
      <c r="C398" s="107">
        <v>56381</v>
      </c>
      <c r="D398" t="s">
        <v>1770</v>
      </c>
      <c r="E398">
        <v>2377</v>
      </c>
      <c r="F398">
        <v>106</v>
      </c>
      <c r="G398">
        <v>4.5</v>
      </c>
      <c r="H398" s="233" t="s">
        <v>1871</v>
      </c>
      <c r="I398" s="233" t="s">
        <v>1871</v>
      </c>
    </row>
    <row r="399" spans="1:9" s="93" customFormat="1" ht="15.75" customHeight="1" x14ac:dyDescent="0.25">
      <c r="A399" t="s">
        <v>1525</v>
      </c>
      <c r="B399" t="s">
        <v>1071</v>
      </c>
      <c r="C399" s="107">
        <v>56537</v>
      </c>
      <c r="D399" t="s">
        <v>1808</v>
      </c>
      <c r="E399">
        <v>18585</v>
      </c>
      <c r="F399">
        <v>901</v>
      </c>
      <c r="G399">
        <v>4.8</v>
      </c>
      <c r="H399" s="233" t="s">
        <v>1872</v>
      </c>
      <c r="I399" s="233" t="s">
        <v>1871</v>
      </c>
    </row>
    <row r="400" spans="1:9" s="93" customFormat="1" ht="15.75" customHeight="1" x14ac:dyDescent="0.25">
      <c r="A400" t="s">
        <v>1525</v>
      </c>
      <c r="B400" t="s">
        <v>1018</v>
      </c>
      <c r="C400" s="107">
        <v>56501</v>
      </c>
      <c r="D400" t="s">
        <v>1799</v>
      </c>
      <c r="E400">
        <v>17025</v>
      </c>
      <c r="F400">
        <v>876</v>
      </c>
      <c r="G400">
        <v>5.0999999999999996</v>
      </c>
      <c r="H400" s="233" t="s">
        <v>1872</v>
      </c>
      <c r="I400" s="233" t="s">
        <v>1871</v>
      </c>
    </row>
    <row r="401" spans="1:9" s="93" customFormat="1" ht="15.75" customHeight="1" x14ac:dyDescent="0.25">
      <c r="A401" t="s">
        <v>1525</v>
      </c>
      <c r="B401" t="s">
        <v>1036</v>
      </c>
      <c r="C401" s="107">
        <v>56354</v>
      </c>
      <c r="D401" t="s">
        <v>1758</v>
      </c>
      <c r="E401">
        <v>1387</v>
      </c>
      <c r="F401">
        <v>74</v>
      </c>
      <c r="G401">
        <v>5.3</v>
      </c>
      <c r="H401" s="233" t="s">
        <v>1871</v>
      </c>
      <c r="I401" s="233" t="s">
        <v>1871</v>
      </c>
    </row>
    <row r="402" spans="1:9" s="93" customFormat="1" ht="15.75" customHeight="1" x14ac:dyDescent="0.25">
      <c r="A402" t="s">
        <v>1525</v>
      </c>
      <c r="B402" t="s">
        <v>1071</v>
      </c>
      <c r="C402" s="107">
        <v>56361</v>
      </c>
      <c r="D402" t="s">
        <v>1762</v>
      </c>
      <c r="E402">
        <v>2234</v>
      </c>
      <c r="F402">
        <v>120</v>
      </c>
      <c r="G402">
        <v>5.4</v>
      </c>
      <c r="H402" s="233" t="s">
        <v>1871</v>
      </c>
      <c r="I402" s="233" t="s">
        <v>1871</v>
      </c>
    </row>
    <row r="403" spans="1:9" s="93" customFormat="1" ht="15.75" customHeight="1" x14ac:dyDescent="0.25">
      <c r="A403" t="s">
        <v>1525</v>
      </c>
      <c r="B403" t="s">
        <v>1071</v>
      </c>
      <c r="C403" s="107">
        <v>56551</v>
      </c>
      <c r="D403" t="s">
        <v>1815</v>
      </c>
      <c r="E403">
        <v>1995</v>
      </c>
      <c r="F403">
        <v>117</v>
      </c>
      <c r="G403">
        <v>5.9</v>
      </c>
      <c r="H403" s="233" t="s">
        <v>1871</v>
      </c>
      <c r="I403" s="233" t="s">
        <v>1871</v>
      </c>
    </row>
    <row r="404" spans="1:9" s="93" customFormat="1" ht="15.75" customHeight="1" x14ac:dyDescent="0.25">
      <c r="A404" t="s">
        <v>1525</v>
      </c>
      <c r="B404" t="s">
        <v>1018</v>
      </c>
      <c r="C404" s="107">
        <v>56511</v>
      </c>
      <c r="D404" t="s">
        <v>1801</v>
      </c>
      <c r="E404">
        <v>1905</v>
      </c>
      <c r="F404">
        <v>120</v>
      </c>
      <c r="G404">
        <v>6.3</v>
      </c>
      <c r="H404" s="233" t="s">
        <v>1871</v>
      </c>
      <c r="I404" s="233" t="s">
        <v>1871</v>
      </c>
    </row>
    <row r="405" spans="1:9" s="93" customFormat="1" ht="15.75" customHeight="1" x14ac:dyDescent="0.25">
      <c r="A405" t="s">
        <v>1525</v>
      </c>
      <c r="B405" t="s">
        <v>1071</v>
      </c>
      <c r="C405" s="107">
        <v>56572</v>
      </c>
      <c r="D405" t="s">
        <v>1823</v>
      </c>
      <c r="E405">
        <v>5280</v>
      </c>
      <c r="F405">
        <v>373</v>
      </c>
      <c r="G405">
        <v>7.1</v>
      </c>
      <c r="H405" s="233" t="s">
        <v>1871</v>
      </c>
      <c r="I405" s="233" t="s">
        <v>1871</v>
      </c>
    </row>
    <row r="406" spans="1:9" s="93" customFormat="1" ht="15.75" customHeight="1" x14ac:dyDescent="0.25">
      <c r="A406" t="s">
        <v>1525</v>
      </c>
      <c r="B406" t="s">
        <v>1018</v>
      </c>
      <c r="C406" s="107">
        <v>56544</v>
      </c>
      <c r="D406" t="s">
        <v>1811</v>
      </c>
      <c r="E406">
        <v>5471</v>
      </c>
      <c r="F406">
        <v>521</v>
      </c>
      <c r="G406">
        <v>9.5</v>
      </c>
      <c r="H406" s="233" t="s">
        <v>1871</v>
      </c>
      <c r="I406" s="233" t="s">
        <v>1871</v>
      </c>
    </row>
    <row r="407" spans="1:9" s="93" customFormat="1" ht="15.75" customHeight="1" x14ac:dyDescent="0.25">
      <c r="A407" t="s">
        <v>1525</v>
      </c>
      <c r="B407" t="s">
        <v>1041</v>
      </c>
      <c r="C407" s="107">
        <v>56531</v>
      </c>
      <c r="D407" t="s">
        <v>1805</v>
      </c>
      <c r="E407">
        <v>1967</v>
      </c>
      <c r="F407">
        <v>199</v>
      </c>
      <c r="G407">
        <v>10.1</v>
      </c>
      <c r="H407" s="233" t="s">
        <v>1871</v>
      </c>
      <c r="I407" s="233" t="s">
        <v>1871</v>
      </c>
    </row>
    <row r="408" spans="1:9" s="93" customFormat="1" ht="15.75" customHeight="1" x14ac:dyDescent="0.25">
      <c r="A408" t="s">
        <v>1525</v>
      </c>
      <c r="B408" t="s">
        <v>1018</v>
      </c>
      <c r="C408" s="107">
        <v>56521</v>
      </c>
      <c r="D408" t="s">
        <v>1803</v>
      </c>
      <c r="E408">
        <v>745</v>
      </c>
      <c r="F408">
        <v>96</v>
      </c>
      <c r="G408">
        <v>12.9</v>
      </c>
      <c r="H408" s="233" t="s">
        <v>1871</v>
      </c>
      <c r="I408" s="233" t="s">
        <v>1871</v>
      </c>
    </row>
    <row r="409" spans="1:9" s="93" customFormat="1" ht="15.75" customHeight="1" x14ac:dyDescent="0.25">
      <c r="A409" t="s">
        <v>1525</v>
      </c>
      <c r="B409" t="s">
        <v>1018</v>
      </c>
      <c r="C409" s="107">
        <v>56569</v>
      </c>
      <c r="D409" t="s">
        <v>1821</v>
      </c>
      <c r="E409">
        <v>1303</v>
      </c>
      <c r="F409">
        <v>205</v>
      </c>
      <c r="G409">
        <v>15.7</v>
      </c>
      <c r="H409" s="233" t="s">
        <v>1871</v>
      </c>
      <c r="I409" s="233" t="s">
        <v>1872</v>
      </c>
    </row>
    <row r="410" spans="1:9" s="93" customFormat="1" ht="15.75" customHeight="1" x14ac:dyDescent="0.25">
      <c r="A410" t="s">
        <v>1525</v>
      </c>
      <c r="B410" t="s">
        <v>1018</v>
      </c>
      <c r="C410" s="107">
        <v>56575</v>
      </c>
      <c r="D410" t="s">
        <v>1825</v>
      </c>
      <c r="E410">
        <v>801</v>
      </c>
      <c r="F410">
        <v>160</v>
      </c>
      <c r="G410" s="116">
        <v>20</v>
      </c>
      <c r="H410" s="233" t="s">
        <v>1871</v>
      </c>
      <c r="I410" s="233" t="s">
        <v>1872</v>
      </c>
    </row>
    <row r="411" spans="1:9" s="93" customFormat="1" ht="15.75" customHeight="1" x14ac:dyDescent="0.25">
      <c r="A411" t="s">
        <v>1525</v>
      </c>
      <c r="B411" t="s">
        <v>1018</v>
      </c>
      <c r="C411" s="107">
        <v>56591</v>
      </c>
      <c r="D411" t="s">
        <v>1830</v>
      </c>
      <c r="E411">
        <v>190</v>
      </c>
      <c r="F411">
        <v>50</v>
      </c>
      <c r="G411">
        <v>26.3</v>
      </c>
      <c r="H411" s="233" t="s">
        <v>1871</v>
      </c>
      <c r="I411" s="233" t="s">
        <v>1872</v>
      </c>
    </row>
    <row r="412" spans="1:9" s="93" customFormat="1" ht="15.75" customHeight="1" x14ac:dyDescent="0.25">
      <c r="A412" s="95"/>
      <c r="B412" s="96"/>
      <c r="C412" s="96"/>
      <c r="D412" s="96"/>
      <c r="E412" s="97"/>
      <c r="F412" s="97"/>
      <c r="G412" s="98"/>
      <c r="H412" s="99"/>
      <c r="I412" s="99"/>
    </row>
    <row r="413" spans="1:9" s="93" customFormat="1" ht="15.75" customHeight="1" x14ac:dyDescent="0.25">
      <c r="A413" s="100"/>
      <c r="B413" s="96"/>
      <c r="C413" s="96"/>
      <c r="D413" s="96"/>
      <c r="E413" s="97"/>
      <c r="F413" s="97"/>
      <c r="G413" s="98"/>
      <c r="H413" s="99"/>
      <c r="I413" s="99"/>
    </row>
    <row r="414" spans="1:9" s="93" customFormat="1" ht="15.75" customHeight="1" x14ac:dyDescent="0.25">
      <c r="A414" s="96"/>
      <c r="B414" s="96"/>
      <c r="C414" s="101"/>
      <c r="D414" s="101"/>
      <c r="E414" s="97"/>
      <c r="F414" s="97"/>
      <c r="G414" s="98"/>
      <c r="H414" s="99"/>
      <c r="I414" s="99"/>
    </row>
    <row r="415" spans="1:9" s="93" customFormat="1" ht="15.75" customHeight="1" x14ac:dyDescent="0.25">
      <c r="A415" s="96"/>
      <c r="B415" s="96"/>
      <c r="C415" s="96"/>
      <c r="D415" s="101"/>
      <c r="E415" s="97"/>
      <c r="F415" s="97"/>
      <c r="G415" s="98"/>
      <c r="H415" s="99"/>
      <c r="I415" s="99"/>
    </row>
    <row r="416" spans="1:9" s="93" customFormat="1" ht="15.75" customHeight="1" x14ac:dyDescent="0.25">
      <c r="A416" s="101"/>
      <c r="B416" s="101"/>
      <c r="C416" s="101"/>
      <c r="D416" s="101"/>
      <c r="E416" s="102"/>
      <c r="F416" s="102"/>
      <c r="G416" s="103"/>
      <c r="H416" s="104"/>
      <c r="I416" s="104"/>
    </row>
    <row r="417" spans="1:9" s="93" customFormat="1" ht="15.75" customHeight="1" x14ac:dyDescent="0.25">
      <c r="A417" s="101"/>
      <c r="B417" s="101"/>
      <c r="C417" s="101"/>
      <c r="D417" s="101"/>
      <c r="E417" s="102"/>
      <c r="F417" s="102"/>
      <c r="G417" s="103"/>
      <c r="H417" s="104"/>
      <c r="I417" s="104"/>
    </row>
    <row r="418" spans="1:9" s="93" customFormat="1" ht="15.75" customHeight="1" x14ac:dyDescent="0.25">
      <c r="A418" s="101"/>
      <c r="B418" s="101"/>
      <c r="C418" s="101"/>
      <c r="D418" s="101"/>
      <c r="E418" s="102"/>
      <c r="F418" s="102"/>
      <c r="G418" s="103"/>
      <c r="H418" s="104"/>
      <c r="I418" s="104"/>
    </row>
    <row r="419" spans="1:9" s="93" customFormat="1" ht="15.75" customHeight="1" x14ac:dyDescent="0.25">
      <c r="A419" s="101"/>
      <c r="B419" s="101"/>
      <c r="C419" s="101"/>
      <c r="D419" s="101"/>
      <c r="E419" s="102"/>
      <c r="F419" s="102"/>
      <c r="G419" s="103"/>
      <c r="H419" s="104"/>
      <c r="I419" s="104"/>
    </row>
    <row r="420" spans="1:9" s="93" customFormat="1" ht="15.75" customHeight="1" x14ac:dyDescent="0.25">
      <c r="A420" s="101"/>
      <c r="B420" s="101"/>
      <c r="C420" s="101"/>
      <c r="D420" s="101"/>
      <c r="E420" s="102"/>
      <c r="F420" s="102"/>
      <c r="G420" s="103"/>
      <c r="H420" s="104"/>
      <c r="I420" s="104"/>
    </row>
    <row r="421" spans="1:9" s="93" customFormat="1" ht="15.75" customHeight="1" x14ac:dyDescent="0.25">
      <c r="A421" s="101"/>
      <c r="B421" s="101"/>
      <c r="C421" s="101"/>
      <c r="D421" s="101"/>
      <c r="E421" s="102"/>
      <c r="F421" s="102"/>
      <c r="G421" s="103"/>
      <c r="H421" s="104"/>
      <c r="I421" s="104"/>
    </row>
    <row r="422" spans="1:9" s="93" customFormat="1" ht="15.75" customHeight="1" x14ac:dyDescent="0.25">
      <c r="A422" s="101"/>
      <c r="B422" s="101"/>
      <c r="C422" s="101"/>
      <c r="D422" s="101"/>
      <c r="E422" s="102"/>
      <c r="F422" s="102"/>
      <c r="G422" s="103"/>
      <c r="H422" s="104"/>
      <c r="I422" s="104"/>
    </row>
    <row r="423" spans="1:9" s="93" customFormat="1" ht="15.75" customHeight="1" x14ac:dyDescent="0.25">
      <c r="A423" s="101"/>
      <c r="B423" s="101"/>
      <c r="C423" s="101"/>
      <c r="D423" s="101"/>
      <c r="E423" s="102"/>
      <c r="F423" s="102"/>
      <c r="G423" s="103"/>
      <c r="H423" s="104"/>
      <c r="I423" s="104"/>
    </row>
    <row r="424" spans="1:9" s="93" customFormat="1" ht="15.75" customHeight="1" x14ac:dyDescent="0.25">
      <c r="A424" s="101"/>
      <c r="B424" s="101"/>
      <c r="C424" s="101"/>
      <c r="D424" s="101"/>
      <c r="E424" s="102"/>
      <c r="F424" s="102"/>
      <c r="G424" s="103"/>
      <c r="H424" s="104"/>
      <c r="I424" s="104"/>
    </row>
    <row r="425" spans="1:9" s="93" customFormat="1" ht="15.75" customHeight="1" x14ac:dyDescent="0.25">
      <c r="A425" s="101"/>
      <c r="B425" s="101"/>
      <c r="C425" s="101"/>
      <c r="D425" s="101"/>
      <c r="E425" s="102"/>
      <c r="F425" s="102"/>
      <c r="G425" s="103"/>
      <c r="H425" s="104"/>
      <c r="I425" s="104"/>
    </row>
    <row r="426" spans="1:9" s="93" customFormat="1" ht="15.75" customHeight="1" x14ac:dyDescent="0.25">
      <c r="A426" s="101"/>
      <c r="B426" s="101"/>
      <c r="C426" s="101"/>
      <c r="D426" s="101"/>
      <c r="E426" s="102"/>
      <c r="F426" s="102"/>
      <c r="G426" s="103"/>
      <c r="H426" s="104"/>
      <c r="I426" s="104"/>
    </row>
    <row r="427" spans="1:9" s="93" customFormat="1" ht="15.75" customHeight="1" x14ac:dyDescent="0.25">
      <c r="A427" s="101"/>
      <c r="B427" s="101"/>
      <c r="C427" s="101"/>
      <c r="D427" s="101"/>
      <c r="E427" s="102"/>
      <c r="F427" s="102"/>
      <c r="G427" s="103"/>
      <c r="H427" s="104"/>
      <c r="I427" s="104"/>
    </row>
    <row r="428" spans="1:9" s="93" customFormat="1" ht="15.75" customHeight="1" x14ac:dyDescent="0.25">
      <c r="A428" s="101"/>
      <c r="B428" s="101"/>
      <c r="C428" s="101"/>
      <c r="D428" s="101"/>
      <c r="E428" s="102"/>
      <c r="F428" s="102"/>
      <c r="G428" s="103"/>
      <c r="H428" s="104"/>
      <c r="I428" s="104"/>
    </row>
    <row r="429" spans="1:9" s="93" customFormat="1" ht="15.75" customHeight="1" x14ac:dyDescent="0.2">
      <c r="A429" s="96"/>
      <c r="B429" s="96"/>
      <c r="C429" s="96"/>
      <c r="D429" s="96"/>
      <c r="E429" s="97"/>
      <c r="F429" s="97"/>
      <c r="G429" s="98"/>
      <c r="H429" s="99"/>
      <c r="I429" s="99"/>
    </row>
    <row r="430" spans="1:9" s="93" customFormat="1" ht="15.75" customHeight="1" x14ac:dyDescent="0.2">
      <c r="A430" s="96"/>
      <c r="B430" s="96"/>
      <c r="C430" s="96"/>
      <c r="D430" s="96"/>
      <c r="E430" s="97"/>
      <c r="F430" s="97"/>
      <c r="G430" s="98"/>
      <c r="H430" s="99"/>
      <c r="I430" s="99"/>
    </row>
    <row r="431" spans="1:9" s="93" customFormat="1" ht="15.75" customHeight="1" x14ac:dyDescent="0.2">
      <c r="A431" s="96"/>
      <c r="B431" s="96"/>
      <c r="C431" s="96"/>
      <c r="D431" s="96"/>
      <c r="E431" s="97"/>
      <c r="F431" s="97"/>
      <c r="G431" s="98"/>
      <c r="H431" s="99"/>
      <c r="I431" s="99"/>
    </row>
    <row r="432" spans="1:9" s="93" customFormat="1" ht="15.75" customHeight="1" x14ac:dyDescent="0.25">
      <c r="A432" s="95"/>
      <c r="B432" s="96"/>
      <c r="C432" s="96"/>
      <c r="D432" s="96"/>
      <c r="E432" s="97"/>
      <c r="F432" s="97"/>
      <c r="G432" s="98"/>
      <c r="H432" s="99"/>
      <c r="I432" s="99"/>
    </row>
    <row r="433" spans="1:9" s="93" customFormat="1" ht="15.75" customHeight="1" x14ac:dyDescent="0.25">
      <c r="A433" s="95"/>
      <c r="B433" s="96"/>
      <c r="C433" s="96"/>
      <c r="D433" s="96"/>
      <c r="E433" s="97"/>
      <c r="F433" s="97"/>
      <c r="G433" s="98"/>
      <c r="H433" s="99"/>
      <c r="I433" s="99"/>
    </row>
    <row r="434" spans="1:9" s="93" customFormat="1" ht="15.75" customHeight="1" x14ac:dyDescent="0.25">
      <c r="A434" s="95"/>
      <c r="B434" s="96"/>
      <c r="C434" s="96"/>
      <c r="D434" s="96"/>
      <c r="E434" s="97"/>
      <c r="F434" s="97"/>
      <c r="G434" s="98"/>
      <c r="H434" s="99"/>
      <c r="I434" s="99"/>
    </row>
    <row r="435" spans="1:9" s="93" customFormat="1" ht="15.75" customHeight="1" x14ac:dyDescent="0.25">
      <c r="A435" s="95"/>
      <c r="B435" s="96"/>
      <c r="C435" s="96"/>
      <c r="D435" s="96"/>
      <c r="E435" s="97"/>
      <c r="F435" s="97"/>
      <c r="G435" s="98"/>
      <c r="H435" s="99"/>
      <c r="I435" s="99"/>
    </row>
    <row r="436" spans="1:9" s="93" customFormat="1" ht="15.75" customHeight="1" x14ac:dyDescent="0.2">
      <c r="A436" s="96"/>
      <c r="B436" s="96"/>
      <c r="C436" s="96"/>
      <c r="D436" s="96"/>
      <c r="E436" s="97"/>
      <c r="F436" s="97"/>
      <c r="G436" s="98"/>
      <c r="H436" s="99"/>
      <c r="I436" s="99"/>
    </row>
    <row r="437" spans="1:9" s="93" customFormat="1" ht="15.75" customHeight="1" x14ac:dyDescent="0.25">
      <c r="A437" s="95"/>
      <c r="B437" s="96"/>
      <c r="C437" s="96"/>
      <c r="D437" s="96"/>
      <c r="E437" s="97"/>
      <c r="F437" s="97"/>
      <c r="G437" s="98"/>
      <c r="H437" s="99"/>
      <c r="I437" s="99"/>
    </row>
    <row r="438" spans="1:9" s="93" customFormat="1" ht="15.75" customHeight="1" x14ac:dyDescent="0.25">
      <c r="A438" s="95"/>
      <c r="B438" s="96"/>
      <c r="C438" s="96"/>
      <c r="D438" s="96"/>
      <c r="E438" s="97"/>
      <c r="F438" s="97"/>
      <c r="G438" s="98"/>
      <c r="H438" s="99"/>
      <c r="I438" s="99"/>
    </row>
    <row r="439" spans="1:9" s="93" customFormat="1" ht="15.75" customHeight="1" x14ac:dyDescent="0.25">
      <c r="A439" s="95"/>
      <c r="B439" s="96"/>
      <c r="C439" s="96"/>
      <c r="D439" s="96"/>
      <c r="E439" s="97"/>
      <c r="F439" s="97"/>
      <c r="G439" s="98"/>
      <c r="H439" s="99"/>
      <c r="I439" s="99"/>
    </row>
    <row r="440" spans="1:9" s="93" customFormat="1" ht="15.75" customHeight="1" x14ac:dyDescent="0.25">
      <c r="A440" s="95"/>
      <c r="B440" s="96"/>
      <c r="C440" s="96"/>
      <c r="D440" s="96"/>
      <c r="E440" s="97"/>
      <c r="F440" s="97"/>
      <c r="G440" s="98"/>
      <c r="H440" s="99"/>
      <c r="I440" s="99"/>
    </row>
    <row r="441" spans="1:9" s="93" customFormat="1" ht="15.75" customHeight="1" x14ac:dyDescent="0.25">
      <c r="A441" s="95"/>
      <c r="B441" s="96"/>
      <c r="C441" s="96"/>
      <c r="D441" s="96"/>
      <c r="E441" s="97"/>
      <c r="F441" s="97"/>
      <c r="G441" s="98"/>
      <c r="H441" s="99"/>
      <c r="I441" s="99"/>
    </row>
    <row r="442" spans="1:9" s="93" customFormat="1" ht="15.75" customHeight="1" x14ac:dyDescent="0.25">
      <c r="A442" s="95"/>
      <c r="B442" s="96"/>
      <c r="C442" s="96"/>
      <c r="D442" s="96"/>
      <c r="E442" s="97"/>
      <c r="F442" s="97"/>
      <c r="G442" s="98"/>
      <c r="H442" s="99"/>
      <c r="I442" s="99"/>
    </row>
    <row r="443" spans="1:9" s="93" customFormat="1" ht="15.75" customHeight="1" x14ac:dyDescent="0.25">
      <c r="A443" s="95"/>
      <c r="B443" s="96"/>
      <c r="C443" s="101"/>
      <c r="D443" s="96"/>
      <c r="E443" s="102"/>
      <c r="F443" s="102"/>
      <c r="G443" s="103"/>
      <c r="H443" s="104"/>
      <c r="I443" s="104"/>
    </row>
    <row r="444" spans="1:9" s="93" customFormat="1" ht="15.75" customHeight="1" x14ac:dyDescent="0.25">
      <c r="A444" s="95"/>
      <c r="B444" s="96"/>
      <c r="C444" s="101"/>
      <c r="D444" s="96"/>
      <c r="E444" s="102"/>
      <c r="F444" s="102"/>
      <c r="G444" s="103"/>
      <c r="H444" s="104"/>
      <c r="I444" s="104"/>
    </row>
    <row r="445" spans="1:9" s="93" customFormat="1" ht="15.75" customHeight="1" x14ac:dyDescent="0.25">
      <c r="A445" s="95"/>
      <c r="B445" s="96"/>
      <c r="C445" s="101"/>
      <c r="D445" s="96"/>
      <c r="E445" s="102"/>
      <c r="F445" s="102"/>
      <c r="G445" s="103"/>
      <c r="H445" s="104"/>
      <c r="I445" s="104"/>
    </row>
    <row r="446" spans="1:9" s="93" customFormat="1" ht="15.75" customHeight="1" x14ac:dyDescent="0.25">
      <c r="A446" s="95"/>
      <c r="B446" s="96"/>
      <c r="C446" s="101"/>
      <c r="D446" s="96"/>
      <c r="E446" s="102"/>
      <c r="F446" s="102"/>
      <c r="G446" s="103"/>
      <c r="H446" s="104"/>
      <c r="I446" s="104"/>
    </row>
    <row r="447" spans="1:9" s="93" customFormat="1" ht="15.75" customHeight="1" x14ac:dyDescent="0.25">
      <c r="A447" s="95"/>
      <c r="B447" s="96"/>
      <c r="C447" s="101"/>
      <c r="D447" s="96"/>
      <c r="E447" s="102"/>
      <c r="F447" s="102"/>
      <c r="G447" s="103"/>
      <c r="H447" s="104"/>
      <c r="I447" s="104"/>
    </row>
    <row r="448" spans="1:9" s="93" customFormat="1" ht="15.75" customHeight="1" x14ac:dyDescent="0.25">
      <c r="A448" s="95"/>
      <c r="B448" s="96"/>
      <c r="C448" s="101"/>
      <c r="D448" s="96"/>
      <c r="E448" s="102"/>
      <c r="F448" s="102"/>
      <c r="G448" s="103"/>
      <c r="H448" s="104"/>
      <c r="I448" s="104"/>
    </row>
    <row r="449" spans="1:9" s="93" customFormat="1" ht="15.75" customHeight="1" x14ac:dyDescent="0.25">
      <c r="A449" s="95"/>
      <c r="B449" s="96"/>
      <c r="C449" s="101"/>
      <c r="D449" s="96"/>
      <c r="E449" s="102"/>
      <c r="F449" s="102"/>
      <c r="G449" s="103"/>
      <c r="H449" s="104"/>
      <c r="I449" s="104"/>
    </row>
    <row r="450" spans="1:9" s="93" customFormat="1" ht="15.75" customHeight="1" x14ac:dyDescent="0.25">
      <c r="A450" s="95"/>
      <c r="B450" s="96"/>
      <c r="C450" s="101"/>
      <c r="D450" s="96"/>
      <c r="E450" s="102"/>
      <c r="F450" s="102"/>
      <c r="G450" s="103"/>
      <c r="H450" s="104"/>
      <c r="I450" s="104"/>
    </row>
    <row r="451" spans="1:9" s="93" customFormat="1" ht="15.75" customHeight="1" x14ac:dyDescent="0.25">
      <c r="A451" s="95"/>
      <c r="B451" s="96"/>
      <c r="C451" s="101"/>
      <c r="D451" s="96"/>
      <c r="E451" s="102"/>
      <c r="F451" s="102"/>
      <c r="G451" s="103"/>
      <c r="H451" s="104"/>
      <c r="I451" s="104"/>
    </row>
    <row r="452" spans="1:9" s="93" customFormat="1" ht="15.75" customHeight="1" x14ac:dyDescent="0.25">
      <c r="A452" s="95"/>
      <c r="B452" s="96"/>
      <c r="C452" s="101"/>
      <c r="D452" s="96"/>
      <c r="E452" s="102"/>
      <c r="F452" s="102"/>
      <c r="G452" s="103"/>
      <c r="H452" s="104"/>
      <c r="I452" s="104"/>
    </row>
    <row r="453" spans="1:9" s="93" customFormat="1" ht="15.75" customHeight="1" x14ac:dyDescent="0.25">
      <c r="A453" s="95"/>
      <c r="B453" s="96"/>
      <c r="C453" s="101"/>
      <c r="D453" s="96"/>
      <c r="E453" s="102"/>
      <c r="F453" s="102"/>
      <c r="G453" s="103"/>
      <c r="H453" s="104"/>
      <c r="I453" s="104"/>
    </row>
    <row r="454" spans="1:9" s="93" customFormat="1" ht="15.75" customHeight="1" x14ac:dyDescent="0.25">
      <c r="A454" s="95"/>
      <c r="B454" s="96"/>
      <c r="C454" s="101"/>
      <c r="D454" s="96"/>
      <c r="E454" s="102"/>
      <c r="F454" s="102"/>
      <c r="G454" s="103"/>
      <c r="H454" s="104"/>
      <c r="I454" s="104"/>
    </row>
    <row r="455" spans="1:9" s="93" customFormat="1" ht="15.75" customHeight="1" x14ac:dyDescent="0.25">
      <c r="A455" s="105"/>
      <c r="B455" s="106"/>
      <c r="C455" s="107"/>
      <c r="D455" s="106"/>
      <c r="E455" s="108"/>
      <c r="F455" s="108"/>
      <c r="G455" s="109"/>
      <c r="H455" s="110"/>
      <c r="I455" s="110"/>
    </row>
    <row r="456" spans="1:9" s="93" customFormat="1" ht="15.75" customHeight="1" x14ac:dyDescent="0.25">
      <c r="A456" s="105"/>
      <c r="B456" s="106"/>
      <c r="C456" s="107"/>
      <c r="D456" s="106"/>
      <c r="E456" s="108"/>
      <c r="F456" s="108"/>
      <c r="G456" s="109"/>
      <c r="H456" s="110"/>
      <c r="I456" s="110"/>
    </row>
    <row r="457" spans="1:9" s="93" customFormat="1" ht="15.75" customHeight="1" x14ac:dyDescent="0.25">
      <c r="A457" s="105"/>
      <c r="B457" s="106"/>
      <c r="C457" s="107"/>
      <c r="D457" s="106"/>
      <c r="E457" s="108"/>
      <c r="F457" s="108"/>
      <c r="G457" s="109"/>
      <c r="H457" s="110"/>
      <c r="I457" s="110"/>
    </row>
    <row r="458" spans="1:9" s="93" customFormat="1" ht="15.75" customHeight="1" x14ac:dyDescent="0.25">
      <c r="A458" s="105"/>
      <c r="B458" s="106"/>
      <c r="C458" s="107"/>
      <c r="D458" s="106"/>
      <c r="E458" s="108"/>
      <c r="F458" s="108"/>
      <c r="G458" s="109"/>
      <c r="H458" s="110"/>
      <c r="I458" s="110"/>
    </row>
    <row r="459" spans="1:9" s="93" customFormat="1" ht="15.75" customHeight="1" x14ac:dyDescent="0.25">
      <c r="A459" s="105"/>
      <c r="B459" s="106"/>
      <c r="C459" s="107"/>
      <c r="D459" s="106"/>
      <c r="E459" s="108"/>
      <c r="F459" s="108"/>
      <c r="G459" s="109"/>
      <c r="H459" s="110"/>
      <c r="I459" s="110"/>
    </row>
    <row r="460" spans="1:9" s="93" customFormat="1" ht="15.75" customHeight="1" x14ac:dyDescent="0.25">
      <c r="A460" s="105"/>
      <c r="B460" s="106"/>
      <c r="C460" s="107"/>
      <c r="D460" s="106"/>
      <c r="E460" s="108"/>
      <c r="F460" s="108"/>
      <c r="G460" s="109"/>
      <c r="H460" s="110"/>
      <c r="I460" s="110"/>
    </row>
    <row r="461" spans="1:9" s="93" customFormat="1" ht="15.75" customHeight="1" x14ac:dyDescent="0.25">
      <c r="A461" s="105"/>
      <c r="B461" s="106"/>
      <c r="C461" s="107"/>
      <c r="D461" s="106"/>
      <c r="E461" s="108"/>
      <c r="F461" s="108"/>
      <c r="G461" s="109"/>
      <c r="H461" s="110"/>
      <c r="I461" s="110"/>
    </row>
    <row r="462" spans="1:9" s="93" customFormat="1" ht="15.75" customHeight="1" x14ac:dyDescent="0.25">
      <c r="A462" s="105"/>
      <c r="B462" s="106"/>
      <c r="C462" s="107"/>
      <c r="D462" s="106"/>
      <c r="E462" s="108"/>
      <c r="F462" s="108"/>
      <c r="G462" s="109"/>
      <c r="H462" s="110"/>
      <c r="I462" s="110"/>
    </row>
    <row r="463" spans="1:9" s="93" customFormat="1" ht="15.75" customHeight="1" x14ac:dyDescent="0.25">
      <c r="A463" s="105"/>
      <c r="B463" s="106"/>
      <c r="C463" s="107"/>
      <c r="D463" s="106"/>
      <c r="E463" s="108"/>
      <c r="F463" s="108"/>
      <c r="G463" s="109"/>
      <c r="H463" s="110"/>
      <c r="I463" s="110"/>
    </row>
    <row r="464" spans="1:9" s="93" customFormat="1" ht="15.75" customHeight="1" x14ac:dyDescent="0.25">
      <c r="A464" s="105"/>
      <c r="B464" s="106"/>
      <c r="C464" s="107"/>
      <c r="D464" s="106"/>
      <c r="E464" s="108"/>
      <c r="F464" s="108"/>
      <c r="G464" s="109"/>
      <c r="H464" s="110"/>
      <c r="I464" s="110"/>
    </row>
    <row r="465" spans="1:9" s="93" customFormat="1" ht="15.75" customHeight="1" x14ac:dyDescent="0.25">
      <c r="A465" s="105"/>
      <c r="B465" s="106"/>
      <c r="C465" s="107"/>
      <c r="D465" s="106"/>
      <c r="E465" s="108"/>
      <c r="F465" s="108"/>
      <c r="G465" s="109"/>
      <c r="H465" s="110"/>
      <c r="I465" s="110"/>
    </row>
    <row r="466" spans="1:9" s="93" customFormat="1" x14ac:dyDescent="0.25">
      <c r="A466" s="105"/>
      <c r="B466" s="106"/>
      <c r="C466" s="106"/>
      <c r="D466" s="106"/>
      <c r="E466" s="111"/>
      <c r="F466" s="111"/>
      <c r="G466" s="112"/>
      <c r="H466" s="113"/>
      <c r="I466" s="113"/>
    </row>
    <row r="467" spans="1:9" s="93" customFormat="1" x14ac:dyDescent="0.25">
      <c r="A467" s="105"/>
      <c r="B467" s="106"/>
      <c r="C467" s="106"/>
      <c r="D467" s="106"/>
      <c r="E467" s="111"/>
      <c r="F467" s="111"/>
      <c r="G467" s="112"/>
      <c r="H467" s="113"/>
      <c r="I467" s="113"/>
    </row>
    <row r="468" spans="1:9" s="93" customFormat="1" x14ac:dyDescent="0.25">
      <c r="A468" s="105"/>
      <c r="B468" s="106"/>
      <c r="C468" s="106"/>
      <c r="D468" s="106"/>
      <c r="E468" s="111"/>
      <c r="F468" s="111"/>
      <c r="G468" s="112"/>
      <c r="H468" s="113"/>
      <c r="I468" s="113"/>
    </row>
    <row r="469" spans="1:9" s="93" customFormat="1" x14ac:dyDescent="0.25">
      <c r="A469" s="105"/>
      <c r="B469" s="106"/>
      <c r="C469" s="106"/>
      <c r="D469" s="106"/>
      <c r="E469" s="111"/>
      <c r="F469" s="111"/>
      <c r="G469" s="112"/>
      <c r="H469" s="113"/>
      <c r="I469" s="113"/>
    </row>
    <row r="470" spans="1:9" s="73" customFormat="1" x14ac:dyDescent="0.25">
      <c r="A470" s="105"/>
      <c r="B470" s="106"/>
      <c r="C470" s="106"/>
      <c r="D470" s="106"/>
      <c r="E470" s="111"/>
      <c r="F470" s="111"/>
      <c r="G470" s="112"/>
      <c r="H470" s="113"/>
      <c r="I470" s="113"/>
    </row>
    <row r="471" spans="1:9" s="73" customFormat="1" ht="14.25" customHeight="1" x14ac:dyDescent="0.25">
      <c r="A471" s="105"/>
      <c r="B471" s="106"/>
      <c r="C471" s="106"/>
      <c r="D471" s="106"/>
      <c r="E471" s="111"/>
      <c r="F471" s="111"/>
      <c r="G471" s="112"/>
      <c r="H471" s="113"/>
      <c r="I471" s="113"/>
    </row>
    <row r="472" spans="1:9" s="73" customFormat="1" x14ac:dyDescent="0.25">
      <c r="A472" s="105"/>
      <c r="B472" s="106"/>
      <c r="C472" s="106"/>
      <c r="D472" s="106"/>
      <c r="E472" s="111"/>
      <c r="F472" s="111"/>
      <c r="G472" s="112"/>
      <c r="H472" s="113"/>
      <c r="I472" s="113"/>
    </row>
    <row r="473" spans="1:9" s="73" customFormat="1" x14ac:dyDescent="0.25">
      <c r="A473" s="105"/>
      <c r="B473" s="106"/>
      <c r="C473" s="106"/>
      <c r="D473" s="106"/>
      <c r="E473" s="111"/>
      <c r="F473" s="111"/>
      <c r="G473" s="112"/>
      <c r="H473" s="113"/>
      <c r="I473" s="113"/>
    </row>
    <row r="474" spans="1:9" s="73" customFormat="1" x14ac:dyDescent="0.25">
      <c r="A474" s="105"/>
      <c r="B474" s="106"/>
      <c r="C474" s="106"/>
      <c r="D474" s="106"/>
      <c r="E474" s="111"/>
      <c r="F474" s="111"/>
      <c r="G474" s="112"/>
      <c r="H474" s="113"/>
      <c r="I474" s="113"/>
    </row>
    <row r="475" spans="1:9" s="73" customFormat="1" x14ac:dyDescent="0.25">
      <c r="A475" s="105"/>
      <c r="B475" s="106"/>
      <c r="C475" s="106"/>
      <c r="D475" s="106"/>
      <c r="E475" s="111"/>
      <c r="F475" s="111"/>
      <c r="G475" s="112"/>
      <c r="H475" s="113"/>
      <c r="I475" s="113"/>
    </row>
    <row r="476" spans="1:9" s="73" customFormat="1" x14ac:dyDescent="0.25">
      <c r="A476" s="105"/>
      <c r="B476" s="106"/>
      <c r="C476" s="106"/>
      <c r="D476" s="106"/>
      <c r="E476" s="111"/>
      <c r="F476" s="111"/>
      <c r="G476" s="112"/>
      <c r="H476" s="113"/>
      <c r="I476" s="113"/>
    </row>
    <row r="477" spans="1:9" s="73" customFormat="1" x14ac:dyDescent="0.25">
      <c r="A477" s="105"/>
      <c r="B477" s="106"/>
      <c r="C477" s="106"/>
      <c r="D477" s="106"/>
      <c r="E477" s="111"/>
      <c r="F477" s="111"/>
      <c r="G477" s="112"/>
      <c r="H477" s="113"/>
      <c r="I477" s="113"/>
    </row>
    <row r="478" spans="1:9" s="73" customFormat="1" x14ac:dyDescent="0.25">
      <c r="A478" s="105"/>
      <c r="B478" s="106"/>
      <c r="C478" s="106"/>
      <c r="D478" s="106"/>
      <c r="E478" s="111"/>
      <c r="F478" s="111"/>
      <c r="G478" s="112"/>
      <c r="H478" s="113"/>
      <c r="I478" s="113"/>
    </row>
    <row r="479" spans="1:9" s="73" customFormat="1" x14ac:dyDescent="0.25">
      <c r="A479" s="105"/>
      <c r="B479" s="106"/>
      <c r="C479" s="106"/>
      <c r="D479" s="106"/>
      <c r="E479" s="111"/>
      <c r="F479" s="111"/>
      <c r="G479" s="112"/>
      <c r="H479" s="113"/>
      <c r="I479" s="113"/>
    </row>
    <row r="480" spans="1:9" s="73" customFormat="1" x14ac:dyDescent="0.25">
      <c r="A480" s="105"/>
      <c r="B480" s="106"/>
      <c r="C480" s="106"/>
      <c r="D480" s="106"/>
      <c r="E480" s="111"/>
      <c r="F480" s="111"/>
      <c r="G480" s="112"/>
      <c r="H480" s="113"/>
      <c r="I480" s="113"/>
    </row>
    <row r="481" spans="1:9" s="73" customFormat="1" x14ac:dyDescent="0.25">
      <c r="A481" s="105"/>
      <c r="B481" s="106"/>
      <c r="C481" s="106"/>
      <c r="D481" s="106"/>
      <c r="E481" s="111"/>
      <c r="F481" s="111"/>
      <c r="G481" s="112"/>
      <c r="H481" s="113"/>
      <c r="I481" s="113"/>
    </row>
    <row r="482" spans="1:9" s="73" customFormat="1" x14ac:dyDescent="0.25">
      <c r="A482" s="105"/>
      <c r="B482" s="106"/>
      <c r="C482" s="106"/>
      <c r="D482" s="106"/>
      <c r="E482" s="111"/>
      <c r="F482" s="111"/>
      <c r="G482" s="112"/>
      <c r="H482" s="113"/>
      <c r="I482" s="113"/>
    </row>
    <row r="483" spans="1:9" s="93" customFormat="1" x14ac:dyDescent="0.25">
      <c r="A483" s="105"/>
      <c r="B483" s="106"/>
      <c r="C483" s="106"/>
      <c r="D483" s="106"/>
      <c r="E483" s="111"/>
      <c r="F483" s="111"/>
      <c r="G483" s="112"/>
      <c r="H483" s="113"/>
      <c r="I483" s="113"/>
    </row>
    <row r="484" spans="1:9" s="93" customFormat="1" x14ac:dyDescent="0.25">
      <c r="A484" s="105"/>
      <c r="B484" s="106"/>
      <c r="C484" s="106"/>
      <c r="D484" s="106"/>
      <c r="E484" s="111"/>
      <c r="F484" s="111"/>
      <c r="G484" s="112"/>
      <c r="H484" s="113"/>
      <c r="I484" s="113"/>
    </row>
    <row r="485" spans="1:9" s="93" customFormat="1" x14ac:dyDescent="0.25">
      <c r="A485" s="105"/>
      <c r="B485" s="106"/>
      <c r="C485" s="106"/>
      <c r="D485" s="106"/>
      <c r="E485" s="111"/>
      <c r="F485" s="111"/>
      <c r="G485" s="112"/>
      <c r="H485" s="113"/>
      <c r="I485" s="113"/>
    </row>
    <row r="486" spans="1:9" s="93" customFormat="1" x14ac:dyDescent="0.25">
      <c r="A486" s="105"/>
      <c r="B486" s="106"/>
      <c r="C486" s="106"/>
      <c r="D486" s="106"/>
      <c r="E486" s="111"/>
      <c r="F486" s="111"/>
      <c r="G486" s="112"/>
      <c r="H486" s="113"/>
      <c r="I486" s="113"/>
    </row>
    <row r="487" spans="1:9" s="93" customFormat="1" x14ac:dyDescent="0.25">
      <c r="A487" s="105"/>
      <c r="B487" s="106"/>
      <c r="C487" s="106"/>
      <c r="D487" s="106"/>
      <c r="E487" s="111"/>
      <c r="F487" s="111"/>
      <c r="G487" s="112"/>
      <c r="H487" s="113"/>
      <c r="I487" s="113"/>
    </row>
    <row r="488" spans="1:9" s="93" customFormat="1" x14ac:dyDescent="0.25">
      <c r="A488" s="105"/>
      <c r="B488" s="106"/>
      <c r="C488" s="106"/>
      <c r="D488" s="106"/>
      <c r="E488" s="111"/>
      <c r="F488" s="111"/>
      <c r="G488" s="112"/>
      <c r="H488" s="113"/>
      <c r="I488" s="113"/>
    </row>
    <row r="489" spans="1:9" s="93" customFormat="1" x14ac:dyDescent="0.25">
      <c r="A489" s="105"/>
      <c r="B489" s="106"/>
      <c r="C489" s="106"/>
      <c r="D489" s="106"/>
      <c r="E489" s="111"/>
      <c r="F489" s="111"/>
      <c r="G489" s="112"/>
      <c r="H489" s="113"/>
      <c r="I489" s="113"/>
    </row>
    <row r="490" spans="1:9" s="93" customFormat="1" x14ac:dyDescent="0.25">
      <c r="A490" s="105"/>
      <c r="B490" s="106"/>
      <c r="C490" s="106"/>
      <c r="D490" s="106"/>
      <c r="E490" s="111"/>
      <c r="F490" s="111"/>
      <c r="G490" s="112"/>
      <c r="H490" s="113"/>
      <c r="I490" s="113"/>
    </row>
    <row r="491" spans="1:9" s="93" customFormat="1" x14ac:dyDescent="0.25">
      <c r="A491" s="105"/>
      <c r="B491" s="106"/>
      <c r="C491" s="106"/>
      <c r="D491" s="106"/>
      <c r="E491" s="111"/>
      <c r="F491" s="111"/>
      <c r="G491" s="112"/>
      <c r="H491" s="113"/>
      <c r="I491" s="113"/>
    </row>
    <row r="492" spans="1:9" s="93" customFormat="1" x14ac:dyDescent="0.25">
      <c r="A492" s="105"/>
      <c r="B492" s="106"/>
      <c r="C492" s="106"/>
      <c r="D492" s="106"/>
      <c r="E492" s="111"/>
      <c r="F492" s="111"/>
      <c r="G492" s="112"/>
      <c r="H492" s="113"/>
      <c r="I492" s="113"/>
    </row>
    <row r="493" spans="1:9" s="93" customFormat="1" x14ac:dyDescent="0.25">
      <c r="A493" s="105"/>
      <c r="B493" s="106"/>
      <c r="C493" s="106"/>
      <c r="D493" s="106"/>
      <c r="E493" s="111"/>
      <c r="F493" s="111"/>
      <c r="G493" s="112"/>
      <c r="H493" s="113"/>
      <c r="I493" s="113"/>
    </row>
    <row r="494" spans="1:9" s="93" customFormat="1" x14ac:dyDescent="0.25">
      <c r="A494" s="105"/>
      <c r="B494" s="106"/>
      <c r="C494" s="106"/>
      <c r="D494" s="106"/>
      <c r="E494" s="111"/>
      <c r="F494" s="111"/>
      <c r="G494" s="112"/>
      <c r="H494" s="113"/>
      <c r="I494" s="113"/>
    </row>
    <row r="495" spans="1:9" s="93" customFormat="1" x14ac:dyDescent="0.25">
      <c r="A495" s="105"/>
      <c r="B495" s="106"/>
      <c r="C495" s="106"/>
      <c r="D495" s="106"/>
      <c r="E495" s="111"/>
      <c r="F495" s="111"/>
      <c r="G495" s="112"/>
      <c r="H495" s="113"/>
      <c r="I495" s="113"/>
    </row>
    <row r="496" spans="1:9" s="93" customFormat="1" x14ac:dyDescent="0.25">
      <c r="A496" s="105"/>
      <c r="B496" s="106"/>
      <c r="C496" s="106"/>
      <c r="D496" s="106"/>
      <c r="E496" s="111"/>
      <c r="F496" s="111"/>
      <c r="G496" s="112"/>
      <c r="H496" s="113"/>
      <c r="I496" s="113"/>
    </row>
    <row r="497" spans="1:57" s="73" customFormat="1" x14ac:dyDescent="0.25">
      <c r="A497" s="105"/>
      <c r="B497" s="106"/>
      <c r="C497" s="106"/>
      <c r="D497" s="106"/>
      <c r="E497" s="111"/>
      <c r="F497" s="111"/>
      <c r="G497" s="112"/>
      <c r="H497" s="113"/>
      <c r="I497" s="113"/>
    </row>
    <row r="498" spans="1:57" s="73" customFormat="1" x14ac:dyDescent="0.25">
      <c r="A498" s="105"/>
      <c r="B498" s="106"/>
      <c r="C498" s="106"/>
      <c r="D498" s="106"/>
      <c r="E498" s="111"/>
      <c r="F498" s="111"/>
      <c r="G498" s="112"/>
      <c r="H498" s="113"/>
      <c r="I498" s="113"/>
    </row>
    <row r="499" spans="1:57" s="73" customFormat="1" x14ac:dyDescent="0.25">
      <c r="A499" s="105"/>
      <c r="B499" s="106"/>
      <c r="C499" s="106"/>
      <c r="D499" s="106"/>
      <c r="E499" s="111"/>
      <c r="F499" s="111"/>
      <c r="G499" s="112"/>
      <c r="H499" s="113"/>
      <c r="I499" s="113"/>
    </row>
    <row r="500" spans="1:57" s="73" customFormat="1" x14ac:dyDescent="0.25">
      <c r="A500" s="105"/>
      <c r="B500" s="106"/>
      <c r="C500" s="106"/>
      <c r="D500" s="106"/>
      <c r="E500" s="111"/>
      <c r="F500" s="111"/>
      <c r="G500" s="112"/>
      <c r="H500" s="113"/>
      <c r="I500" s="113"/>
    </row>
    <row r="501" spans="1:57" s="73" customFormat="1" x14ac:dyDescent="0.25">
      <c r="A501" s="105"/>
      <c r="B501" s="106"/>
      <c r="C501" s="106"/>
      <c r="D501" s="106"/>
      <c r="E501" s="111"/>
      <c r="F501" s="111"/>
      <c r="G501" s="112"/>
      <c r="H501" s="113"/>
      <c r="I501" s="113"/>
    </row>
    <row r="502" spans="1:57" s="73" customFormat="1" x14ac:dyDescent="0.25">
      <c r="A502" s="105"/>
      <c r="B502" s="106"/>
      <c r="C502" s="106"/>
      <c r="D502" s="106"/>
      <c r="E502" s="111"/>
      <c r="F502" s="111"/>
      <c r="G502" s="112"/>
      <c r="H502" s="113"/>
      <c r="I502" s="113"/>
    </row>
    <row r="503" spans="1:57" s="73" customFormat="1" x14ac:dyDescent="0.25">
      <c r="A503" s="105"/>
      <c r="B503" s="106"/>
      <c r="C503" s="106"/>
      <c r="D503" s="106"/>
      <c r="E503" s="111"/>
      <c r="F503" s="111"/>
      <c r="G503" s="112"/>
      <c r="H503" s="113"/>
      <c r="I503" s="113"/>
    </row>
    <row r="504" spans="1:57" s="73" customFormat="1" x14ac:dyDescent="0.25">
      <c r="A504" s="105"/>
      <c r="B504" s="106"/>
      <c r="C504" s="106"/>
      <c r="D504" s="106"/>
      <c r="E504" s="111"/>
      <c r="F504" s="111"/>
      <c r="G504" s="112"/>
      <c r="H504" s="113"/>
      <c r="I504" s="113"/>
    </row>
    <row r="505" spans="1:57" s="73" customFormat="1" x14ac:dyDescent="0.25">
      <c r="A505" s="105"/>
      <c r="B505" s="106"/>
      <c r="C505" s="106"/>
      <c r="D505" s="106"/>
      <c r="E505" s="111"/>
      <c r="F505" s="111"/>
      <c r="G505" s="112"/>
      <c r="H505" s="113"/>
      <c r="I505" s="113"/>
    </row>
    <row r="506" spans="1:57" s="73" customFormat="1" x14ac:dyDescent="0.25">
      <c r="A506" s="105"/>
      <c r="B506" s="106"/>
      <c r="C506" s="106"/>
      <c r="D506" s="106"/>
      <c r="E506" s="111"/>
      <c r="F506" s="111"/>
      <c r="G506" s="112"/>
      <c r="H506" s="113"/>
      <c r="I506" s="113"/>
    </row>
    <row r="507" spans="1:57" s="73" customFormat="1" x14ac:dyDescent="0.25">
      <c r="A507" s="105"/>
      <c r="B507" s="106"/>
      <c r="C507" s="106"/>
      <c r="D507" s="106"/>
      <c r="E507" s="111"/>
      <c r="F507" s="111"/>
      <c r="G507" s="112"/>
      <c r="H507" s="113"/>
      <c r="I507" s="113"/>
    </row>
    <row r="508" spans="1:57" s="73" customFormat="1" x14ac:dyDescent="0.25">
      <c r="A508" s="105"/>
      <c r="B508" s="106"/>
      <c r="C508" s="106"/>
      <c r="D508" s="106"/>
      <c r="E508" s="111"/>
      <c r="F508" s="111"/>
      <c r="G508" s="112"/>
      <c r="H508" s="113"/>
      <c r="I508" s="113"/>
    </row>
    <row r="509" spans="1:57" customFormat="1" x14ac:dyDescent="0.25">
      <c r="A509" s="105"/>
      <c r="B509" s="106"/>
      <c r="C509" s="106"/>
      <c r="D509" s="106"/>
      <c r="E509" s="111"/>
      <c r="F509" s="111"/>
      <c r="G509" s="112"/>
      <c r="H509" s="113"/>
      <c r="I509" s="11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row>
    <row r="510" spans="1:57" customFormat="1" x14ac:dyDescent="0.25">
      <c r="A510" s="105"/>
      <c r="B510" s="106"/>
      <c r="C510" s="106"/>
      <c r="D510" s="106"/>
      <c r="E510" s="111"/>
      <c r="F510" s="111"/>
      <c r="G510" s="112"/>
      <c r="H510" s="113"/>
      <c r="I510" s="11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row>
    <row r="511" spans="1:57" customFormat="1" x14ac:dyDescent="0.25">
      <c r="A511" s="105"/>
      <c r="B511" s="106"/>
      <c r="C511" s="106"/>
      <c r="D511" s="106"/>
      <c r="E511" s="111"/>
      <c r="F511" s="111"/>
      <c r="G511" s="112"/>
      <c r="H511" s="113"/>
      <c r="I511" s="11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row>
    <row r="512" spans="1:57" customFormat="1" x14ac:dyDescent="0.25">
      <c r="A512" s="105"/>
      <c r="B512" s="106"/>
      <c r="C512" s="106"/>
      <c r="D512" s="106"/>
      <c r="E512" s="111"/>
      <c r="F512" s="111"/>
      <c r="G512" s="112"/>
      <c r="H512" s="113"/>
      <c r="I512" s="11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row>
    <row r="513" spans="1:57" customFormat="1" x14ac:dyDescent="0.25">
      <c r="A513" s="105"/>
      <c r="B513" s="106"/>
      <c r="C513" s="106"/>
      <c r="D513" s="106"/>
      <c r="E513" s="111"/>
      <c r="F513" s="111"/>
      <c r="G513" s="112"/>
      <c r="H513" s="113"/>
      <c r="I513" s="11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row>
    <row r="514" spans="1:57" customFormat="1" x14ac:dyDescent="0.25">
      <c r="A514" s="105"/>
      <c r="B514" s="106"/>
      <c r="C514" s="106"/>
      <c r="D514" s="106"/>
      <c r="E514" s="111"/>
      <c r="F514" s="111"/>
      <c r="G514" s="112"/>
      <c r="H514" s="113"/>
      <c r="I514" s="11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row>
    <row r="515" spans="1:57" customFormat="1" x14ac:dyDescent="0.25">
      <c r="A515" s="105"/>
      <c r="B515" s="106"/>
      <c r="C515" s="106"/>
      <c r="D515" s="106"/>
      <c r="E515" s="111"/>
      <c r="F515" s="111"/>
      <c r="G515" s="112"/>
      <c r="H515" s="113"/>
      <c r="I515" s="11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row>
    <row r="516" spans="1:57" customFormat="1" x14ac:dyDescent="0.25">
      <c r="A516" s="105"/>
      <c r="B516" s="106"/>
      <c r="C516" s="106"/>
      <c r="D516" s="106"/>
      <c r="E516" s="111"/>
      <c r="F516" s="111"/>
      <c r="G516" s="112"/>
      <c r="H516" s="113"/>
      <c r="I516" s="11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row>
    <row r="517" spans="1:57" customFormat="1" x14ac:dyDescent="0.25">
      <c r="A517" s="105"/>
      <c r="B517" s="106"/>
      <c r="C517" s="106"/>
      <c r="D517" s="106"/>
      <c r="E517" s="111"/>
      <c r="F517" s="111"/>
      <c r="G517" s="112"/>
      <c r="H517" s="113"/>
      <c r="I517" s="11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row>
    <row r="518" spans="1:57" customFormat="1" x14ac:dyDescent="0.25">
      <c r="A518" s="105"/>
      <c r="B518" s="106"/>
      <c r="C518" s="106"/>
      <c r="D518" s="106"/>
      <c r="E518" s="111"/>
      <c r="F518" s="111"/>
      <c r="G518" s="112"/>
      <c r="H518" s="113"/>
      <c r="I518" s="11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row>
    <row r="519" spans="1:57" customFormat="1" x14ac:dyDescent="0.25">
      <c r="A519" s="105"/>
      <c r="B519" s="106"/>
      <c r="C519" s="106"/>
      <c r="D519" s="106"/>
      <c r="E519" s="111"/>
      <c r="F519" s="111"/>
      <c r="G519" s="112"/>
      <c r="H519" s="113"/>
      <c r="I519" s="11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row>
  </sheetData>
  <sheetProtection algorithmName="SHA-512" hashValue="pBOypCMNhuoqzKMHioF5VET2mfWFOcYiNrMiYj7BjA6prwAi+GpU89tBqM6fu9LsWF78HRt/07FkbnSazTs5hA==" saltValue="QOfat3P04gDybAn6k8rG+w==" spinCount="100000" sheet="1" objects="1" scenarios="1" selectLockedCells="1" sort="0" autoFilter="0" selectUnlockedCells="1"/>
  <protectedRanges>
    <protectedRange sqref="A1:I411" name="SortFilter"/>
  </protectedRanges>
  <pageMargins left="0.7" right="0.7" top="0.75" bottom="0.75" header="0.3" footer="0.3"/>
  <pageSetup scale="49" orientation="portrait" r:id="rId1"/>
  <rowBreaks count="2" manualBreakCount="2">
    <brk id="322" max="8" man="1"/>
    <brk id="412" max="9" man="1"/>
  </rowBreaks>
  <colBreaks count="3" manualBreakCount="3">
    <brk id="10" max="1048575" man="1"/>
    <brk id="21" max="1048575" man="1"/>
    <brk id="27"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C733"/>
  <sheetViews>
    <sheetView zoomScale="90" zoomScaleNormal="90" workbookViewId="0">
      <pane ySplit="1" topLeftCell="A2" activePane="bottomLeft" state="frozen"/>
      <selection activeCell="FG1" sqref="FG1"/>
      <selection pane="bottomLeft"/>
    </sheetView>
  </sheetViews>
  <sheetFormatPr defaultColWidth="8.85546875" defaultRowHeight="15" x14ac:dyDescent="0.25"/>
  <cols>
    <col min="1" max="1" width="14.28515625" style="65" customWidth="1"/>
    <col min="2" max="127" width="8.85546875" customWidth="1"/>
    <col min="128" max="128" width="14.28515625" customWidth="1"/>
    <col min="129" max="129" width="15.28515625" customWidth="1"/>
    <col min="130" max="130" width="13.85546875" customWidth="1"/>
    <col min="131" max="131" width="19.28515625" customWidth="1"/>
    <col min="132" max="132" width="27.28515625" customWidth="1"/>
    <col min="133" max="182" width="8.85546875" customWidth="1"/>
    <col min="184" max="184" width="20.140625" customWidth="1"/>
    <col min="185" max="185" width="27.42578125" customWidth="1"/>
    <col min="255" max="255" width="21.28515625" customWidth="1"/>
    <col min="511" max="511" width="21.28515625" customWidth="1"/>
    <col min="767" max="767" width="21.28515625" customWidth="1"/>
    <col min="1023" max="1023" width="21.28515625" customWidth="1"/>
    <col min="1279" max="1279" width="21.28515625" customWidth="1"/>
    <col min="1535" max="1535" width="21.28515625" customWidth="1"/>
    <col min="1791" max="1791" width="21.28515625" customWidth="1"/>
    <col min="2047" max="2047" width="21.28515625" customWidth="1"/>
    <col min="2303" max="2303" width="21.28515625" customWidth="1"/>
    <col min="2559" max="2559" width="21.28515625" customWidth="1"/>
    <col min="2815" max="2815" width="21.28515625" customWidth="1"/>
    <col min="3071" max="3071" width="21.28515625" customWidth="1"/>
    <col min="3327" max="3327" width="21.28515625" customWidth="1"/>
    <col min="3583" max="3583" width="21.28515625" customWidth="1"/>
    <col min="3839" max="3839" width="21.28515625" customWidth="1"/>
    <col min="4095" max="4095" width="21.28515625" customWidth="1"/>
    <col min="4351" max="4351" width="21.28515625" customWidth="1"/>
    <col min="4607" max="4607" width="21.28515625" customWidth="1"/>
    <col min="4863" max="4863" width="21.28515625" customWidth="1"/>
    <col min="5119" max="5119" width="21.28515625" customWidth="1"/>
    <col min="5375" max="5375" width="21.28515625" customWidth="1"/>
    <col min="5631" max="5631" width="21.28515625" customWidth="1"/>
    <col min="5887" max="5887" width="21.28515625" customWidth="1"/>
    <col min="6143" max="6143" width="21.28515625" customWidth="1"/>
    <col min="6399" max="6399" width="21.28515625" customWidth="1"/>
    <col min="6655" max="6655" width="21.28515625" customWidth="1"/>
    <col min="6911" max="6911" width="21.28515625" customWidth="1"/>
    <col min="7167" max="7167" width="21.28515625" customWidth="1"/>
    <col min="7423" max="7423" width="21.28515625" customWidth="1"/>
    <col min="7679" max="7679" width="21.28515625" customWidth="1"/>
    <col min="7935" max="7935" width="21.28515625" customWidth="1"/>
    <col min="8191" max="8191" width="21.28515625" customWidth="1"/>
    <col min="8447" max="8447" width="21.28515625" customWidth="1"/>
    <col min="8703" max="8703" width="21.28515625" customWidth="1"/>
    <col min="8959" max="8959" width="21.28515625" customWidth="1"/>
    <col min="9215" max="9215" width="21.28515625" customWidth="1"/>
    <col min="9471" max="9471" width="21.28515625" customWidth="1"/>
    <col min="9727" max="9727" width="21.28515625" customWidth="1"/>
    <col min="9983" max="9983" width="21.28515625" customWidth="1"/>
    <col min="10239" max="10239" width="21.28515625" customWidth="1"/>
    <col min="10495" max="10495" width="21.28515625" customWidth="1"/>
    <col min="10751" max="10751" width="21.28515625" customWidth="1"/>
    <col min="11007" max="11007" width="21.28515625" customWidth="1"/>
    <col min="11263" max="11263" width="21.28515625" customWidth="1"/>
    <col min="11519" max="11519" width="21.28515625" customWidth="1"/>
    <col min="11775" max="11775" width="21.28515625" customWidth="1"/>
    <col min="12031" max="12031" width="21.28515625" customWidth="1"/>
    <col min="12287" max="12287" width="21.28515625" customWidth="1"/>
    <col min="12543" max="12543" width="21.28515625" customWidth="1"/>
    <col min="12799" max="12799" width="21.28515625" customWidth="1"/>
    <col min="13055" max="13055" width="21.28515625" customWidth="1"/>
    <col min="13311" max="13311" width="21.28515625" customWidth="1"/>
    <col min="13567" max="13567" width="21.28515625" customWidth="1"/>
    <col min="13823" max="13823" width="21.28515625" customWidth="1"/>
    <col min="14079" max="14079" width="21.28515625" customWidth="1"/>
    <col min="14335" max="14335" width="21.28515625" customWidth="1"/>
    <col min="14591" max="14591" width="21.28515625" customWidth="1"/>
    <col min="14847" max="14847" width="21.28515625" customWidth="1"/>
    <col min="15103" max="15103" width="21.28515625" customWidth="1"/>
    <col min="15359" max="15359" width="21.28515625" customWidth="1"/>
    <col min="15615" max="15615" width="21.28515625" customWidth="1"/>
    <col min="15871" max="15871" width="21.28515625" customWidth="1"/>
    <col min="16127" max="16127" width="21.28515625" customWidth="1"/>
  </cols>
  <sheetData>
    <row r="1" spans="1:185" x14ac:dyDescent="0.25">
      <c r="A1" s="65"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647</v>
      </c>
      <c r="DY1" t="s">
        <v>840</v>
      </c>
      <c r="DZ1" t="s">
        <v>841</v>
      </c>
      <c r="EA1" t="s">
        <v>648</v>
      </c>
      <c r="EB1" t="s">
        <v>839</v>
      </c>
      <c r="EC1" t="s">
        <v>649</v>
      </c>
      <c r="ED1" t="s">
        <v>650</v>
      </c>
      <c r="EE1" t="s">
        <v>651</v>
      </c>
      <c r="EF1" t="s">
        <v>652</v>
      </c>
      <c r="EG1" t="s">
        <v>653</v>
      </c>
      <c r="EH1" t="s">
        <v>654</v>
      </c>
      <c r="EI1" t="s">
        <v>655</v>
      </c>
      <c r="EJ1" t="s">
        <v>656</v>
      </c>
      <c r="EK1" t="s">
        <v>657</v>
      </c>
      <c r="EL1" t="s">
        <v>658</v>
      </c>
      <c r="EM1" t="s">
        <v>659</v>
      </c>
      <c r="EN1" t="s">
        <v>660</v>
      </c>
      <c r="EO1" t="s">
        <v>661</v>
      </c>
      <c r="EP1" t="s">
        <v>662</v>
      </c>
      <c r="EQ1" t="s">
        <v>663</v>
      </c>
      <c r="ER1" t="s">
        <v>664</v>
      </c>
      <c r="ES1" t="s">
        <v>665</v>
      </c>
      <c r="ET1" t="s">
        <v>666</v>
      </c>
      <c r="EU1" t="s">
        <v>667</v>
      </c>
      <c r="EV1" t="s">
        <v>668</v>
      </c>
      <c r="EW1" t="s">
        <v>669</v>
      </c>
      <c r="EX1" t="s">
        <v>670</v>
      </c>
      <c r="EY1" t="s">
        <v>671</v>
      </c>
      <c r="EZ1" t="s">
        <v>672</v>
      </c>
      <c r="FA1" t="s">
        <v>673</v>
      </c>
      <c r="FB1" t="s">
        <v>674</v>
      </c>
      <c r="FC1" t="s">
        <v>675</v>
      </c>
      <c r="FD1" t="s">
        <v>676</v>
      </c>
      <c r="FE1" t="s">
        <v>677</v>
      </c>
      <c r="FF1" t="s">
        <v>678</v>
      </c>
      <c r="FG1" t="s">
        <v>679</v>
      </c>
      <c r="FH1" t="s">
        <v>680</v>
      </c>
      <c r="FI1" t="s">
        <v>681</v>
      </c>
      <c r="FJ1" t="s">
        <v>682</v>
      </c>
      <c r="FK1" t="s">
        <v>683</v>
      </c>
      <c r="FL1" t="s">
        <v>684</v>
      </c>
      <c r="FM1" t="s">
        <v>685</v>
      </c>
      <c r="FN1" t="s">
        <v>686</v>
      </c>
      <c r="FO1" t="s">
        <v>687</v>
      </c>
      <c r="FP1" t="s">
        <v>688</v>
      </c>
      <c r="FQ1" t="s">
        <v>689</v>
      </c>
      <c r="FR1" t="s">
        <v>690</v>
      </c>
      <c r="FS1" t="s">
        <v>691</v>
      </c>
      <c r="FT1" t="s">
        <v>692</v>
      </c>
      <c r="FU1" t="s">
        <v>693</v>
      </c>
      <c r="FV1" t="s">
        <v>694</v>
      </c>
      <c r="FW1" t="s">
        <v>695</v>
      </c>
      <c r="FX1" t="s">
        <v>696</v>
      </c>
      <c r="FY1" t="s">
        <v>697</v>
      </c>
      <c r="FZ1" t="s">
        <v>698</v>
      </c>
      <c r="GA1" t="s">
        <v>699</v>
      </c>
      <c r="GB1" t="s">
        <v>701</v>
      </c>
      <c r="GC1" t="s">
        <v>2356</v>
      </c>
    </row>
    <row r="2" spans="1:185" x14ac:dyDescent="0.25">
      <c r="A2" s="65">
        <v>1</v>
      </c>
      <c r="B2">
        <v>77759</v>
      </c>
      <c r="C2">
        <v>3200</v>
      </c>
      <c r="D2">
        <v>19670</v>
      </c>
      <c r="E2">
        <v>750</v>
      </c>
      <c r="F2">
        <v>44548</v>
      </c>
      <c r="G2">
        <v>2425</v>
      </c>
      <c r="H2">
        <v>13541</v>
      </c>
      <c r="I2">
        <v>25</v>
      </c>
      <c r="J2">
        <v>6134</v>
      </c>
      <c r="K2">
        <v>286</v>
      </c>
      <c r="L2">
        <v>13536</v>
      </c>
      <c r="M2">
        <v>464</v>
      </c>
      <c r="N2">
        <v>6237</v>
      </c>
      <c r="O2">
        <v>405</v>
      </c>
      <c r="P2">
        <v>8099</v>
      </c>
      <c r="Q2">
        <v>641</v>
      </c>
      <c r="R2">
        <v>8653</v>
      </c>
      <c r="S2">
        <v>437</v>
      </c>
      <c r="T2">
        <v>10245</v>
      </c>
      <c r="U2">
        <v>496</v>
      </c>
      <c r="V2">
        <v>11314</v>
      </c>
      <c r="W2">
        <v>446</v>
      </c>
      <c r="X2">
        <v>39401</v>
      </c>
      <c r="Y2">
        <v>1917</v>
      </c>
      <c r="Z2">
        <v>38358</v>
      </c>
      <c r="AA2">
        <v>1283</v>
      </c>
      <c r="AB2">
        <v>72808</v>
      </c>
      <c r="AC2">
        <v>2930</v>
      </c>
      <c r="AD2">
        <v>960</v>
      </c>
      <c r="AE2">
        <v>32</v>
      </c>
      <c r="AF2">
        <v>953</v>
      </c>
      <c r="AG2">
        <v>117</v>
      </c>
      <c r="AH2">
        <v>923</v>
      </c>
      <c r="AI2">
        <v>25</v>
      </c>
      <c r="AJ2">
        <v>577</v>
      </c>
      <c r="AK2">
        <v>36</v>
      </c>
      <c r="AL2">
        <v>1512</v>
      </c>
      <c r="AM2">
        <v>57</v>
      </c>
      <c r="AN2">
        <v>3334</v>
      </c>
      <c r="AO2">
        <v>506</v>
      </c>
      <c r="AP2">
        <v>70348</v>
      </c>
      <c r="AQ2">
        <v>2474</v>
      </c>
      <c r="AR2">
        <v>9657</v>
      </c>
      <c r="AS2">
        <v>242</v>
      </c>
      <c r="AT2">
        <v>68102</v>
      </c>
      <c r="AU2">
        <v>2958</v>
      </c>
      <c r="AV2">
        <v>75536</v>
      </c>
      <c r="AW2">
        <v>2931</v>
      </c>
      <c r="AX2">
        <v>2223</v>
      </c>
      <c r="AY2">
        <v>269</v>
      </c>
      <c r="AZ2">
        <v>1208</v>
      </c>
      <c r="BA2">
        <v>58</v>
      </c>
      <c r="BB2">
        <v>1015</v>
      </c>
      <c r="BC2">
        <v>211</v>
      </c>
      <c r="BD2">
        <v>3994</v>
      </c>
      <c r="BE2">
        <v>404</v>
      </c>
      <c r="BF2">
        <v>17591</v>
      </c>
      <c r="BG2">
        <v>923</v>
      </c>
      <c r="BH2">
        <v>18988</v>
      </c>
      <c r="BI2">
        <v>505</v>
      </c>
      <c r="BJ2">
        <v>11279</v>
      </c>
      <c r="BK2">
        <v>213</v>
      </c>
      <c r="BL2">
        <v>37809</v>
      </c>
      <c r="BM2">
        <v>1953</v>
      </c>
      <c r="BN2">
        <v>36642</v>
      </c>
      <c r="BO2">
        <v>1800</v>
      </c>
      <c r="BP2">
        <v>1167</v>
      </c>
      <c r="BQ2">
        <v>153</v>
      </c>
      <c r="BR2">
        <v>6739</v>
      </c>
      <c r="BS2">
        <v>472</v>
      </c>
      <c r="BT2">
        <v>27569</v>
      </c>
      <c r="BU2">
        <v>1082</v>
      </c>
      <c r="BV2">
        <v>11546</v>
      </c>
      <c r="BW2">
        <v>958</v>
      </c>
      <c r="BX2">
        <v>5433</v>
      </c>
      <c r="BY2">
        <v>385</v>
      </c>
      <c r="BZ2">
        <v>8226</v>
      </c>
      <c r="CA2">
        <v>856</v>
      </c>
      <c r="CB2">
        <v>12906</v>
      </c>
      <c r="CC2">
        <v>973</v>
      </c>
      <c r="CD2">
        <v>35331</v>
      </c>
      <c r="CE2">
        <v>1685</v>
      </c>
      <c r="CF2">
        <v>28789</v>
      </c>
      <c r="CG2">
        <v>539</v>
      </c>
      <c r="CH2">
        <v>3200</v>
      </c>
      <c r="CI2">
        <v>74559</v>
      </c>
      <c r="CJ2">
        <v>59359</v>
      </c>
      <c r="CK2">
        <v>27649</v>
      </c>
      <c r="CL2">
        <v>70274</v>
      </c>
      <c r="CM2">
        <v>3616</v>
      </c>
      <c r="CN2">
        <v>1374</v>
      </c>
      <c r="CO2">
        <v>3069</v>
      </c>
      <c r="CP2">
        <v>2511</v>
      </c>
      <c r="CQ2">
        <v>7437</v>
      </c>
      <c r="CR2">
        <v>2535</v>
      </c>
      <c r="CS2">
        <v>4760</v>
      </c>
      <c r="CT2">
        <v>1845</v>
      </c>
      <c r="CU2">
        <v>458</v>
      </c>
      <c r="CV2">
        <v>1303</v>
      </c>
      <c r="CW2">
        <v>1635</v>
      </c>
      <c r="CX2">
        <v>9504</v>
      </c>
      <c r="CY2">
        <v>2630</v>
      </c>
      <c r="CZ2">
        <v>1692</v>
      </c>
      <c r="DA2">
        <v>1431</v>
      </c>
      <c r="DB2">
        <v>1570</v>
      </c>
      <c r="DC2">
        <v>821</v>
      </c>
      <c r="DD2">
        <v>2402</v>
      </c>
      <c r="DE2">
        <v>11549</v>
      </c>
      <c r="DF2">
        <v>20478</v>
      </c>
      <c r="DG2">
        <v>16480</v>
      </c>
      <c r="DH2">
        <v>5985</v>
      </c>
      <c r="DI2">
        <v>1494</v>
      </c>
      <c r="DJ2">
        <v>871</v>
      </c>
      <c r="DK2">
        <v>2504</v>
      </c>
      <c r="DL2">
        <v>1604</v>
      </c>
      <c r="DM2">
        <v>69548</v>
      </c>
      <c r="DN2">
        <v>8318</v>
      </c>
      <c r="DO2">
        <v>24566</v>
      </c>
      <c r="DP2">
        <v>7461</v>
      </c>
      <c r="DQ2">
        <v>1251</v>
      </c>
      <c r="DR2">
        <v>1013</v>
      </c>
      <c r="DS2">
        <v>650</v>
      </c>
      <c r="DT2">
        <v>975</v>
      </c>
      <c r="DU2">
        <v>527</v>
      </c>
      <c r="DV2">
        <v>2317</v>
      </c>
      <c r="DW2">
        <v>32027</v>
      </c>
      <c r="DX2" t="s">
        <v>700</v>
      </c>
      <c r="DY2" t="s">
        <v>700</v>
      </c>
      <c r="DZ2" t="s">
        <v>700</v>
      </c>
      <c r="EA2" t="s">
        <v>700</v>
      </c>
      <c r="EB2" t="s">
        <v>199</v>
      </c>
      <c r="EC2">
        <v>0.4</v>
      </c>
      <c r="ED2">
        <v>1.7</v>
      </c>
      <c r="EE2">
        <v>0.7</v>
      </c>
      <c r="EF2">
        <v>1.3</v>
      </c>
      <c r="EG2">
        <v>2</v>
      </c>
      <c r="EH2">
        <v>1</v>
      </c>
      <c r="EI2">
        <v>0.8</v>
      </c>
      <c r="EJ2">
        <v>0.7</v>
      </c>
      <c r="EK2">
        <v>0.1</v>
      </c>
      <c r="EL2">
        <v>0.8</v>
      </c>
      <c r="EM2">
        <v>0.5</v>
      </c>
      <c r="EN2">
        <v>0.1</v>
      </c>
      <c r="EO2">
        <v>0.6</v>
      </c>
      <c r="EP2">
        <v>0.4</v>
      </c>
      <c r="EQ2">
        <v>0.4</v>
      </c>
      <c r="ER2">
        <v>3</v>
      </c>
      <c r="ES2">
        <v>7.3</v>
      </c>
      <c r="ET2">
        <v>2.5</v>
      </c>
      <c r="EU2">
        <v>4.8</v>
      </c>
      <c r="EV2">
        <v>3</v>
      </c>
      <c r="EW2">
        <v>5.3</v>
      </c>
      <c r="EX2">
        <v>0.4</v>
      </c>
      <c r="EY2">
        <v>0.4</v>
      </c>
      <c r="EZ2">
        <v>6.2</v>
      </c>
      <c r="FA2">
        <v>3.1</v>
      </c>
      <c r="FB2">
        <v>11.9</v>
      </c>
      <c r="FC2">
        <v>0.7</v>
      </c>
      <c r="FD2">
        <v>0.4</v>
      </c>
      <c r="FE2">
        <v>3.2</v>
      </c>
      <c r="FF2">
        <v>0.9</v>
      </c>
      <c r="FG2">
        <v>0.5</v>
      </c>
      <c r="FH2">
        <v>0.5</v>
      </c>
      <c r="FI2">
        <v>0.6</v>
      </c>
      <c r="FJ2">
        <v>0.6</v>
      </c>
      <c r="FK2">
        <v>4.0999999999999996</v>
      </c>
      <c r="FL2">
        <v>1.6</v>
      </c>
      <c r="FM2">
        <v>0.7</v>
      </c>
      <c r="FN2">
        <v>1.2</v>
      </c>
      <c r="FO2">
        <v>1.8</v>
      </c>
      <c r="FP2">
        <v>1.5</v>
      </c>
      <c r="FQ2">
        <v>0.6</v>
      </c>
      <c r="FR2">
        <v>0.6</v>
      </c>
      <c r="FS2">
        <v>195</v>
      </c>
      <c r="FZ2" t="s">
        <v>700</v>
      </c>
      <c r="GA2" t="s">
        <v>700</v>
      </c>
      <c r="GB2" t="s">
        <v>127</v>
      </c>
      <c r="GC2" t="s">
        <v>2357</v>
      </c>
    </row>
    <row r="3" spans="1:185" x14ac:dyDescent="0.25">
      <c r="A3" s="65">
        <v>2</v>
      </c>
      <c r="B3">
        <v>79843</v>
      </c>
      <c r="C3">
        <v>7282</v>
      </c>
      <c r="D3">
        <v>21804</v>
      </c>
      <c r="E3">
        <v>2307</v>
      </c>
      <c r="F3">
        <v>43331</v>
      </c>
      <c r="G3">
        <v>4926</v>
      </c>
      <c r="H3">
        <v>14708</v>
      </c>
      <c r="I3">
        <v>49</v>
      </c>
      <c r="J3">
        <v>6931</v>
      </c>
      <c r="K3">
        <v>732</v>
      </c>
      <c r="L3">
        <v>14873</v>
      </c>
      <c r="M3">
        <v>1575</v>
      </c>
      <c r="N3">
        <v>5386</v>
      </c>
      <c r="O3">
        <v>972</v>
      </c>
      <c r="P3">
        <v>7507</v>
      </c>
      <c r="Q3">
        <v>1221</v>
      </c>
      <c r="R3">
        <v>8679</v>
      </c>
      <c r="S3">
        <v>879</v>
      </c>
      <c r="T3">
        <v>9661</v>
      </c>
      <c r="U3">
        <v>1018</v>
      </c>
      <c r="V3">
        <v>12098</v>
      </c>
      <c r="W3">
        <v>836</v>
      </c>
      <c r="X3">
        <v>40750</v>
      </c>
      <c r="Y3">
        <v>4124</v>
      </c>
      <c r="Z3">
        <v>39093</v>
      </c>
      <c r="AA3">
        <v>3158</v>
      </c>
      <c r="AB3">
        <v>64144</v>
      </c>
      <c r="AC3">
        <v>3779</v>
      </c>
      <c r="AD3">
        <v>391</v>
      </c>
      <c r="AE3">
        <v>29</v>
      </c>
      <c r="AF3">
        <v>11748</v>
      </c>
      <c r="AG3">
        <v>2963</v>
      </c>
      <c r="AH3">
        <v>407</v>
      </c>
      <c r="AI3">
        <v>33</v>
      </c>
      <c r="AJ3">
        <v>305</v>
      </c>
      <c r="AK3">
        <v>105</v>
      </c>
      <c r="AL3">
        <v>2796</v>
      </c>
      <c r="AM3">
        <v>373</v>
      </c>
      <c r="AN3">
        <v>1763</v>
      </c>
      <c r="AO3">
        <v>323</v>
      </c>
      <c r="AP3">
        <v>63442</v>
      </c>
      <c r="AQ3">
        <v>3652</v>
      </c>
      <c r="AR3">
        <v>10778</v>
      </c>
      <c r="AS3">
        <v>507</v>
      </c>
      <c r="AT3">
        <v>69065</v>
      </c>
      <c r="AU3">
        <v>6775</v>
      </c>
      <c r="AV3">
        <v>78925</v>
      </c>
      <c r="AW3">
        <v>7090</v>
      </c>
      <c r="AX3">
        <v>918</v>
      </c>
      <c r="AY3">
        <v>192</v>
      </c>
      <c r="AZ3">
        <v>483</v>
      </c>
      <c r="BA3">
        <v>15</v>
      </c>
      <c r="BB3">
        <v>435</v>
      </c>
      <c r="BC3">
        <v>177</v>
      </c>
      <c r="BD3">
        <v>5023</v>
      </c>
      <c r="BE3">
        <v>700</v>
      </c>
      <c r="BF3">
        <v>17946</v>
      </c>
      <c r="BG3">
        <v>1753</v>
      </c>
      <c r="BH3">
        <v>18522</v>
      </c>
      <c r="BI3">
        <v>1273</v>
      </c>
      <c r="BJ3">
        <v>11162</v>
      </c>
      <c r="BK3">
        <v>277</v>
      </c>
      <c r="BL3">
        <v>34602</v>
      </c>
      <c r="BM3">
        <v>3622</v>
      </c>
      <c r="BN3">
        <v>32571</v>
      </c>
      <c r="BO3">
        <v>3019</v>
      </c>
      <c r="BP3">
        <v>2031</v>
      </c>
      <c r="BQ3">
        <v>603</v>
      </c>
      <c r="BR3">
        <v>8729</v>
      </c>
      <c r="BS3">
        <v>1304</v>
      </c>
      <c r="BT3">
        <v>23573</v>
      </c>
      <c r="BU3">
        <v>1972</v>
      </c>
      <c r="BV3">
        <v>12138</v>
      </c>
      <c r="BW3">
        <v>1721</v>
      </c>
      <c r="BX3">
        <v>7620</v>
      </c>
      <c r="BY3">
        <v>1233</v>
      </c>
      <c r="BZ3">
        <v>11078</v>
      </c>
      <c r="CA3">
        <v>1749</v>
      </c>
      <c r="CB3">
        <v>18014</v>
      </c>
      <c r="CC3">
        <v>2465</v>
      </c>
      <c r="CD3">
        <v>36750</v>
      </c>
      <c r="CE3">
        <v>3788</v>
      </c>
      <c r="CF3">
        <v>24429</v>
      </c>
      <c r="CG3">
        <v>996</v>
      </c>
      <c r="CH3">
        <v>7282</v>
      </c>
      <c r="CI3">
        <v>72561</v>
      </c>
      <c r="CJ3">
        <v>48820</v>
      </c>
      <c r="CK3">
        <v>36558</v>
      </c>
      <c r="CL3">
        <v>72203</v>
      </c>
      <c r="CM3">
        <v>2644</v>
      </c>
      <c r="CN3">
        <v>566</v>
      </c>
      <c r="CO3">
        <v>2040</v>
      </c>
      <c r="CP3">
        <v>3348</v>
      </c>
      <c r="CQ3">
        <v>4252</v>
      </c>
      <c r="CR3">
        <v>689</v>
      </c>
      <c r="CS3">
        <v>4164</v>
      </c>
      <c r="CT3">
        <v>1826</v>
      </c>
      <c r="CU3">
        <v>390</v>
      </c>
      <c r="CV3">
        <v>1277</v>
      </c>
      <c r="CW3">
        <v>1639</v>
      </c>
      <c r="CX3">
        <v>9478</v>
      </c>
      <c r="CY3">
        <v>3687</v>
      </c>
      <c r="CZ3">
        <v>1595</v>
      </c>
      <c r="DA3">
        <v>1792</v>
      </c>
      <c r="DB3">
        <v>1585</v>
      </c>
      <c r="DC3">
        <v>1480</v>
      </c>
      <c r="DD3">
        <v>3667</v>
      </c>
      <c r="DE3">
        <v>9185</v>
      </c>
      <c r="DF3">
        <v>21369</v>
      </c>
      <c r="DG3">
        <v>16684</v>
      </c>
      <c r="DH3">
        <v>5193</v>
      </c>
      <c r="DI3">
        <v>1479</v>
      </c>
      <c r="DJ3">
        <v>852</v>
      </c>
      <c r="DK3">
        <v>3206</v>
      </c>
      <c r="DL3">
        <v>1919</v>
      </c>
      <c r="DM3">
        <v>70937</v>
      </c>
      <c r="DN3">
        <v>8247</v>
      </c>
      <c r="DO3">
        <v>24553</v>
      </c>
      <c r="DP3">
        <v>6001</v>
      </c>
      <c r="DQ3">
        <v>966</v>
      </c>
      <c r="DR3">
        <v>809</v>
      </c>
      <c r="DS3">
        <v>681</v>
      </c>
      <c r="DT3">
        <v>673</v>
      </c>
      <c r="DU3">
        <v>341</v>
      </c>
      <c r="DV3">
        <v>1695</v>
      </c>
      <c r="DW3">
        <v>30554</v>
      </c>
      <c r="DX3" t="s">
        <v>700</v>
      </c>
      <c r="DY3" t="s">
        <v>700</v>
      </c>
      <c r="DZ3" t="s">
        <v>700</v>
      </c>
      <c r="EA3" t="s">
        <v>700</v>
      </c>
      <c r="EB3" t="s">
        <v>446</v>
      </c>
      <c r="EC3">
        <v>0.6</v>
      </c>
      <c r="ED3">
        <v>1.8</v>
      </c>
      <c r="EE3">
        <v>1.3</v>
      </c>
      <c r="EF3">
        <v>2.2999999999999998</v>
      </c>
      <c r="EG3">
        <v>1.7</v>
      </c>
      <c r="EH3">
        <v>1.2</v>
      </c>
      <c r="EI3">
        <v>1.1000000000000001</v>
      </c>
      <c r="EJ3">
        <v>0.8</v>
      </c>
      <c r="EK3">
        <v>0.3</v>
      </c>
      <c r="EL3">
        <v>1.3</v>
      </c>
      <c r="EM3">
        <v>0.6</v>
      </c>
      <c r="EN3">
        <v>0.2</v>
      </c>
      <c r="EO3">
        <v>0.6</v>
      </c>
      <c r="EP3">
        <v>0.6</v>
      </c>
      <c r="EQ3">
        <v>0.5</v>
      </c>
      <c r="ER3">
        <v>4.9000000000000004</v>
      </c>
      <c r="ES3">
        <v>2.5</v>
      </c>
      <c r="ET3">
        <v>3.5</v>
      </c>
      <c r="EU3">
        <v>32.299999999999997</v>
      </c>
      <c r="EV3">
        <v>2.7</v>
      </c>
      <c r="EW3">
        <v>7.7</v>
      </c>
      <c r="EX3">
        <v>0.5</v>
      </c>
      <c r="EY3">
        <v>0.6</v>
      </c>
      <c r="EZ3">
        <v>10.6</v>
      </c>
      <c r="FA3">
        <v>2.2000000000000002</v>
      </c>
      <c r="FB3">
        <v>19</v>
      </c>
      <c r="FC3">
        <v>0.9</v>
      </c>
      <c r="FD3">
        <v>0.6</v>
      </c>
      <c r="FE3">
        <v>2.2000000000000002</v>
      </c>
      <c r="FF3">
        <v>0.8</v>
      </c>
      <c r="FG3">
        <v>0.6</v>
      </c>
      <c r="FH3">
        <v>0.5</v>
      </c>
      <c r="FI3">
        <v>0.6</v>
      </c>
      <c r="FJ3">
        <v>0.6</v>
      </c>
      <c r="FK3">
        <v>4.2</v>
      </c>
      <c r="FL3">
        <v>1.5</v>
      </c>
      <c r="FM3">
        <v>0.6</v>
      </c>
      <c r="FN3">
        <v>1.2</v>
      </c>
      <c r="FO3">
        <v>1.6</v>
      </c>
      <c r="FP3">
        <v>1.7</v>
      </c>
      <c r="FQ3">
        <v>0.9</v>
      </c>
      <c r="FR3">
        <v>0.6</v>
      </c>
      <c r="FS3">
        <v>281</v>
      </c>
      <c r="FZ3" t="s">
        <v>700</v>
      </c>
      <c r="GA3" t="s">
        <v>700</v>
      </c>
      <c r="GB3" t="s">
        <v>128</v>
      </c>
      <c r="GC3" t="s">
        <v>2357</v>
      </c>
    </row>
    <row r="4" spans="1:185" x14ac:dyDescent="0.25">
      <c r="A4" s="65">
        <v>3</v>
      </c>
      <c r="B4">
        <v>77274</v>
      </c>
      <c r="C4">
        <v>2959</v>
      </c>
      <c r="D4">
        <v>15181</v>
      </c>
      <c r="E4">
        <v>540</v>
      </c>
      <c r="F4">
        <v>45375</v>
      </c>
      <c r="G4">
        <v>2397</v>
      </c>
      <c r="H4">
        <v>16718</v>
      </c>
      <c r="I4">
        <v>22</v>
      </c>
      <c r="J4">
        <v>4429</v>
      </c>
      <c r="K4">
        <v>69</v>
      </c>
      <c r="L4">
        <v>10752</v>
      </c>
      <c r="M4">
        <v>471</v>
      </c>
      <c r="N4">
        <v>6980</v>
      </c>
      <c r="O4">
        <v>361</v>
      </c>
      <c r="P4">
        <v>6735</v>
      </c>
      <c r="Q4">
        <v>496</v>
      </c>
      <c r="R4">
        <v>8078</v>
      </c>
      <c r="S4">
        <v>412</v>
      </c>
      <c r="T4">
        <v>10153</v>
      </c>
      <c r="U4">
        <v>551</v>
      </c>
      <c r="V4">
        <v>13429</v>
      </c>
      <c r="W4">
        <v>577</v>
      </c>
      <c r="X4">
        <v>38804</v>
      </c>
      <c r="Y4">
        <v>1696</v>
      </c>
      <c r="Z4">
        <v>38470</v>
      </c>
      <c r="AA4">
        <v>1263</v>
      </c>
      <c r="AB4">
        <v>72524</v>
      </c>
      <c r="AC4">
        <v>2407</v>
      </c>
      <c r="AD4">
        <v>419</v>
      </c>
      <c r="AE4">
        <v>41</v>
      </c>
      <c r="AF4">
        <v>1903</v>
      </c>
      <c r="AG4">
        <v>285</v>
      </c>
      <c r="AH4">
        <v>506</v>
      </c>
      <c r="AI4">
        <v>24</v>
      </c>
      <c r="AJ4">
        <v>195</v>
      </c>
      <c r="AK4">
        <v>5</v>
      </c>
      <c r="AL4">
        <v>1659</v>
      </c>
      <c r="AM4">
        <v>197</v>
      </c>
      <c r="AN4">
        <v>912</v>
      </c>
      <c r="AO4">
        <v>32</v>
      </c>
      <c r="AP4">
        <v>71923</v>
      </c>
      <c r="AQ4">
        <v>2385</v>
      </c>
      <c r="AR4">
        <v>10474</v>
      </c>
      <c r="AS4">
        <v>279</v>
      </c>
      <c r="AT4">
        <v>66800</v>
      </c>
      <c r="AU4">
        <v>2680</v>
      </c>
      <c r="AV4">
        <v>75008</v>
      </c>
      <c r="AW4">
        <v>2886</v>
      </c>
      <c r="AX4">
        <v>2266</v>
      </c>
      <c r="AY4">
        <v>73</v>
      </c>
      <c r="AZ4">
        <v>1312</v>
      </c>
      <c r="BA4">
        <v>34</v>
      </c>
      <c r="BB4">
        <v>954</v>
      </c>
      <c r="BC4">
        <v>39</v>
      </c>
      <c r="BD4">
        <v>2406</v>
      </c>
      <c r="BE4">
        <v>76</v>
      </c>
      <c r="BF4">
        <v>16721</v>
      </c>
      <c r="BG4">
        <v>835</v>
      </c>
      <c r="BH4">
        <v>19613</v>
      </c>
      <c r="BI4">
        <v>817</v>
      </c>
      <c r="BJ4">
        <v>16373</v>
      </c>
      <c r="BK4">
        <v>330</v>
      </c>
      <c r="BL4">
        <v>36342</v>
      </c>
      <c r="BM4">
        <v>1913</v>
      </c>
      <c r="BN4">
        <v>34784</v>
      </c>
      <c r="BO4">
        <v>1683</v>
      </c>
      <c r="BP4">
        <v>1558</v>
      </c>
      <c r="BQ4">
        <v>230</v>
      </c>
      <c r="BR4">
        <v>9033</v>
      </c>
      <c r="BS4">
        <v>484</v>
      </c>
      <c r="BT4">
        <v>23064</v>
      </c>
      <c r="BU4">
        <v>954</v>
      </c>
      <c r="BV4">
        <v>14940</v>
      </c>
      <c r="BW4">
        <v>1010</v>
      </c>
      <c r="BX4">
        <v>7371</v>
      </c>
      <c r="BY4">
        <v>433</v>
      </c>
      <c r="BZ4">
        <v>8058</v>
      </c>
      <c r="CA4">
        <v>491</v>
      </c>
      <c r="CB4">
        <v>12029</v>
      </c>
      <c r="CC4">
        <v>674</v>
      </c>
      <c r="CD4">
        <v>32161</v>
      </c>
      <c r="CE4">
        <v>1551</v>
      </c>
      <c r="CF4">
        <v>31914</v>
      </c>
      <c r="CG4">
        <v>704</v>
      </c>
      <c r="CH4">
        <v>2959</v>
      </c>
      <c r="CI4">
        <v>74315</v>
      </c>
      <c r="CJ4">
        <v>59389</v>
      </c>
      <c r="CK4">
        <v>30093</v>
      </c>
      <c r="CL4">
        <v>73123</v>
      </c>
      <c r="CM4">
        <v>2574</v>
      </c>
      <c r="CN4">
        <v>522</v>
      </c>
      <c r="CO4">
        <v>1201</v>
      </c>
      <c r="CP4">
        <v>3026</v>
      </c>
      <c r="CQ4">
        <v>3057</v>
      </c>
      <c r="CR4">
        <v>669</v>
      </c>
      <c r="CS4">
        <v>4774</v>
      </c>
      <c r="CT4">
        <v>2381</v>
      </c>
      <c r="CU4">
        <v>557</v>
      </c>
      <c r="CV4">
        <v>2149</v>
      </c>
      <c r="CW4">
        <v>2329</v>
      </c>
      <c r="CX4">
        <v>10371</v>
      </c>
      <c r="CY4">
        <v>4678</v>
      </c>
      <c r="CZ4">
        <v>1535</v>
      </c>
      <c r="DA4">
        <v>1992</v>
      </c>
      <c r="DB4">
        <v>1595</v>
      </c>
      <c r="DC4">
        <v>774</v>
      </c>
      <c r="DD4">
        <v>2307</v>
      </c>
      <c r="DE4">
        <v>12895</v>
      </c>
      <c r="DF4">
        <v>21441</v>
      </c>
      <c r="DG4">
        <v>17949</v>
      </c>
      <c r="DH4">
        <v>5129</v>
      </c>
      <c r="DI4">
        <v>1254</v>
      </c>
      <c r="DJ4">
        <v>700</v>
      </c>
      <c r="DK4">
        <v>2238</v>
      </c>
      <c r="DL4">
        <v>1141</v>
      </c>
      <c r="DM4">
        <v>68408</v>
      </c>
      <c r="DN4">
        <v>10016</v>
      </c>
      <c r="DO4">
        <v>27229</v>
      </c>
      <c r="DP4">
        <v>7107</v>
      </c>
      <c r="DQ4">
        <v>1082</v>
      </c>
      <c r="DR4">
        <v>750</v>
      </c>
      <c r="DS4">
        <v>595</v>
      </c>
      <c r="DT4">
        <v>659</v>
      </c>
      <c r="DU4">
        <v>793</v>
      </c>
      <c r="DV4">
        <v>2393</v>
      </c>
      <c r="DW4">
        <v>34336</v>
      </c>
      <c r="DX4" t="s">
        <v>700</v>
      </c>
      <c r="DY4" t="s">
        <v>700</v>
      </c>
      <c r="DZ4" t="s">
        <v>700</v>
      </c>
      <c r="EA4" t="s">
        <v>700</v>
      </c>
      <c r="EB4" t="s">
        <v>447</v>
      </c>
      <c r="EC4">
        <v>0.4</v>
      </c>
      <c r="ED4">
        <v>0.6</v>
      </c>
      <c r="EE4">
        <v>1.6</v>
      </c>
      <c r="EF4">
        <v>1.5</v>
      </c>
      <c r="EG4">
        <v>1.8</v>
      </c>
      <c r="EH4">
        <v>1.4</v>
      </c>
      <c r="EI4">
        <v>1.3</v>
      </c>
      <c r="EJ4">
        <v>0.8</v>
      </c>
      <c r="EK4">
        <v>0.2</v>
      </c>
      <c r="EL4">
        <v>1.1000000000000001</v>
      </c>
      <c r="EM4">
        <v>0.6</v>
      </c>
      <c r="EN4">
        <v>0.1</v>
      </c>
      <c r="EO4">
        <v>0.6</v>
      </c>
      <c r="EP4">
        <v>0.5</v>
      </c>
      <c r="EQ4">
        <v>0.4</v>
      </c>
      <c r="ER4">
        <v>8.6</v>
      </c>
      <c r="ES4">
        <v>3.1</v>
      </c>
      <c r="ET4">
        <v>3.9</v>
      </c>
      <c r="EU4">
        <v>5.3</v>
      </c>
      <c r="EV4">
        <v>6.3</v>
      </c>
      <c r="EW4">
        <v>2.8</v>
      </c>
      <c r="EX4">
        <v>0.4</v>
      </c>
      <c r="EY4">
        <v>0.5</v>
      </c>
      <c r="EZ4">
        <v>1.5</v>
      </c>
      <c r="FA4">
        <v>1.7</v>
      </c>
      <c r="FB4">
        <v>2.5</v>
      </c>
      <c r="FC4">
        <v>0.9</v>
      </c>
      <c r="FD4">
        <v>0.5</v>
      </c>
      <c r="FE4">
        <v>1.2</v>
      </c>
      <c r="FF4">
        <v>0.8</v>
      </c>
      <c r="FG4">
        <v>0.8</v>
      </c>
      <c r="FH4">
        <v>0.6</v>
      </c>
      <c r="FI4">
        <v>0.7</v>
      </c>
      <c r="FJ4">
        <v>0.7</v>
      </c>
      <c r="FK4">
        <v>3.5</v>
      </c>
      <c r="FL4">
        <v>1.2</v>
      </c>
      <c r="FM4">
        <v>0.7</v>
      </c>
      <c r="FN4">
        <v>1.1000000000000001</v>
      </c>
      <c r="FO4">
        <v>1.4</v>
      </c>
      <c r="FP4">
        <v>1.1000000000000001</v>
      </c>
      <c r="FQ4">
        <v>0.8</v>
      </c>
      <c r="FR4">
        <v>0.6</v>
      </c>
      <c r="FS4">
        <v>110</v>
      </c>
      <c r="FZ4" t="s">
        <v>700</v>
      </c>
      <c r="GA4" t="s">
        <v>700</v>
      </c>
      <c r="GB4" t="s">
        <v>129</v>
      </c>
      <c r="GC4" t="s">
        <v>2357</v>
      </c>
    </row>
    <row r="5" spans="1:185" x14ac:dyDescent="0.25">
      <c r="A5" s="65">
        <v>4</v>
      </c>
      <c r="B5">
        <v>82992</v>
      </c>
      <c r="C5">
        <v>3664</v>
      </c>
      <c r="D5">
        <v>21232</v>
      </c>
      <c r="E5">
        <v>907</v>
      </c>
      <c r="F5">
        <v>49614</v>
      </c>
      <c r="G5">
        <v>2755</v>
      </c>
      <c r="H5">
        <v>12146</v>
      </c>
      <c r="I5">
        <v>2</v>
      </c>
      <c r="J5">
        <v>6888</v>
      </c>
      <c r="K5">
        <v>248</v>
      </c>
      <c r="L5">
        <v>14344</v>
      </c>
      <c r="M5">
        <v>659</v>
      </c>
      <c r="N5">
        <v>10798</v>
      </c>
      <c r="O5">
        <v>572</v>
      </c>
      <c r="P5">
        <v>9699</v>
      </c>
      <c r="Q5">
        <v>806</v>
      </c>
      <c r="R5">
        <v>9798</v>
      </c>
      <c r="S5">
        <v>535</v>
      </c>
      <c r="T5">
        <v>9331</v>
      </c>
      <c r="U5">
        <v>433</v>
      </c>
      <c r="V5">
        <v>9988</v>
      </c>
      <c r="W5">
        <v>409</v>
      </c>
      <c r="X5">
        <v>40793</v>
      </c>
      <c r="Y5">
        <v>2181</v>
      </c>
      <c r="Z5">
        <v>42199</v>
      </c>
      <c r="AA5">
        <v>1483</v>
      </c>
      <c r="AB5">
        <v>75600</v>
      </c>
      <c r="AC5">
        <v>2766</v>
      </c>
      <c r="AD5">
        <v>2091</v>
      </c>
      <c r="AE5">
        <v>203</v>
      </c>
      <c r="AF5">
        <v>1530</v>
      </c>
      <c r="AG5">
        <v>332</v>
      </c>
      <c r="AH5">
        <v>818</v>
      </c>
      <c r="AI5">
        <v>70</v>
      </c>
      <c r="AJ5">
        <v>439</v>
      </c>
      <c r="AK5">
        <v>129</v>
      </c>
      <c r="AL5">
        <v>2503</v>
      </c>
      <c r="AM5">
        <v>164</v>
      </c>
      <c r="AN5">
        <v>3359</v>
      </c>
      <c r="AO5">
        <v>351</v>
      </c>
      <c r="AP5">
        <v>73304</v>
      </c>
      <c r="AQ5">
        <v>2629</v>
      </c>
      <c r="AR5">
        <v>9075</v>
      </c>
      <c r="AS5">
        <v>368</v>
      </c>
      <c r="AT5">
        <v>73917</v>
      </c>
      <c r="AU5">
        <v>3296</v>
      </c>
      <c r="AV5">
        <v>79842</v>
      </c>
      <c r="AW5">
        <v>3287</v>
      </c>
      <c r="AX5">
        <v>3150</v>
      </c>
      <c r="AY5">
        <v>377</v>
      </c>
      <c r="AZ5">
        <v>1358</v>
      </c>
      <c r="BA5">
        <v>129</v>
      </c>
      <c r="BB5">
        <v>1792</v>
      </c>
      <c r="BC5">
        <v>248</v>
      </c>
      <c r="BD5">
        <v>2747</v>
      </c>
      <c r="BE5">
        <v>148</v>
      </c>
      <c r="BF5">
        <v>13671</v>
      </c>
      <c r="BG5">
        <v>900</v>
      </c>
      <c r="BH5">
        <v>18310</v>
      </c>
      <c r="BI5">
        <v>862</v>
      </c>
      <c r="BJ5">
        <v>16234</v>
      </c>
      <c r="BK5">
        <v>275</v>
      </c>
      <c r="BL5">
        <v>41694</v>
      </c>
      <c r="BM5">
        <v>2152</v>
      </c>
      <c r="BN5">
        <v>40628</v>
      </c>
      <c r="BO5">
        <v>1999</v>
      </c>
      <c r="BP5">
        <v>1066</v>
      </c>
      <c r="BQ5">
        <v>153</v>
      </c>
      <c r="BR5">
        <v>7920</v>
      </c>
      <c r="BS5">
        <v>603</v>
      </c>
      <c r="BT5">
        <v>28586</v>
      </c>
      <c r="BU5">
        <v>1201</v>
      </c>
      <c r="BV5">
        <v>15070</v>
      </c>
      <c r="BW5">
        <v>1035</v>
      </c>
      <c r="BX5">
        <v>5958</v>
      </c>
      <c r="BY5">
        <v>519</v>
      </c>
      <c r="BZ5">
        <v>9422</v>
      </c>
      <c r="CA5">
        <v>724</v>
      </c>
      <c r="CB5">
        <v>14684</v>
      </c>
      <c r="CC5">
        <v>1087</v>
      </c>
      <c r="CD5">
        <v>32750</v>
      </c>
      <c r="CE5">
        <v>1810</v>
      </c>
      <c r="CF5">
        <v>32131</v>
      </c>
      <c r="CG5">
        <v>609</v>
      </c>
      <c r="CH5">
        <v>3664</v>
      </c>
      <c r="CI5">
        <v>79328</v>
      </c>
      <c r="CJ5">
        <v>64076</v>
      </c>
      <c r="CK5">
        <v>27020</v>
      </c>
      <c r="CL5">
        <v>74047</v>
      </c>
      <c r="CM5">
        <v>4101</v>
      </c>
      <c r="CN5">
        <v>1500</v>
      </c>
      <c r="CO5">
        <v>1310</v>
      </c>
      <c r="CP5">
        <v>3284</v>
      </c>
      <c r="CQ5">
        <v>4117</v>
      </c>
      <c r="CR5">
        <v>1709</v>
      </c>
      <c r="CS5">
        <v>5283</v>
      </c>
      <c r="CT5">
        <v>1891</v>
      </c>
      <c r="CU5">
        <v>758</v>
      </c>
      <c r="CV5">
        <v>2750</v>
      </c>
      <c r="CW5">
        <v>2868</v>
      </c>
      <c r="CX5">
        <v>13628</v>
      </c>
      <c r="CY5">
        <v>3527</v>
      </c>
      <c r="CZ5">
        <v>1911</v>
      </c>
      <c r="DA5">
        <v>1546</v>
      </c>
      <c r="DB5">
        <v>1408</v>
      </c>
      <c r="DC5">
        <v>1041</v>
      </c>
      <c r="DD5">
        <v>2566</v>
      </c>
      <c r="DE5">
        <v>12089</v>
      </c>
      <c r="DF5">
        <v>20819</v>
      </c>
      <c r="DG5">
        <v>16859</v>
      </c>
      <c r="DH5">
        <v>7080</v>
      </c>
      <c r="DI5">
        <v>1242</v>
      </c>
      <c r="DJ5">
        <v>772</v>
      </c>
      <c r="DK5">
        <v>2718</v>
      </c>
      <c r="DL5">
        <v>1751</v>
      </c>
      <c r="DM5">
        <v>70243</v>
      </c>
      <c r="DN5">
        <v>12042</v>
      </c>
      <c r="DO5">
        <v>23112</v>
      </c>
      <c r="DP5">
        <v>9796</v>
      </c>
      <c r="DQ5">
        <v>1128</v>
      </c>
      <c r="DR5">
        <v>950</v>
      </c>
      <c r="DS5">
        <v>1187</v>
      </c>
      <c r="DT5">
        <v>887</v>
      </c>
      <c r="DU5">
        <v>842</v>
      </c>
      <c r="DV5">
        <v>4021</v>
      </c>
      <c r="DW5">
        <v>32908</v>
      </c>
      <c r="DX5" t="s">
        <v>700</v>
      </c>
      <c r="DY5" t="s">
        <v>700</v>
      </c>
      <c r="DZ5" t="s">
        <v>700</v>
      </c>
      <c r="EA5" t="s">
        <v>700</v>
      </c>
      <c r="EB5" t="s">
        <v>448</v>
      </c>
      <c r="EC5">
        <v>0.6</v>
      </c>
      <c r="ED5">
        <v>1.5</v>
      </c>
      <c r="EE5">
        <v>1.5</v>
      </c>
      <c r="EF5">
        <v>1.4</v>
      </c>
      <c r="EG5">
        <v>2</v>
      </c>
      <c r="EH5">
        <v>1.5</v>
      </c>
      <c r="EI5">
        <v>1.4</v>
      </c>
      <c r="EJ5">
        <v>1.2</v>
      </c>
      <c r="EK5">
        <v>0.1</v>
      </c>
      <c r="EL5">
        <v>1.2</v>
      </c>
      <c r="EM5">
        <v>0.7</v>
      </c>
      <c r="EN5">
        <v>0.1</v>
      </c>
      <c r="EO5">
        <v>0.9</v>
      </c>
      <c r="EP5">
        <v>0.7</v>
      </c>
      <c r="EQ5">
        <v>0.6</v>
      </c>
      <c r="ER5">
        <v>4.5999999999999996</v>
      </c>
      <c r="ES5">
        <v>9.6999999999999993</v>
      </c>
      <c r="ET5">
        <v>5.9</v>
      </c>
      <c r="EU5">
        <v>18.2</v>
      </c>
      <c r="EV5">
        <v>3.9</v>
      </c>
      <c r="EW5">
        <v>5.7</v>
      </c>
      <c r="EX5">
        <v>0.5</v>
      </c>
      <c r="EY5">
        <v>0.6</v>
      </c>
      <c r="EZ5">
        <v>4.3</v>
      </c>
      <c r="FA5">
        <v>7.3</v>
      </c>
      <c r="FB5">
        <v>4.5999999999999996</v>
      </c>
      <c r="FC5">
        <v>1.3</v>
      </c>
      <c r="FD5">
        <v>0.7</v>
      </c>
      <c r="FE5">
        <v>1.9</v>
      </c>
      <c r="FF5">
        <v>1.2</v>
      </c>
      <c r="FG5">
        <v>1.2</v>
      </c>
      <c r="FH5">
        <v>0.7</v>
      </c>
      <c r="FI5">
        <v>0.8</v>
      </c>
      <c r="FJ5">
        <v>0.8</v>
      </c>
      <c r="FK5">
        <v>5.6</v>
      </c>
      <c r="FL5">
        <v>1.9</v>
      </c>
      <c r="FM5">
        <v>0.9</v>
      </c>
      <c r="FN5">
        <v>1.3</v>
      </c>
      <c r="FO5">
        <v>2.2999999999999998</v>
      </c>
      <c r="FP5">
        <v>2</v>
      </c>
      <c r="FQ5">
        <v>1.1000000000000001</v>
      </c>
      <c r="FR5">
        <v>0.6</v>
      </c>
      <c r="FS5">
        <v>210</v>
      </c>
      <c r="FZ5" t="s">
        <v>700</v>
      </c>
      <c r="GA5" t="s">
        <v>700</v>
      </c>
      <c r="GB5" t="s">
        <v>130</v>
      </c>
      <c r="GC5" t="s">
        <v>2357</v>
      </c>
    </row>
    <row r="6" spans="1:185" x14ac:dyDescent="0.25">
      <c r="A6" s="65">
        <v>5</v>
      </c>
      <c r="B6">
        <v>79771</v>
      </c>
      <c r="C6">
        <v>5194</v>
      </c>
      <c r="D6">
        <v>18492</v>
      </c>
      <c r="E6">
        <v>1099</v>
      </c>
      <c r="F6">
        <v>44821</v>
      </c>
      <c r="G6">
        <v>4084</v>
      </c>
      <c r="H6">
        <v>16458</v>
      </c>
      <c r="I6">
        <v>11</v>
      </c>
      <c r="J6">
        <v>5601</v>
      </c>
      <c r="K6">
        <v>232</v>
      </c>
      <c r="L6">
        <v>12891</v>
      </c>
      <c r="M6">
        <v>867</v>
      </c>
      <c r="N6">
        <v>7624</v>
      </c>
      <c r="O6">
        <v>669</v>
      </c>
      <c r="P6">
        <v>7727</v>
      </c>
      <c r="Q6">
        <v>1183</v>
      </c>
      <c r="R6">
        <v>8173</v>
      </c>
      <c r="S6">
        <v>692</v>
      </c>
      <c r="T6">
        <v>9046</v>
      </c>
      <c r="U6">
        <v>820</v>
      </c>
      <c r="V6">
        <v>12251</v>
      </c>
      <c r="W6">
        <v>720</v>
      </c>
      <c r="X6">
        <v>40041</v>
      </c>
      <c r="Y6">
        <v>2998</v>
      </c>
      <c r="Z6">
        <v>39730</v>
      </c>
      <c r="AA6">
        <v>2196</v>
      </c>
      <c r="AB6">
        <v>67605</v>
      </c>
      <c r="AC6">
        <v>3511</v>
      </c>
      <c r="AD6">
        <v>506</v>
      </c>
      <c r="AE6">
        <v>63</v>
      </c>
      <c r="AF6">
        <v>8107</v>
      </c>
      <c r="AG6">
        <v>1435</v>
      </c>
      <c r="AH6">
        <v>598</v>
      </c>
      <c r="AI6">
        <v>52</v>
      </c>
      <c r="AJ6">
        <v>113</v>
      </c>
      <c r="AK6">
        <v>0</v>
      </c>
      <c r="AL6">
        <v>2838</v>
      </c>
      <c r="AM6">
        <v>133</v>
      </c>
      <c r="AN6">
        <v>1324</v>
      </c>
      <c r="AO6">
        <v>141</v>
      </c>
      <c r="AP6">
        <v>66929</v>
      </c>
      <c r="AQ6">
        <v>3428</v>
      </c>
      <c r="AR6">
        <v>12210</v>
      </c>
      <c r="AS6">
        <v>464</v>
      </c>
      <c r="AT6">
        <v>67561</v>
      </c>
      <c r="AU6">
        <v>4730</v>
      </c>
      <c r="AV6">
        <v>78684</v>
      </c>
      <c r="AW6">
        <v>5098</v>
      </c>
      <c r="AX6">
        <v>1087</v>
      </c>
      <c r="AY6">
        <v>96</v>
      </c>
      <c r="AZ6">
        <v>595</v>
      </c>
      <c r="BA6">
        <v>52</v>
      </c>
      <c r="BB6">
        <v>492</v>
      </c>
      <c r="BC6">
        <v>44</v>
      </c>
      <c r="BD6">
        <v>3495</v>
      </c>
      <c r="BE6">
        <v>385</v>
      </c>
      <c r="BF6">
        <v>15546</v>
      </c>
      <c r="BG6">
        <v>1220</v>
      </c>
      <c r="BH6">
        <v>20355</v>
      </c>
      <c r="BI6">
        <v>1430</v>
      </c>
      <c r="BJ6">
        <v>14259</v>
      </c>
      <c r="BK6">
        <v>391</v>
      </c>
      <c r="BL6">
        <v>34735</v>
      </c>
      <c r="BM6">
        <v>3316</v>
      </c>
      <c r="BN6">
        <v>32829</v>
      </c>
      <c r="BO6">
        <v>2945</v>
      </c>
      <c r="BP6">
        <v>1906</v>
      </c>
      <c r="BQ6">
        <v>371</v>
      </c>
      <c r="BR6">
        <v>10086</v>
      </c>
      <c r="BS6">
        <v>768</v>
      </c>
      <c r="BT6">
        <v>21263</v>
      </c>
      <c r="BU6">
        <v>1593</v>
      </c>
      <c r="BV6">
        <v>15207</v>
      </c>
      <c r="BW6">
        <v>1739</v>
      </c>
      <c r="BX6">
        <v>8351</v>
      </c>
      <c r="BY6">
        <v>752</v>
      </c>
      <c r="BZ6">
        <v>12540</v>
      </c>
      <c r="CA6">
        <v>1361</v>
      </c>
      <c r="CB6">
        <v>18304</v>
      </c>
      <c r="CC6">
        <v>1847</v>
      </c>
      <c r="CD6">
        <v>34830</v>
      </c>
      <c r="CE6">
        <v>2460</v>
      </c>
      <c r="CF6">
        <v>24435</v>
      </c>
      <c r="CG6">
        <v>652</v>
      </c>
      <c r="CH6">
        <v>5194</v>
      </c>
      <c r="CI6">
        <v>74577</v>
      </c>
      <c r="CJ6">
        <v>52364</v>
      </c>
      <c r="CK6">
        <v>36901</v>
      </c>
      <c r="CL6">
        <v>73995</v>
      </c>
      <c r="CM6">
        <v>2384</v>
      </c>
      <c r="CN6">
        <v>455</v>
      </c>
      <c r="CO6">
        <v>933</v>
      </c>
      <c r="CP6">
        <v>3210</v>
      </c>
      <c r="CQ6">
        <v>2751</v>
      </c>
      <c r="CR6">
        <v>788</v>
      </c>
      <c r="CS6">
        <v>4492</v>
      </c>
      <c r="CT6">
        <v>1607</v>
      </c>
      <c r="CU6">
        <v>433</v>
      </c>
      <c r="CV6">
        <v>1707</v>
      </c>
      <c r="CW6">
        <v>2287</v>
      </c>
      <c r="CX6">
        <v>10396</v>
      </c>
      <c r="CY6">
        <v>4057</v>
      </c>
      <c r="CZ6">
        <v>1529</v>
      </c>
      <c r="DA6">
        <v>2219</v>
      </c>
      <c r="DB6">
        <v>1792</v>
      </c>
      <c r="DC6">
        <v>1542</v>
      </c>
      <c r="DD6">
        <v>4100</v>
      </c>
      <c r="DE6">
        <v>12807</v>
      </c>
      <c r="DF6">
        <v>21487</v>
      </c>
      <c r="DG6">
        <v>16417</v>
      </c>
      <c r="DH6">
        <v>4983</v>
      </c>
      <c r="DI6">
        <v>1516</v>
      </c>
      <c r="DJ6">
        <v>899</v>
      </c>
      <c r="DK6">
        <v>3554</v>
      </c>
      <c r="DL6">
        <v>2284</v>
      </c>
      <c r="DM6">
        <v>68261</v>
      </c>
      <c r="DN6">
        <v>11865</v>
      </c>
      <c r="DO6">
        <v>25264</v>
      </c>
      <c r="DP6">
        <v>9030</v>
      </c>
      <c r="DQ6">
        <v>1085</v>
      </c>
      <c r="DR6">
        <v>1028</v>
      </c>
      <c r="DS6">
        <v>869</v>
      </c>
      <c r="DT6">
        <v>879</v>
      </c>
      <c r="DU6">
        <v>751</v>
      </c>
      <c r="DV6">
        <v>3817</v>
      </c>
      <c r="DW6">
        <v>34294</v>
      </c>
      <c r="DX6" t="s">
        <v>700</v>
      </c>
      <c r="DY6" t="s">
        <v>700</v>
      </c>
      <c r="DZ6" t="s">
        <v>700</v>
      </c>
      <c r="EA6" t="s">
        <v>700</v>
      </c>
      <c r="EB6" t="s">
        <v>449</v>
      </c>
      <c r="EC6">
        <v>0.7</v>
      </c>
      <c r="ED6">
        <v>1.1000000000000001</v>
      </c>
      <c r="EE6">
        <v>1.3</v>
      </c>
      <c r="EF6">
        <v>1.9</v>
      </c>
      <c r="EG6">
        <v>2.7</v>
      </c>
      <c r="EH6">
        <v>2.1</v>
      </c>
      <c r="EI6">
        <v>2.1</v>
      </c>
      <c r="EJ6">
        <v>0.9</v>
      </c>
      <c r="EK6">
        <v>0.1</v>
      </c>
      <c r="EL6">
        <v>1</v>
      </c>
      <c r="EM6">
        <v>0.9</v>
      </c>
      <c r="EN6">
        <v>0.1</v>
      </c>
      <c r="EO6">
        <v>0.8</v>
      </c>
      <c r="EP6">
        <v>0.7</v>
      </c>
      <c r="EQ6">
        <v>0.7</v>
      </c>
      <c r="ER6">
        <v>7.9</v>
      </c>
      <c r="ES6">
        <v>2.6</v>
      </c>
      <c r="ET6">
        <v>4.8</v>
      </c>
      <c r="EU6">
        <v>14.3</v>
      </c>
      <c r="EV6">
        <v>2.2000000000000002</v>
      </c>
      <c r="EW6">
        <v>4.2</v>
      </c>
      <c r="EX6">
        <v>0.7</v>
      </c>
      <c r="EY6">
        <v>0.7</v>
      </c>
      <c r="EZ6">
        <v>3.3</v>
      </c>
      <c r="FA6">
        <v>4.3</v>
      </c>
      <c r="FB6">
        <v>6</v>
      </c>
      <c r="FC6">
        <v>0.9</v>
      </c>
      <c r="FD6">
        <v>0.7</v>
      </c>
      <c r="FE6">
        <v>3.1</v>
      </c>
      <c r="FF6">
        <v>1.3</v>
      </c>
      <c r="FG6">
        <v>1</v>
      </c>
      <c r="FH6">
        <v>0.8</v>
      </c>
      <c r="FI6">
        <v>1.1000000000000001</v>
      </c>
      <c r="FJ6">
        <v>1.1000000000000001</v>
      </c>
      <c r="FK6">
        <v>5.3</v>
      </c>
      <c r="FL6">
        <v>1.4</v>
      </c>
      <c r="FM6">
        <v>1.2</v>
      </c>
      <c r="FN6">
        <v>1.5</v>
      </c>
      <c r="FO6">
        <v>1.6</v>
      </c>
      <c r="FP6">
        <v>1.6</v>
      </c>
      <c r="FQ6">
        <v>1</v>
      </c>
      <c r="FR6">
        <v>0.5</v>
      </c>
      <c r="FS6">
        <v>303</v>
      </c>
      <c r="FZ6" t="s">
        <v>700</v>
      </c>
      <c r="GA6" t="s">
        <v>700</v>
      </c>
      <c r="GB6" t="s">
        <v>131</v>
      </c>
      <c r="GC6" t="s">
        <v>2357</v>
      </c>
    </row>
    <row r="7" spans="1:185" x14ac:dyDescent="0.25">
      <c r="A7" s="65">
        <v>6</v>
      </c>
      <c r="B7">
        <v>77641</v>
      </c>
      <c r="C7">
        <v>3418</v>
      </c>
      <c r="D7">
        <v>16728</v>
      </c>
      <c r="E7">
        <v>398</v>
      </c>
      <c r="F7">
        <v>45307</v>
      </c>
      <c r="G7">
        <v>3007</v>
      </c>
      <c r="H7">
        <v>15606</v>
      </c>
      <c r="I7">
        <v>13</v>
      </c>
      <c r="J7">
        <v>4971</v>
      </c>
      <c r="K7">
        <v>89</v>
      </c>
      <c r="L7">
        <v>11757</v>
      </c>
      <c r="M7">
        <v>309</v>
      </c>
      <c r="N7">
        <v>5711</v>
      </c>
      <c r="O7">
        <v>609</v>
      </c>
      <c r="P7">
        <v>7240</v>
      </c>
      <c r="Q7">
        <v>636</v>
      </c>
      <c r="R7">
        <v>8126</v>
      </c>
      <c r="S7">
        <v>546</v>
      </c>
      <c r="T7">
        <v>10205</v>
      </c>
      <c r="U7">
        <v>680</v>
      </c>
      <c r="V7">
        <v>14025</v>
      </c>
      <c r="W7">
        <v>536</v>
      </c>
      <c r="X7">
        <v>39069</v>
      </c>
      <c r="Y7">
        <v>1965</v>
      </c>
      <c r="Z7">
        <v>38572</v>
      </c>
      <c r="AA7">
        <v>1453</v>
      </c>
      <c r="AB7">
        <v>73819</v>
      </c>
      <c r="AC7">
        <v>3227</v>
      </c>
      <c r="AD7">
        <v>400</v>
      </c>
      <c r="AE7">
        <v>22</v>
      </c>
      <c r="AF7">
        <v>926</v>
      </c>
      <c r="AG7">
        <v>89</v>
      </c>
      <c r="AH7">
        <v>568</v>
      </c>
      <c r="AI7">
        <v>19</v>
      </c>
      <c r="AJ7">
        <v>253</v>
      </c>
      <c r="AK7">
        <v>0</v>
      </c>
      <c r="AL7">
        <v>1637</v>
      </c>
      <c r="AM7">
        <v>61</v>
      </c>
      <c r="AN7">
        <v>852</v>
      </c>
      <c r="AO7">
        <v>30</v>
      </c>
      <c r="AP7">
        <v>73298</v>
      </c>
      <c r="AQ7">
        <v>3210</v>
      </c>
      <c r="AR7">
        <v>13155</v>
      </c>
      <c r="AS7">
        <v>408</v>
      </c>
      <c r="AT7">
        <v>64486</v>
      </c>
      <c r="AU7">
        <v>3010</v>
      </c>
      <c r="AV7">
        <v>76505</v>
      </c>
      <c r="AW7">
        <v>3392</v>
      </c>
      <c r="AX7">
        <v>1136</v>
      </c>
      <c r="AY7">
        <v>26</v>
      </c>
      <c r="AZ7">
        <v>647</v>
      </c>
      <c r="BA7">
        <v>8</v>
      </c>
      <c r="BB7">
        <v>489</v>
      </c>
      <c r="BC7">
        <v>18</v>
      </c>
      <c r="BD7">
        <v>3639</v>
      </c>
      <c r="BE7">
        <v>207</v>
      </c>
      <c r="BF7">
        <v>16791</v>
      </c>
      <c r="BG7">
        <v>1016</v>
      </c>
      <c r="BH7">
        <v>23805</v>
      </c>
      <c r="BI7">
        <v>951</v>
      </c>
      <c r="BJ7">
        <v>10967</v>
      </c>
      <c r="BK7">
        <v>237</v>
      </c>
      <c r="BL7">
        <v>33165</v>
      </c>
      <c r="BM7">
        <v>2316</v>
      </c>
      <c r="BN7">
        <v>31105</v>
      </c>
      <c r="BO7">
        <v>1995</v>
      </c>
      <c r="BP7">
        <v>2060</v>
      </c>
      <c r="BQ7">
        <v>321</v>
      </c>
      <c r="BR7">
        <v>12142</v>
      </c>
      <c r="BS7">
        <v>691</v>
      </c>
      <c r="BT7">
        <v>21948</v>
      </c>
      <c r="BU7">
        <v>1249</v>
      </c>
      <c r="BV7">
        <v>13056</v>
      </c>
      <c r="BW7">
        <v>1165</v>
      </c>
      <c r="BX7">
        <v>10303</v>
      </c>
      <c r="BY7">
        <v>593</v>
      </c>
      <c r="BZ7">
        <v>11117</v>
      </c>
      <c r="CA7">
        <v>924</v>
      </c>
      <c r="CB7">
        <v>15859</v>
      </c>
      <c r="CC7">
        <v>1195</v>
      </c>
      <c r="CD7">
        <v>34536</v>
      </c>
      <c r="CE7">
        <v>1596</v>
      </c>
      <c r="CF7">
        <v>26790</v>
      </c>
      <c r="CG7">
        <v>573</v>
      </c>
      <c r="CH7">
        <v>3418</v>
      </c>
      <c r="CI7">
        <v>74223</v>
      </c>
      <c r="CJ7">
        <v>56200</v>
      </c>
      <c r="CK7">
        <v>33462</v>
      </c>
      <c r="CL7">
        <v>72258</v>
      </c>
      <c r="CM7">
        <v>2271</v>
      </c>
      <c r="CN7">
        <v>473</v>
      </c>
      <c r="CO7">
        <v>2301</v>
      </c>
      <c r="CP7">
        <v>2826</v>
      </c>
      <c r="CQ7">
        <v>3505</v>
      </c>
      <c r="CR7">
        <v>804</v>
      </c>
      <c r="CS7">
        <v>3568</v>
      </c>
      <c r="CT7">
        <v>2012</v>
      </c>
      <c r="CU7">
        <v>329</v>
      </c>
      <c r="CV7">
        <v>1994</v>
      </c>
      <c r="CW7">
        <v>1981</v>
      </c>
      <c r="CX7">
        <v>8776</v>
      </c>
      <c r="CY7">
        <v>2664</v>
      </c>
      <c r="CZ7">
        <v>1371</v>
      </c>
      <c r="DA7">
        <v>1617</v>
      </c>
      <c r="DB7">
        <v>2494</v>
      </c>
      <c r="DC7">
        <v>1296</v>
      </c>
      <c r="DD7">
        <v>3738</v>
      </c>
      <c r="DE7">
        <v>13798</v>
      </c>
      <c r="DF7">
        <v>21138</v>
      </c>
      <c r="DG7">
        <v>16710</v>
      </c>
      <c r="DH7">
        <v>5028</v>
      </c>
      <c r="DI7">
        <v>1664</v>
      </c>
      <c r="DJ7">
        <v>1021</v>
      </c>
      <c r="DK7">
        <v>2764</v>
      </c>
      <c r="DL7">
        <v>1841</v>
      </c>
      <c r="DM7">
        <v>69014</v>
      </c>
      <c r="DN7">
        <v>8640</v>
      </c>
      <c r="DO7">
        <v>27179</v>
      </c>
      <c r="DP7">
        <v>7757</v>
      </c>
      <c r="DQ7">
        <v>1033</v>
      </c>
      <c r="DR7">
        <v>715</v>
      </c>
      <c r="DS7">
        <v>1051</v>
      </c>
      <c r="DT7">
        <v>808</v>
      </c>
      <c r="DU7">
        <v>844</v>
      </c>
      <c r="DV7">
        <v>2403</v>
      </c>
      <c r="DW7">
        <v>34936</v>
      </c>
      <c r="DX7" t="s">
        <v>700</v>
      </c>
      <c r="DY7" t="s">
        <v>700</v>
      </c>
      <c r="DZ7" t="s">
        <v>700</v>
      </c>
      <c r="EA7" t="s">
        <v>700</v>
      </c>
      <c r="EB7" t="s">
        <v>450</v>
      </c>
      <c r="EC7">
        <v>0.5</v>
      </c>
      <c r="ED7">
        <v>0.9</v>
      </c>
      <c r="EE7">
        <v>0.8</v>
      </c>
      <c r="EF7">
        <v>2.7</v>
      </c>
      <c r="EG7">
        <v>2.2999999999999998</v>
      </c>
      <c r="EH7">
        <v>1.5</v>
      </c>
      <c r="EI7">
        <v>1.6</v>
      </c>
      <c r="EJ7">
        <v>1</v>
      </c>
      <c r="EK7">
        <v>0.1</v>
      </c>
      <c r="EL7">
        <v>0.7</v>
      </c>
      <c r="EM7">
        <v>0.7</v>
      </c>
      <c r="EN7">
        <v>0.1</v>
      </c>
      <c r="EO7">
        <v>0.7</v>
      </c>
      <c r="EP7">
        <v>0.5</v>
      </c>
      <c r="EQ7">
        <v>0.4</v>
      </c>
      <c r="ER7">
        <v>4.5999999999999996</v>
      </c>
      <c r="ES7">
        <v>6.1</v>
      </c>
      <c r="ET7">
        <v>3</v>
      </c>
      <c r="EU7">
        <v>6.7</v>
      </c>
      <c r="EV7">
        <v>2.6</v>
      </c>
      <c r="EW7">
        <v>2.6</v>
      </c>
      <c r="EX7">
        <v>0.5</v>
      </c>
      <c r="EY7">
        <v>0.5</v>
      </c>
      <c r="EZ7">
        <v>1.8</v>
      </c>
      <c r="FA7">
        <v>1.3</v>
      </c>
      <c r="FB7">
        <v>3.9</v>
      </c>
      <c r="FC7">
        <v>1.1000000000000001</v>
      </c>
      <c r="FD7">
        <v>0.6</v>
      </c>
      <c r="FE7">
        <v>1.8</v>
      </c>
      <c r="FF7">
        <v>1.1000000000000001</v>
      </c>
      <c r="FG7">
        <v>0.8</v>
      </c>
      <c r="FH7">
        <v>1</v>
      </c>
      <c r="FI7">
        <v>0.8</v>
      </c>
      <c r="FJ7">
        <v>0.8</v>
      </c>
      <c r="FK7">
        <v>5.3</v>
      </c>
      <c r="FL7">
        <v>1.2</v>
      </c>
      <c r="FM7">
        <v>1</v>
      </c>
      <c r="FN7">
        <v>1.3</v>
      </c>
      <c r="FO7">
        <v>1.3</v>
      </c>
      <c r="FP7">
        <v>1.3</v>
      </c>
      <c r="FQ7">
        <v>0.6</v>
      </c>
      <c r="FR7">
        <v>0.7</v>
      </c>
      <c r="FS7">
        <v>198</v>
      </c>
      <c r="FZ7" t="s">
        <v>700</v>
      </c>
      <c r="GA7" t="s">
        <v>700</v>
      </c>
      <c r="GB7" t="s">
        <v>132</v>
      </c>
      <c r="GC7" t="s">
        <v>2357</v>
      </c>
    </row>
    <row r="8" spans="1:185" x14ac:dyDescent="0.25">
      <c r="A8" s="65">
        <v>7</v>
      </c>
      <c r="B8">
        <v>77560</v>
      </c>
      <c r="C8">
        <v>3156</v>
      </c>
      <c r="D8">
        <v>16248</v>
      </c>
      <c r="E8">
        <v>292</v>
      </c>
      <c r="F8">
        <v>49800</v>
      </c>
      <c r="G8">
        <v>2847</v>
      </c>
      <c r="H8">
        <v>11512</v>
      </c>
      <c r="I8">
        <v>17</v>
      </c>
      <c r="J8">
        <v>5083</v>
      </c>
      <c r="K8">
        <v>47</v>
      </c>
      <c r="L8">
        <v>11165</v>
      </c>
      <c r="M8">
        <v>245</v>
      </c>
      <c r="N8">
        <v>13763</v>
      </c>
      <c r="O8">
        <v>580</v>
      </c>
      <c r="P8">
        <v>9385</v>
      </c>
      <c r="Q8">
        <v>843</v>
      </c>
      <c r="R8">
        <v>8781</v>
      </c>
      <c r="S8">
        <v>623</v>
      </c>
      <c r="T8">
        <v>8412</v>
      </c>
      <c r="U8">
        <v>507</v>
      </c>
      <c r="V8">
        <v>9459</v>
      </c>
      <c r="W8">
        <v>294</v>
      </c>
      <c r="X8">
        <v>38506</v>
      </c>
      <c r="Y8">
        <v>2071</v>
      </c>
      <c r="Z8">
        <v>39054</v>
      </c>
      <c r="AA8">
        <v>1085</v>
      </c>
      <c r="AB8">
        <v>69673</v>
      </c>
      <c r="AC8">
        <v>2511</v>
      </c>
      <c r="AD8">
        <v>1920</v>
      </c>
      <c r="AE8">
        <v>184</v>
      </c>
      <c r="AF8">
        <v>1511</v>
      </c>
      <c r="AG8">
        <v>131</v>
      </c>
      <c r="AH8">
        <v>1105</v>
      </c>
      <c r="AI8">
        <v>29</v>
      </c>
      <c r="AJ8">
        <v>332</v>
      </c>
      <c r="AK8">
        <v>59</v>
      </c>
      <c r="AL8">
        <v>2995</v>
      </c>
      <c r="AM8">
        <v>242</v>
      </c>
      <c r="AN8">
        <v>1817</v>
      </c>
      <c r="AO8">
        <v>123</v>
      </c>
      <c r="AP8">
        <v>68542</v>
      </c>
      <c r="AQ8">
        <v>2486</v>
      </c>
      <c r="AR8">
        <v>10650</v>
      </c>
      <c r="AS8">
        <v>353</v>
      </c>
      <c r="AT8">
        <v>66910</v>
      </c>
      <c r="AU8">
        <v>2803</v>
      </c>
      <c r="AV8">
        <v>75064</v>
      </c>
      <c r="AW8">
        <v>3049</v>
      </c>
      <c r="AX8">
        <v>2496</v>
      </c>
      <c r="AY8">
        <v>107</v>
      </c>
      <c r="AZ8">
        <v>1159</v>
      </c>
      <c r="BA8">
        <v>8</v>
      </c>
      <c r="BB8">
        <v>1337</v>
      </c>
      <c r="BC8">
        <v>99</v>
      </c>
      <c r="BD8">
        <v>2890</v>
      </c>
      <c r="BE8">
        <v>306</v>
      </c>
      <c r="BF8">
        <v>11484</v>
      </c>
      <c r="BG8">
        <v>639</v>
      </c>
      <c r="BH8">
        <v>15687</v>
      </c>
      <c r="BI8">
        <v>1015</v>
      </c>
      <c r="BJ8">
        <v>17488</v>
      </c>
      <c r="BK8">
        <v>324</v>
      </c>
      <c r="BL8">
        <v>40029</v>
      </c>
      <c r="BM8">
        <v>2381</v>
      </c>
      <c r="BN8">
        <v>38491</v>
      </c>
      <c r="BO8">
        <v>2197</v>
      </c>
      <c r="BP8">
        <v>1538</v>
      </c>
      <c r="BQ8">
        <v>184</v>
      </c>
      <c r="BR8">
        <v>9771</v>
      </c>
      <c r="BS8">
        <v>466</v>
      </c>
      <c r="BT8">
        <v>23095</v>
      </c>
      <c r="BU8">
        <v>1290</v>
      </c>
      <c r="BV8">
        <v>19358</v>
      </c>
      <c r="BW8">
        <v>1165</v>
      </c>
      <c r="BX8">
        <v>7347</v>
      </c>
      <c r="BY8">
        <v>392</v>
      </c>
      <c r="BZ8">
        <v>14178</v>
      </c>
      <c r="CA8">
        <v>778</v>
      </c>
      <c r="CB8">
        <v>19426</v>
      </c>
      <c r="CC8">
        <v>1131</v>
      </c>
      <c r="CD8">
        <v>30415</v>
      </c>
      <c r="CE8">
        <v>1505</v>
      </c>
      <c r="CF8">
        <v>24175</v>
      </c>
      <c r="CG8">
        <v>478</v>
      </c>
      <c r="CH8">
        <v>3156</v>
      </c>
      <c r="CI8">
        <v>74404</v>
      </c>
      <c r="CJ8">
        <v>57049</v>
      </c>
      <c r="CK8">
        <v>28729</v>
      </c>
      <c r="CL8">
        <v>70635</v>
      </c>
      <c r="CM8">
        <v>3530</v>
      </c>
      <c r="CN8">
        <v>956</v>
      </c>
      <c r="CO8">
        <v>217</v>
      </c>
      <c r="CP8">
        <v>1649</v>
      </c>
      <c r="CQ8">
        <v>2263</v>
      </c>
      <c r="CR8">
        <v>750</v>
      </c>
      <c r="CS8">
        <v>5030</v>
      </c>
      <c r="CT8">
        <v>1866</v>
      </c>
      <c r="CU8">
        <v>590</v>
      </c>
      <c r="CV8">
        <v>2364</v>
      </c>
      <c r="CW8">
        <v>3253</v>
      </c>
      <c r="CX8">
        <v>14299</v>
      </c>
      <c r="CY8">
        <v>5974</v>
      </c>
      <c r="CZ8">
        <v>1861</v>
      </c>
      <c r="DA8">
        <v>1595</v>
      </c>
      <c r="DB8">
        <v>2128</v>
      </c>
      <c r="DC8">
        <v>1682</v>
      </c>
      <c r="DD8">
        <v>4445</v>
      </c>
      <c r="DE8">
        <v>16314</v>
      </c>
      <c r="DF8">
        <v>17132</v>
      </c>
      <c r="DG8">
        <v>12450</v>
      </c>
      <c r="DH8">
        <v>4486</v>
      </c>
      <c r="DI8">
        <v>1312</v>
      </c>
      <c r="DJ8">
        <v>806</v>
      </c>
      <c r="DK8">
        <v>3370</v>
      </c>
      <c r="DL8">
        <v>2190</v>
      </c>
      <c r="DM8">
        <v>59935</v>
      </c>
      <c r="DN8">
        <v>17394</v>
      </c>
      <c r="DO8">
        <v>19900</v>
      </c>
      <c r="DP8">
        <v>13546</v>
      </c>
      <c r="DQ8">
        <v>1579</v>
      </c>
      <c r="DR8">
        <v>1338</v>
      </c>
      <c r="DS8">
        <v>1701</v>
      </c>
      <c r="DT8">
        <v>1764</v>
      </c>
      <c r="DU8">
        <v>1258</v>
      </c>
      <c r="DV8">
        <v>5297</v>
      </c>
      <c r="DW8">
        <v>33446</v>
      </c>
      <c r="DX8" t="s">
        <v>700</v>
      </c>
      <c r="DY8" t="s">
        <v>700</v>
      </c>
      <c r="DZ8" t="s">
        <v>700</v>
      </c>
      <c r="EA8" t="s">
        <v>700</v>
      </c>
      <c r="EB8" t="s">
        <v>451</v>
      </c>
      <c r="EC8">
        <v>0.4</v>
      </c>
      <c r="ED8">
        <v>0.6</v>
      </c>
      <c r="EE8">
        <v>1.1000000000000001</v>
      </c>
      <c r="EF8">
        <v>0.9</v>
      </c>
      <c r="EG8">
        <v>1.6</v>
      </c>
      <c r="EH8">
        <v>1.6</v>
      </c>
      <c r="EI8">
        <v>1.5</v>
      </c>
      <c r="EJ8">
        <v>0.8</v>
      </c>
      <c r="EK8">
        <v>0.2</v>
      </c>
      <c r="EL8">
        <v>0.8</v>
      </c>
      <c r="EM8">
        <v>0.6</v>
      </c>
      <c r="EN8">
        <v>0.2</v>
      </c>
      <c r="EO8">
        <v>0.7</v>
      </c>
      <c r="EP8">
        <v>0.4</v>
      </c>
      <c r="EQ8">
        <v>0.4</v>
      </c>
      <c r="ER8">
        <v>4.3</v>
      </c>
      <c r="ES8">
        <v>5.6</v>
      </c>
      <c r="ET8">
        <v>2.4</v>
      </c>
      <c r="EU8">
        <v>13.3</v>
      </c>
      <c r="EV8">
        <v>4.2</v>
      </c>
      <c r="EW8">
        <v>4</v>
      </c>
      <c r="EX8">
        <v>0.4</v>
      </c>
      <c r="EY8">
        <v>0.4</v>
      </c>
      <c r="EZ8">
        <v>2.6</v>
      </c>
      <c r="FA8">
        <v>0.9</v>
      </c>
      <c r="FB8">
        <v>4.9000000000000004</v>
      </c>
      <c r="FC8">
        <v>0.9</v>
      </c>
      <c r="FD8">
        <v>0.5</v>
      </c>
      <c r="FE8">
        <v>3.3</v>
      </c>
      <c r="FF8">
        <v>1.3</v>
      </c>
      <c r="FG8">
        <v>1.1000000000000001</v>
      </c>
      <c r="FH8">
        <v>0.6</v>
      </c>
      <c r="FI8">
        <v>0.7</v>
      </c>
      <c r="FJ8">
        <v>0.7</v>
      </c>
      <c r="FK8">
        <v>4.0999999999999996</v>
      </c>
      <c r="FL8">
        <v>1.1000000000000001</v>
      </c>
      <c r="FM8">
        <v>0.8</v>
      </c>
      <c r="FN8">
        <v>1</v>
      </c>
      <c r="FO8">
        <v>1.4</v>
      </c>
      <c r="FP8">
        <v>1</v>
      </c>
      <c r="FQ8">
        <v>0.8</v>
      </c>
      <c r="FR8">
        <v>0.6</v>
      </c>
      <c r="FS8">
        <v>143</v>
      </c>
      <c r="FZ8" t="s">
        <v>700</v>
      </c>
      <c r="GA8" t="s">
        <v>700</v>
      </c>
      <c r="GB8" t="s">
        <v>133</v>
      </c>
      <c r="GC8" t="s">
        <v>2357</v>
      </c>
    </row>
    <row r="9" spans="1:185" x14ac:dyDescent="0.25">
      <c r="A9" s="65">
        <v>8</v>
      </c>
      <c r="B9">
        <v>79611</v>
      </c>
      <c r="C9">
        <v>3445</v>
      </c>
      <c r="D9">
        <v>18153</v>
      </c>
      <c r="E9">
        <v>905</v>
      </c>
      <c r="F9">
        <v>43804</v>
      </c>
      <c r="G9">
        <v>2511</v>
      </c>
      <c r="H9">
        <v>17654</v>
      </c>
      <c r="I9">
        <v>29</v>
      </c>
      <c r="J9">
        <v>5562</v>
      </c>
      <c r="K9">
        <v>354</v>
      </c>
      <c r="L9">
        <v>12591</v>
      </c>
      <c r="M9">
        <v>551</v>
      </c>
      <c r="N9">
        <v>5966</v>
      </c>
      <c r="O9">
        <v>333</v>
      </c>
      <c r="P9">
        <v>7501</v>
      </c>
      <c r="Q9">
        <v>745</v>
      </c>
      <c r="R9">
        <v>7844</v>
      </c>
      <c r="S9">
        <v>473</v>
      </c>
      <c r="T9">
        <v>9805</v>
      </c>
      <c r="U9">
        <v>497</v>
      </c>
      <c r="V9">
        <v>12688</v>
      </c>
      <c r="W9">
        <v>463</v>
      </c>
      <c r="X9">
        <v>39962</v>
      </c>
      <c r="Y9">
        <v>2002</v>
      </c>
      <c r="Z9">
        <v>39649</v>
      </c>
      <c r="AA9">
        <v>1443</v>
      </c>
      <c r="AB9">
        <v>76012</v>
      </c>
      <c r="AC9">
        <v>3064</v>
      </c>
      <c r="AD9">
        <v>893</v>
      </c>
      <c r="AE9">
        <v>69</v>
      </c>
      <c r="AF9">
        <v>368</v>
      </c>
      <c r="AG9">
        <v>59</v>
      </c>
      <c r="AH9">
        <v>438</v>
      </c>
      <c r="AI9">
        <v>2</v>
      </c>
      <c r="AJ9">
        <v>627</v>
      </c>
      <c r="AK9">
        <v>136</v>
      </c>
      <c r="AL9">
        <v>1264</v>
      </c>
      <c r="AM9">
        <v>115</v>
      </c>
      <c r="AN9">
        <v>2465</v>
      </c>
      <c r="AO9">
        <v>384</v>
      </c>
      <c r="AP9">
        <v>74310</v>
      </c>
      <c r="AQ9">
        <v>2825</v>
      </c>
      <c r="AR9">
        <v>10398</v>
      </c>
      <c r="AS9">
        <v>177</v>
      </c>
      <c r="AT9">
        <v>69213</v>
      </c>
      <c r="AU9">
        <v>3268</v>
      </c>
      <c r="AV9">
        <v>77824</v>
      </c>
      <c r="AW9">
        <v>3206</v>
      </c>
      <c r="AX9">
        <v>1787</v>
      </c>
      <c r="AY9">
        <v>239</v>
      </c>
      <c r="AZ9">
        <v>915</v>
      </c>
      <c r="BA9">
        <v>70</v>
      </c>
      <c r="BB9">
        <v>872</v>
      </c>
      <c r="BC9">
        <v>169</v>
      </c>
      <c r="BD9">
        <v>3780</v>
      </c>
      <c r="BE9">
        <v>270</v>
      </c>
      <c r="BF9">
        <v>16360</v>
      </c>
      <c r="BG9">
        <v>705</v>
      </c>
      <c r="BH9">
        <v>21198</v>
      </c>
      <c r="BI9">
        <v>873</v>
      </c>
      <c r="BJ9">
        <v>14154</v>
      </c>
      <c r="BK9">
        <v>359</v>
      </c>
      <c r="BL9">
        <v>36587</v>
      </c>
      <c r="BM9">
        <v>2071</v>
      </c>
      <c r="BN9">
        <v>35432</v>
      </c>
      <c r="BO9">
        <v>1892</v>
      </c>
      <c r="BP9">
        <v>1155</v>
      </c>
      <c r="BQ9">
        <v>179</v>
      </c>
      <c r="BR9">
        <v>7217</v>
      </c>
      <c r="BS9">
        <v>440</v>
      </c>
      <c r="BT9">
        <v>26222</v>
      </c>
      <c r="BU9">
        <v>1223</v>
      </c>
      <c r="BV9">
        <v>11942</v>
      </c>
      <c r="BW9">
        <v>963</v>
      </c>
      <c r="BX9">
        <v>5640</v>
      </c>
      <c r="BY9">
        <v>325</v>
      </c>
      <c r="BZ9">
        <v>7560</v>
      </c>
      <c r="CA9">
        <v>584</v>
      </c>
      <c r="CB9">
        <v>12444</v>
      </c>
      <c r="CC9">
        <v>889</v>
      </c>
      <c r="CD9">
        <v>37445</v>
      </c>
      <c r="CE9">
        <v>2057</v>
      </c>
      <c r="CF9">
        <v>29264</v>
      </c>
      <c r="CG9">
        <v>457</v>
      </c>
      <c r="CH9">
        <v>3445</v>
      </c>
      <c r="CI9">
        <v>76166</v>
      </c>
      <c r="CJ9">
        <v>59927</v>
      </c>
      <c r="CK9">
        <v>32362</v>
      </c>
      <c r="CL9">
        <v>72922</v>
      </c>
      <c r="CM9">
        <v>3095</v>
      </c>
      <c r="CN9">
        <v>1127</v>
      </c>
      <c r="CO9">
        <v>1425</v>
      </c>
      <c r="CP9">
        <v>3356</v>
      </c>
      <c r="CQ9">
        <v>6120</v>
      </c>
      <c r="CR9">
        <v>1257</v>
      </c>
      <c r="CS9">
        <v>4504</v>
      </c>
      <c r="CT9">
        <v>2151</v>
      </c>
      <c r="CU9">
        <v>636</v>
      </c>
      <c r="CV9">
        <v>1787</v>
      </c>
      <c r="CW9">
        <v>2488</v>
      </c>
      <c r="CX9">
        <v>10306</v>
      </c>
      <c r="CY9">
        <v>2590</v>
      </c>
      <c r="CZ9">
        <v>1937</v>
      </c>
      <c r="DA9">
        <v>1249</v>
      </c>
      <c r="DB9">
        <v>1614</v>
      </c>
      <c r="DC9">
        <v>1091</v>
      </c>
      <c r="DD9">
        <v>2370</v>
      </c>
      <c r="DE9">
        <v>12206</v>
      </c>
      <c r="DF9">
        <v>22479</v>
      </c>
      <c r="DG9">
        <v>19167</v>
      </c>
      <c r="DH9">
        <v>6144</v>
      </c>
      <c r="DI9">
        <v>1129</v>
      </c>
      <c r="DJ9">
        <v>649</v>
      </c>
      <c r="DK9">
        <v>2183</v>
      </c>
      <c r="DL9">
        <v>1505</v>
      </c>
      <c r="DM9">
        <v>70263</v>
      </c>
      <c r="DN9">
        <v>9153</v>
      </c>
      <c r="DO9">
        <v>26002</v>
      </c>
      <c r="DP9">
        <v>8683</v>
      </c>
      <c r="DQ9">
        <v>1345</v>
      </c>
      <c r="DR9">
        <v>930</v>
      </c>
      <c r="DS9">
        <v>1022</v>
      </c>
      <c r="DT9">
        <v>866</v>
      </c>
      <c r="DU9">
        <v>802</v>
      </c>
      <c r="DV9">
        <v>3005</v>
      </c>
      <c r="DW9">
        <v>34685</v>
      </c>
      <c r="DX9" t="s">
        <v>700</v>
      </c>
      <c r="DY9" t="s">
        <v>700</v>
      </c>
      <c r="DZ9" t="s">
        <v>700</v>
      </c>
      <c r="EA9" t="s">
        <v>700</v>
      </c>
      <c r="EB9" t="s">
        <v>452</v>
      </c>
      <c r="EC9">
        <v>0.5</v>
      </c>
      <c r="ED9">
        <v>2.1</v>
      </c>
      <c r="EE9">
        <v>0.9</v>
      </c>
      <c r="EF9">
        <v>1.4</v>
      </c>
      <c r="EG9">
        <v>2.2000000000000002</v>
      </c>
      <c r="EH9">
        <v>1.3</v>
      </c>
      <c r="EI9">
        <v>0.9</v>
      </c>
      <c r="EJ9">
        <v>0.8</v>
      </c>
      <c r="EK9">
        <v>0.1</v>
      </c>
      <c r="EL9">
        <v>1</v>
      </c>
      <c r="EM9">
        <v>0.6</v>
      </c>
      <c r="EN9">
        <v>0.1</v>
      </c>
      <c r="EO9">
        <v>0.6</v>
      </c>
      <c r="EP9">
        <v>0.6</v>
      </c>
      <c r="EQ9">
        <v>0.5</v>
      </c>
      <c r="ER9">
        <v>7.7</v>
      </c>
      <c r="ES9">
        <v>10.6</v>
      </c>
      <c r="ET9">
        <v>1.1000000000000001</v>
      </c>
      <c r="EU9">
        <v>11.4</v>
      </c>
      <c r="EV9">
        <v>5.3</v>
      </c>
      <c r="EW9">
        <v>5</v>
      </c>
      <c r="EX9">
        <v>0.4</v>
      </c>
      <c r="EY9">
        <v>0.5</v>
      </c>
      <c r="EZ9">
        <v>5.8</v>
      </c>
      <c r="FA9">
        <v>5.6</v>
      </c>
      <c r="FB9">
        <v>10.199999999999999</v>
      </c>
      <c r="FC9">
        <v>0.5</v>
      </c>
      <c r="FD9">
        <v>0.5</v>
      </c>
      <c r="FE9">
        <v>2</v>
      </c>
      <c r="FF9">
        <v>0.8</v>
      </c>
      <c r="FG9">
        <v>0.7</v>
      </c>
      <c r="FH9">
        <v>0.9</v>
      </c>
      <c r="FI9">
        <v>0.7</v>
      </c>
      <c r="FJ9">
        <v>0.7</v>
      </c>
      <c r="FK9">
        <v>6.2</v>
      </c>
      <c r="FL9">
        <v>1.1000000000000001</v>
      </c>
      <c r="FM9">
        <v>0.7</v>
      </c>
      <c r="FN9">
        <v>1.2</v>
      </c>
      <c r="FO9">
        <v>1.5</v>
      </c>
      <c r="FP9">
        <v>1.4</v>
      </c>
      <c r="FQ9">
        <v>0.8</v>
      </c>
      <c r="FR9">
        <v>0.3</v>
      </c>
      <c r="FS9">
        <v>150</v>
      </c>
      <c r="FZ9" t="s">
        <v>700</v>
      </c>
      <c r="GA9" t="s">
        <v>700</v>
      </c>
      <c r="GB9" t="s">
        <v>134</v>
      </c>
      <c r="GC9" t="s">
        <v>2357</v>
      </c>
    </row>
    <row r="10" spans="1:185" x14ac:dyDescent="0.25">
      <c r="A10" s="65">
        <v>9</v>
      </c>
      <c r="B10">
        <v>77206</v>
      </c>
      <c r="C10">
        <v>4902</v>
      </c>
      <c r="D10">
        <v>19165</v>
      </c>
      <c r="E10">
        <v>1224</v>
      </c>
      <c r="F10">
        <v>43189</v>
      </c>
      <c r="G10">
        <v>3650</v>
      </c>
      <c r="H10">
        <v>14852</v>
      </c>
      <c r="I10">
        <v>28</v>
      </c>
      <c r="J10">
        <v>5831</v>
      </c>
      <c r="K10">
        <v>415</v>
      </c>
      <c r="L10">
        <v>13334</v>
      </c>
      <c r="M10">
        <v>809</v>
      </c>
      <c r="N10">
        <v>5425</v>
      </c>
      <c r="O10">
        <v>654</v>
      </c>
      <c r="P10">
        <v>7314</v>
      </c>
      <c r="Q10">
        <v>768</v>
      </c>
      <c r="R10">
        <v>8537</v>
      </c>
      <c r="S10">
        <v>741</v>
      </c>
      <c r="T10">
        <v>10182</v>
      </c>
      <c r="U10">
        <v>796</v>
      </c>
      <c r="V10">
        <v>11731</v>
      </c>
      <c r="W10">
        <v>691</v>
      </c>
      <c r="X10">
        <v>39131</v>
      </c>
      <c r="Y10">
        <v>2799</v>
      </c>
      <c r="Z10">
        <v>38075</v>
      </c>
      <c r="AA10">
        <v>2103</v>
      </c>
      <c r="AB10">
        <v>74234</v>
      </c>
      <c r="AC10">
        <v>4574</v>
      </c>
      <c r="AD10">
        <v>448</v>
      </c>
      <c r="AE10">
        <v>11</v>
      </c>
      <c r="AF10">
        <v>325</v>
      </c>
      <c r="AG10">
        <v>67</v>
      </c>
      <c r="AH10">
        <v>297</v>
      </c>
      <c r="AI10">
        <v>28</v>
      </c>
      <c r="AJ10">
        <v>755</v>
      </c>
      <c r="AK10">
        <v>183</v>
      </c>
      <c r="AL10">
        <v>1124</v>
      </c>
      <c r="AM10">
        <v>39</v>
      </c>
      <c r="AN10">
        <v>2494</v>
      </c>
      <c r="AO10">
        <v>521</v>
      </c>
      <c r="AP10">
        <v>72692</v>
      </c>
      <c r="AQ10">
        <v>4285</v>
      </c>
      <c r="AR10">
        <v>10648</v>
      </c>
      <c r="AS10">
        <v>254</v>
      </c>
      <c r="AT10">
        <v>66558</v>
      </c>
      <c r="AU10">
        <v>4648</v>
      </c>
      <c r="AV10">
        <v>75776</v>
      </c>
      <c r="AW10">
        <v>4478</v>
      </c>
      <c r="AX10">
        <v>1430</v>
      </c>
      <c r="AY10">
        <v>424</v>
      </c>
      <c r="AZ10">
        <v>545</v>
      </c>
      <c r="BA10">
        <v>84</v>
      </c>
      <c r="BB10">
        <v>885</v>
      </c>
      <c r="BC10">
        <v>340</v>
      </c>
      <c r="BD10">
        <v>5341</v>
      </c>
      <c r="BE10">
        <v>823</v>
      </c>
      <c r="BF10">
        <v>18981</v>
      </c>
      <c r="BG10">
        <v>976</v>
      </c>
      <c r="BH10">
        <v>19182</v>
      </c>
      <c r="BI10">
        <v>968</v>
      </c>
      <c r="BJ10">
        <v>9112</v>
      </c>
      <c r="BK10">
        <v>257</v>
      </c>
      <c r="BL10">
        <v>34944</v>
      </c>
      <c r="BM10">
        <v>2769</v>
      </c>
      <c r="BN10">
        <v>33599</v>
      </c>
      <c r="BO10">
        <v>2569</v>
      </c>
      <c r="BP10">
        <v>1345</v>
      </c>
      <c r="BQ10">
        <v>200</v>
      </c>
      <c r="BR10">
        <v>8245</v>
      </c>
      <c r="BS10">
        <v>881</v>
      </c>
      <c r="BT10">
        <v>24444</v>
      </c>
      <c r="BU10">
        <v>1818</v>
      </c>
      <c r="BV10">
        <v>11767</v>
      </c>
      <c r="BW10">
        <v>1100</v>
      </c>
      <c r="BX10">
        <v>6978</v>
      </c>
      <c r="BY10">
        <v>732</v>
      </c>
      <c r="BZ10">
        <v>9470</v>
      </c>
      <c r="CA10">
        <v>1092</v>
      </c>
      <c r="CB10">
        <v>15012</v>
      </c>
      <c r="CC10">
        <v>1598</v>
      </c>
      <c r="CD10">
        <v>38175</v>
      </c>
      <c r="CE10">
        <v>2529</v>
      </c>
      <c r="CF10">
        <v>23630</v>
      </c>
      <c r="CG10">
        <v>768</v>
      </c>
      <c r="CH10">
        <v>4902</v>
      </c>
      <c r="CI10">
        <v>72304</v>
      </c>
      <c r="CJ10">
        <v>52703</v>
      </c>
      <c r="CK10">
        <v>33871</v>
      </c>
      <c r="CL10">
        <v>69945</v>
      </c>
      <c r="CM10">
        <v>3196</v>
      </c>
      <c r="CN10">
        <v>1344</v>
      </c>
      <c r="CO10">
        <v>2430</v>
      </c>
      <c r="CP10">
        <v>3132</v>
      </c>
      <c r="CQ10">
        <v>5991</v>
      </c>
      <c r="CR10">
        <v>1059</v>
      </c>
      <c r="CS10">
        <v>3987</v>
      </c>
      <c r="CT10">
        <v>1948</v>
      </c>
      <c r="CU10">
        <v>402</v>
      </c>
      <c r="CV10">
        <v>1345</v>
      </c>
      <c r="CW10">
        <v>2274</v>
      </c>
      <c r="CX10">
        <v>9015</v>
      </c>
      <c r="CY10">
        <v>2606</v>
      </c>
      <c r="CZ10">
        <v>1651</v>
      </c>
      <c r="DA10">
        <v>1425</v>
      </c>
      <c r="DB10">
        <v>1527</v>
      </c>
      <c r="DC10">
        <v>903</v>
      </c>
      <c r="DD10">
        <v>2870</v>
      </c>
      <c r="DE10">
        <v>10477</v>
      </c>
      <c r="DF10">
        <v>21633</v>
      </c>
      <c r="DG10">
        <v>17698</v>
      </c>
      <c r="DH10">
        <v>6137</v>
      </c>
      <c r="DI10">
        <v>1628</v>
      </c>
      <c r="DJ10">
        <v>980</v>
      </c>
      <c r="DK10">
        <v>2307</v>
      </c>
      <c r="DL10">
        <v>1571</v>
      </c>
      <c r="DM10">
        <v>69162</v>
      </c>
      <c r="DN10">
        <v>7792</v>
      </c>
      <c r="DO10">
        <v>25657</v>
      </c>
      <c r="DP10">
        <v>6453</v>
      </c>
      <c r="DQ10">
        <v>902</v>
      </c>
      <c r="DR10">
        <v>921</v>
      </c>
      <c r="DS10">
        <v>778</v>
      </c>
      <c r="DT10">
        <v>755</v>
      </c>
      <c r="DU10">
        <v>516</v>
      </c>
      <c r="DV10">
        <v>1757</v>
      </c>
      <c r="DW10">
        <v>32110</v>
      </c>
      <c r="DX10" t="s">
        <v>700</v>
      </c>
      <c r="DY10" t="s">
        <v>700</v>
      </c>
      <c r="DZ10" t="s">
        <v>700</v>
      </c>
      <c r="EA10" t="s">
        <v>700</v>
      </c>
      <c r="EB10" t="s">
        <v>453</v>
      </c>
      <c r="EC10">
        <v>0.6</v>
      </c>
      <c r="ED10">
        <v>1.7</v>
      </c>
      <c r="EE10">
        <v>1.2</v>
      </c>
      <c r="EF10">
        <v>2.7</v>
      </c>
      <c r="EG10">
        <v>1.5</v>
      </c>
      <c r="EH10">
        <v>1.7</v>
      </c>
      <c r="EI10">
        <v>1.5</v>
      </c>
      <c r="EJ10">
        <v>0.9</v>
      </c>
      <c r="EK10">
        <v>0.1</v>
      </c>
      <c r="EL10">
        <v>1.2</v>
      </c>
      <c r="EM10">
        <v>0.7</v>
      </c>
      <c r="EN10">
        <v>0.2</v>
      </c>
      <c r="EO10">
        <v>0.8</v>
      </c>
      <c r="EP10">
        <v>0.6</v>
      </c>
      <c r="EQ10">
        <v>0.6</v>
      </c>
      <c r="ER10">
        <v>2.2999999999999998</v>
      </c>
      <c r="ES10">
        <v>19.899999999999999</v>
      </c>
      <c r="ET10">
        <v>9</v>
      </c>
      <c r="EU10">
        <v>9.1</v>
      </c>
      <c r="EV10">
        <v>1.7</v>
      </c>
      <c r="EW10">
        <v>7.4</v>
      </c>
      <c r="EX10">
        <v>0.6</v>
      </c>
      <c r="EY10">
        <v>0.6</v>
      </c>
      <c r="EZ10">
        <v>8.1999999999999993</v>
      </c>
      <c r="FA10">
        <v>7.5</v>
      </c>
      <c r="FB10">
        <v>11.1</v>
      </c>
      <c r="FC10">
        <v>0.6</v>
      </c>
      <c r="FD10">
        <v>0.7</v>
      </c>
      <c r="FE10">
        <v>2.7</v>
      </c>
      <c r="FF10">
        <v>0.6</v>
      </c>
      <c r="FG10">
        <v>0.7</v>
      </c>
      <c r="FH10">
        <v>1</v>
      </c>
      <c r="FI10">
        <v>0.8</v>
      </c>
      <c r="FJ10">
        <v>0.8</v>
      </c>
      <c r="FK10">
        <v>4.0999999999999996</v>
      </c>
      <c r="FL10">
        <v>1.4</v>
      </c>
      <c r="FM10">
        <v>0.9</v>
      </c>
      <c r="FN10">
        <v>1</v>
      </c>
      <c r="FO10">
        <v>1.4</v>
      </c>
      <c r="FP10">
        <v>1.8</v>
      </c>
      <c r="FQ10">
        <v>0.8</v>
      </c>
      <c r="FR10">
        <v>0.7</v>
      </c>
      <c r="FS10">
        <v>254</v>
      </c>
      <c r="FZ10" t="s">
        <v>700</v>
      </c>
      <c r="GA10" t="s">
        <v>700</v>
      </c>
      <c r="GB10" t="s">
        <v>135</v>
      </c>
      <c r="GC10" t="s">
        <v>2357</v>
      </c>
    </row>
    <row r="11" spans="1:185" x14ac:dyDescent="0.25">
      <c r="A11" s="65">
        <v>10</v>
      </c>
      <c r="B11">
        <v>78749</v>
      </c>
      <c r="C11">
        <v>3807</v>
      </c>
      <c r="D11">
        <v>17449</v>
      </c>
      <c r="E11">
        <v>521</v>
      </c>
      <c r="F11">
        <v>43042</v>
      </c>
      <c r="G11">
        <v>3274</v>
      </c>
      <c r="H11">
        <v>18258</v>
      </c>
      <c r="I11">
        <v>12</v>
      </c>
      <c r="J11">
        <v>5045</v>
      </c>
      <c r="K11">
        <v>187</v>
      </c>
      <c r="L11">
        <v>12404</v>
      </c>
      <c r="M11">
        <v>334</v>
      </c>
      <c r="N11">
        <v>5261</v>
      </c>
      <c r="O11">
        <v>467</v>
      </c>
      <c r="P11">
        <v>7323</v>
      </c>
      <c r="Q11">
        <v>829</v>
      </c>
      <c r="R11">
        <v>8039</v>
      </c>
      <c r="S11">
        <v>485</v>
      </c>
      <c r="T11">
        <v>9937</v>
      </c>
      <c r="U11">
        <v>743</v>
      </c>
      <c r="V11">
        <v>12482</v>
      </c>
      <c r="W11">
        <v>750</v>
      </c>
      <c r="X11">
        <v>39538</v>
      </c>
      <c r="Y11">
        <v>2121</v>
      </c>
      <c r="Z11">
        <v>39211</v>
      </c>
      <c r="AA11">
        <v>1686</v>
      </c>
      <c r="AB11">
        <v>75560</v>
      </c>
      <c r="AC11">
        <v>3488</v>
      </c>
      <c r="AD11">
        <v>531</v>
      </c>
      <c r="AE11">
        <v>106</v>
      </c>
      <c r="AF11">
        <v>895</v>
      </c>
      <c r="AG11">
        <v>111</v>
      </c>
      <c r="AH11">
        <v>315</v>
      </c>
      <c r="AI11">
        <v>17</v>
      </c>
      <c r="AJ11">
        <v>112</v>
      </c>
      <c r="AK11">
        <v>1</v>
      </c>
      <c r="AL11">
        <v>1322</v>
      </c>
      <c r="AM11">
        <v>84</v>
      </c>
      <c r="AN11">
        <v>1087</v>
      </c>
      <c r="AO11">
        <v>129</v>
      </c>
      <c r="AP11">
        <v>74814</v>
      </c>
      <c r="AQ11">
        <v>3425</v>
      </c>
      <c r="AR11">
        <v>11723</v>
      </c>
      <c r="AS11">
        <v>454</v>
      </c>
      <c r="AT11">
        <v>67026</v>
      </c>
      <c r="AU11">
        <v>3353</v>
      </c>
      <c r="AV11">
        <v>77701</v>
      </c>
      <c r="AW11">
        <v>3723</v>
      </c>
      <c r="AX11">
        <v>1048</v>
      </c>
      <c r="AY11">
        <v>84</v>
      </c>
      <c r="AZ11">
        <v>693</v>
      </c>
      <c r="BA11">
        <v>5</v>
      </c>
      <c r="BB11">
        <v>355</v>
      </c>
      <c r="BC11">
        <v>79</v>
      </c>
      <c r="BD11">
        <v>3724</v>
      </c>
      <c r="BE11">
        <v>345</v>
      </c>
      <c r="BF11">
        <v>17943</v>
      </c>
      <c r="BG11">
        <v>1257</v>
      </c>
      <c r="BH11">
        <v>21393</v>
      </c>
      <c r="BI11">
        <v>979</v>
      </c>
      <c r="BJ11">
        <v>12979</v>
      </c>
      <c r="BK11">
        <v>238</v>
      </c>
      <c r="BL11">
        <v>33838</v>
      </c>
      <c r="BM11">
        <v>2335</v>
      </c>
      <c r="BN11">
        <v>32700</v>
      </c>
      <c r="BO11">
        <v>2179</v>
      </c>
      <c r="BP11">
        <v>1138</v>
      </c>
      <c r="BQ11">
        <v>156</v>
      </c>
      <c r="BR11">
        <v>9204</v>
      </c>
      <c r="BS11">
        <v>939</v>
      </c>
      <c r="BT11">
        <v>22881</v>
      </c>
      <c r="BU11">
        <v>1546</v>
      </c>
      <c r="BV11">
        <v>12351</v>
      </c>
      <c r="BW11">
        <v>964</v>
      </c>
      <c r="BX11">
        <v>7810</v>
      </c>
      <c r="BY11">
        <v>764</v>
      </c>
      <c r="BZ11">
        <v>8643</v>
      </c>
      <c r="CA11">
        <v>829</v>
      </c>
      <c r="CB11">
        <v>14224</v>
      </c>
      <c r="CC11">
        <v>1149</v>
      </c>
      <c r="CD11">
        <v>37168</v>
      </c>
      <c r="CE11">
        <v>2089</v>
      </c>
      <c r="CF11">
        <v>27022</v>
      </c>
      <c r="CG11">
        <v>558</v>
      </c>
      <c r="CH11">
        <v>3807</v>
      </c>
      <c r="CI11">
        <v>74942</v>
      </c>
      <c r="CJ11">
        <v>55496</v>
      </c>
      <c r="CK11">
        <v>35805</v>
      </c>
      <c r="CL11">
        <v>74082</v>
      </c>
      <c r="CM11">
        <v>1520</v>
      </c>
      <c r="CN11">
        <v>338</v>
      </c>
      <c r="CO11">
        <v>632</v>
      </c>
      <c r="CP11">
        <v>3257</v>
      </c>
      <c r="CQ11">
        <v>3788</v>
      </c>
      <c r="CR11">
        <v>777</v>
      </c>
      <c r="CS11">
        <v>4994</v>
      </c>
      <c r="CT11">
        <v>1554</v>
      </c>
      <c r="CU11">
        <v>670</v>
      </c>
      <c r="CV11">
        <v>1962</v>
      </c>
      <c r="CW11">
        <v>2599</v>
      </c>
      <c r="CX11">
        <v>8955</v>
      </c>
      <c r="CY11">
        <v>4074</v>
      </c>
      <c r="CZ11">
        <v>1605</v>
      </c>
      <c r="DA11">
        <v>1706</v>
      </c>
      <c r="DB11">
        <v>1816</v>
      </c>
      <c r="DC11">
        <v>1098</v>
      </c>
      <c r="DD11">
        <v>2784</v>
      </c>
      <c r="DE11">
        <v>11851</v>
      </c>
      <c r="DF11">
        <v>22546</v>
      </c>
      <c r="DG11">
        <v>18267</v>
      </c>
      <c r="DH11">
        <v>5251</v>
      </c>
      <c r="DI11">
        <v>1529</v>
      </c>
      <c r="DJ11">
        <v>886</v>
      </c>
      <c r="DK11">
        <v>2750</v>
      </c>
      <c r="DL11">
        <v>1832</v>
      </c>
      <c r="DM11">
        <v>69977</v>
      </c>
      <c r="DN11">
        <v>8848</v>
      </c>
      <c r="DO11">
        <v>26575</v>
      </c>
      <c r="DP11">
        <v>7822</v>
      </c>
      <c r="DQ11">
        <v>847</v>
      </c>
      <c r="DR11">
        <v>981</v>
      </c>
      <c r="DS11">
        <v>884</v>
      </c>
      <c r="DT11">
        <v>922</v>
      </c>
      <c r="DU11">
        <v>755</v>
      </c>
      <c r="DV11">
        <v>2647</v>
      </c>
      <c r="DW11">
        <v>34397</v>
      </c>
      <c r="DX11" t="s">
        <v>700</v>
      </c>
      <c r="DY11" t="s">
        <v>700</v>
      </c>
      <c r="DZ11" t="s">
        <v>700</v>
      </c>
      <c r="EA11" t="s">
        <v>700</v>
      </c>
      <c r="EB11" t="s">
        <v>454</v>
      </c>
      <c r="EC11">
        <v>0.5</v>
      </c>
      <c r="ED11">
        <v>2.5</v>
      </c>
      <c r="EE11">
        <v>0.8</v>
      </c>
      <c r="EF11">
        <v>2</v>
      </c>
      <c r="EG11">
        <v>2.5</v>
      </c>
      <c r="EH11">
        <v>1.3</v>
      </c>
      <c r="EI11">
        <v>1.6</v>
      </c>
      <c r="EJ11">
        <v>1.5</v>
      </c>
      <c r="EK11">
        <v>0.1</v>
      </c>
      <c r="EL11">
        <v>1</v>
      </c>
      <c r="EM11">
        <v>0.8</v>
      </c>
      <c r="EN11">
        <v>0.1</v>
      </c>
      <c r="EO11">
        <v>0.6</v>
      </c>
      <c r="EP11">
        <v>0.6</v>
      </c>
      <c r="EQ11">
        <v>0.5</v>
      </c>
      <c r="ER11">
        <v>14.3</v>
      </c>
      <c r="ES11">
        <v>5</v>
      </c>
      <c r="ET11">
        <v>6.6</v>
      </c>
      <c r="EU11">
        <v>2.5</v>
      </c>
      <c r="EV11">
        <v>3.9</v>
      </c>
      <c r="EW11">
        <v>7.3</v>
      </c>
      <c r="EX11">
        <v>0.5</v>
      </c>
      <c r="EY11">
        <v>0.5</v>
      </c>
      <c r="EZ11">
        <v>5.8</v>
      </c>
      <c r="FA11">
        <v>0.7</v>
      </c>
      <c r="FB11">
        <v>16.899999999999999</v>
      </c>
      <c r="FC11">
        <v>1.6</v>
      </c>
      <c r="FD11">
        <v>0.5</v>
      </c>
      <c r="FE11">
        <v>4.0999999999999996</v>
      </c>
      <c r="FF11">
        <v>1.2</v>
      </c>
      <c r="FG11">
        <v>0.7</v>
      </c>
      <c r="FH11">
        <v>0.5</v>
      </c>
      <c r="FI11">
        <v>0.7</v>
      </c>
      <c r="FJ11">
        <v>0.7</v>
      </c>
      <c r="FK11">
        <v>3.8</v>
      </c>
      <c r="FL11">
        <v>2.1</v>
      </c>
      <c r="FM11">
        <v>0.9</v>
      </c>
      <c r="FN11">
        <v>1.2</v>
      </c>
      <c r="FO11">
        <v>2.2999999999999998</v>
      </c>
      <c r="FP11">
        <v>1.8</v>
      </c>
      <c r="FQ11">
        <v>0.8</v>
      </c>
      <c r="FR11">
        <v>0.3</v>
      </c>
      <c r="FS11">
        <v>244</v>
      </c>
      <c r="FZ11" t="s">
        <v>700</v>
      </c>
      <c r="GA11" t="s">
        <v>700</v>
      </c>
      <c r="GB11" t="s">
        <v>136</v>
      </c>
      <c r="GC11" t="s">
        <v>2357</v>
      </c>
    </row>
    <row r="12" spans="1:185" x14ac:dyDescent="0.25">
      <c r="A12" s="65">
        <v>11</v>
      </c>
      <c r="B12">
        <v>75516</v>
      </c>
      <c r="C12">
        <v>3852</v>
      </c>
      <c r="D12">
        <v>17865</v>
      </c>
      <c r="E12">
        <v>727</v>
      </c>
      <c r="F12">
        <v>43971</v>
      </c>
      <c r="G12">
        <v>3085</v>
      </c>
      <c r="H12">
        <v>13680</v>
      </c>
      <c r="I12">
        <v>40</v>
      </c>
      <c r="J12">
        <v>4974</v>
      </c>
      <c r="K12">
        <v>232</v>
      </c>
      <c r="L12">
        <v>12891</v>
      </c>
      <c r="M12">
        <v>495</v>
      </c>
      <c r="N12">
        <v>5515</v>
      </c>
      <c r="O12">
        <v>378</v>
      </c>
      <c r="P12">
        <v>7458</v>
      </c>
      <c r="Q12">
        <v>897</v>
      </c>
      <c r="R12">
        <v>8989</v>
      </c>
      <c r="S12">
        <v>487</v>
      </c>
      <c r="T12">
        <v>10324</v>
      </c>
      <c r="U12">
        <v>685</v>
      </c>
      <c r="V12">
        <v>11685</v>
      </c>
      <c r="W12">
        <v>638</v>
      </c>
      <c r="X12">
        <v>38874</v>
      </c>
      <c r="Y12">
        <v>2282</v>
      </c>
      <c r="Z12">
        <v>36642</v>
      </c>
      <c r="AA12">
        <v>1570</v>
      </c>
      <c r="AB12">
        <v>69405</v>
      </c>
      <c r="AC12">
        <v>2999</v>
      </c>
      <c r="AD12">
        <v>670</v>
      </c>
      <c r="AE12">
        <v>70</v>
      </c>
      <c r="AF12">
        <v>2952</v>
      </c>
      <c r="AG12">
        <v>463</v>
      </c>
      <c r="AH12">
        <v>384</v>
      </c>
      <c r="AI12">
        <v>35</v>
      </c>
      <c r="AJ12">
        <v>155</v>
      </c>
      <c r="AK12">
        <v>20</v>
      </c>
      <c r="AL12">
        <v>1932</v>
      </c>
      <c r="AM12">
        <v>259</v>
      </c>
      <c r="AN12">
        <v>1428</v>
      </c>
      <c r="AO12">
        <v>101</v>
      </c>
      <c r="AP12">
        <v>68443</v>
      </c>
      <c r="AQ12">
        <v>2958</v>
      </c>
      <c r="AR12">
        <v>11584</v>
      </c>
      <c r="AS12">
        <v>438</v>
      </c>
      <c r="AT12">
        <v>63932</v>
      </c>
      <c r="AU12">
        <v>3414</v>
      </c>
      <c r="AV12">
        <v>74728</v>
      </c>
      <c r="AW12">
        <v>3834</v>
      </c>
      <c r="AX12">
        <v>788</v>
      </c>
      <c r="AY12">
        <v>18</v>
      </c>
      <c r="AZ12">
        <v>522</v>
      </c>
      <c r="BA12">
        <v>1</v>
      </c>
      <c r="BB12">
        <v>266</v>
      </c>
      <c r="BC12">
        <v>17</v>
      </c>
      <c r="BD12">
        <v>4038</v>
      </c>
      <c r="BE12">
        <v>403</v>
      </c>
      <c r="BF12">
        <v>19135</v>
      </c>
      <c r="BG12">
        <v>1186</v>
      </c>
      <c r="BH12">
        <v>19143</v>
      </c>
      <c r="BI12">
        <v>899</v>
      </c>
      <c r="BJ12">
        <v>9820</v>
      </c>
      <c r="BK12">
        <v>259</v>
      </c>
      <c r="BL12">
        <v>34298</v>
      </c>
      <c r="BM12">
        <v>2059</v>
      </c>
      <c r="BN12">
        <v>32701</v>
      </c>
      <c r="BO12">
        <v>1781</v>
      </c>
      <c r="BP12">
        <v>1597</v>
      </c>
      <c r="BQ12">
        <v>278</v>
      </c>
      <c r="BR12">
        <v>9673</v>
      </c>
      <c r="BS12">
        <v>1026</v>
      </c>
      <c r="BT12">
        <v>22948</v>
      </c>
      <c r="BU12">
        <v>1125</v>
      </c>
      <c r="BV12">
        <v>12724</v>
      </c>
      <c r="BW12">
        <v>1069</v>
      </c>
      <c r="BX12">
        <v>8299</v>
      </c>
      <c r="BY12">
        <v>891</v>
      </c>
      <c r="BZ12">
        <v>9029</v>
      </c>
      <c r="CA12">
        <v>1056</v>
      </c>
      <c r="CB12">
        <v>14405</v>
      </c>
      <c r="CC12">
        <v>1488</v>
      </c>
      <c r="CD12">
        <v>35689</v>
      </c>
      <c r="CE12">
        <v>1627</v>
      </c>
      <c r="CF12">
        <v>24869</v>
      </c>
      <c r="CG12">
        <v>596</v>
      </c>
      <c r="CH12">
        <v>3852</v>
      </c>
      <c r="CI12">
        <v>71664</v>
      </c>
      <c r="CJ12">
        <v>54338</v>
      </c>
      <c r="CK12">
        <v>30683</v>
      </c>
      <c r="CL12">
        <v>71756</v>
      </c>
      <c r="CM12">
        <v>2649</v>
      </c>
      <c r="CN12">
        <v>415</v>
      </c>
      <c r="CO12">
        <v>912</v>
      </c>
      <c r="CP12">
        <v>3078</v>
      </c>
      <c r="CQ12">
        <v>3595</v>
      </c>
      <c r="CR12">
        <v>625</v>
      </c>
      <c r="CS12">
        <v>3923</v>
      </c>
      <c r="CT12">
        <v>2038</v>
      </c>
      <c r="CU12">
        <v>301</v>
      </c>
      <c r="CV12">
        <v>1635</v>
      </c>
      <c r="CW12">
        <v>2008</v>
      </c>
      <c r="CX12">
        <v>9389</v>
      </c>
      <c r="CY12">
        <v>4278</v>
      </c>
      <c r="CZ12">
        <v>1413</v>
      </c>
      <c r="DA12">
        <v>2692</v>
      </c>
      <c r="DB12">
        <v>1576</v>
      </c>
      <c r="DC12">
        <v>1293</v>
      </c>
      <c r="DD12">
        <v>3113</v>
      </c>
      <c r="DE12">
        <v>9964</v>
      </c>
      <c r="DF12">
        <v>19597</v>
      </c>
      <c r="DG12">
        <v>15337</v>
      </c>
      <c r="DH12">
        <v>5112</v>
      </c>
      <c r="DI12">
        <v>1713</v>
      </c>
      <c r="DJ12">
        <v>1034</v>
      </c>
      <c r="DK12">
        <v>2547</v>
      </c>
      <c r="DL12">
        <v>1393</v>
      </c>
      <c r="DM12">
        <v>69439</v>
      </c>
      <c r="DN12">
        <v>8231</v>
      </c>
      <c r="DO12">
        <v>23716</v>
      </c>
      <c r="DP12">
        <v>5845</v>
      </c>
      <c r="DQ12">
        <v>750</v>
      </c>
      <c r="DR12">
        <v>645</v>
      </c>
      <c r="DS12">
        <v>802</v>
      </c>
      <c r="DT12">
        <v>608</v>
      </c>
      <c r="DU12">
        <v>541</v>
      </c>
      <c r="DV12">
        <v>1807</v>
      </c>
      <c r="DW12">
        <v>29561</v>
      </c>
      <c r="DX12" t="s">
        <v>700</v>
      </c>
      <c r="DY12" t="s">
        <v>700</v>
      </c>
      <c r="DZ12" t="s">
        <v>700</v>
      </c>
      <c r="EA12" t="s">
        <v>700</v>
      </c>
      <c r="EB12" t="s">
        <v>455</v>
      </c>
      <c r="EC12">
        <v>0.6</v>
      </c>
      <c r="ED12">
        <v>2.1</v>
      </c>
      <c r="EE12">
        <v>1.1000000000000001</v>
      </c>
      <c r="EF12">
        <v>1.3</v>
      </c>
      <c r="EG12">
        <v>2.4</v>
      </c>
      <c r="EH12">
        <v>1.3</v>
      </c>
      <c r="EI12">
        <v>1.2</v>
      </c>
      <c r="EJ12">
        <v>0.9</v>
      </c>
      <c r="EK12">
        <v>0.1</v>
      </c>
      <c r="EL12">
        <v>1.1000000000000001</v>
      </c>
      <c r="EM12">
        <v>0.7</v>
      </c>
      <c r="EN12">
        <v>0.2</v>
      </c>
      <c r="EO12">
        <v>0.7</v>
      </c>
      <c r="EP12">
        <v>0.6</v>
      </c>
      <c r="EQ12">
        <v>0.5</v>
      </c>
      <c r="ER12">
        <v>6.7</v>
      </c>
      <c r="ES12">
        <v>4.3</v>
      </c>
      <c r="ET12">
        <v>5.8</v>
      </c>
      <c r="EU12">
        <v>12.8</v>
      </c>
      <c r="EV12">
        <v>6.3</v>
      </c>
      <c r="EW12">
        <v>3.5</v>
      </c>
      <c r="EX12">
        <v>0.5</v>
      </c>
      <c r="EY12">
        <v>0.6</v>
      </c>
      <c r="EZ12">
        <v>1.6</v>
      </c>
      <c r="FA12">
        <v>0.6</v>
      </c>
      <c r="FB12">
        <v>4.7</v>
      </c>
      <c r="FC12">
        <v>0.9</v>
      </c>
      <c r="FD12">
        <v>0.6</v>
      </c>
      <c r="FE12">
        <v>2</v>
      </c>
      <c r="FF12">
        <v>0.9</v>
      </c>
      <c r="FG12">
        <v>0.8</v>
      </c>
      <c r="FH12">
        <v>1</v>
      </c>
      <c r="FI12">
        <v>0.6</v>
      </c>
      <c r="FJ12">
        <v>0.6</v>
      </c>
      <c r="FK12">
        <v>4.0999999999999996</v>
      </c>
      <c r="FL12">
        <v>2.1</v>
      </c>
      <c r="FM12">
        <v>0.6</v>
      </c>
      <c r="FN12">
        <v>1.1000000000000001</v>
      </c>
      <c r="FO12">
        <v>2.5</v>
      </c>
      <c r="FP12">
        <v>2</v>
      </c>
      <c r="FQ12">
        <v>0.6</v>
      </c>
      <c r="FR12">
        <v>0.5</v>
      </c>
      <c r="FS12">
        <v>233</v>
      </c>
      <c r="FZ12" t="s">
        <v>700</v>
      </c>
      <c r="GA12" t="s">
        <v>700</v>
      </c>
      <c r="GB12" t="s">
        <v>137</v>
      </c>
      <c r="GC12" t="s">
        <v>2357</v>
      </c>
    </row>
    <row r="13" spans="1:185" x14ac:dyDescent="0.25">
      <c r="A13" s="65">
        <v>12</v>
      </c>
      <c r="B13">
        <v>79276</v>
      </c>
      <c r="C13">
        <v>3110</v>
      </c>
      <c r="D13">
        <v>19500</v>
      </c>
      <c r="E13">
        <v>728</v>
      </c>
      <c r="F13">
        <v>44480</v>
      </c>
      <c r="G13">
        <v>2372</v>
      </c>
      <c r="H13">
        <v>15296</v>
      </c>
      <c r="I13">
        <v>10</v>
      </c>
      <c r="J13">
        <v>5920</v>
      </c>
      <c r="K13">
        <v>203</v>
      </c>
      <c r="L13">
        <v>13580</v>
      </c>
      <c r="M13">
        <v>525</v>
      </c>
      <c r="N13">
        <v>6118</v>
      </c>
      <c r="O13">
        <v>421</v>
      </c>
      <c r="P13">
        <v>8441</v>
      </c>
      <c r="Q13">
        <v>612</v>
      </c>
      <c r="R13">
        <v>8616</v>
      </c>
      <c r="S13">
        <v>420</v>
      </c>
      <c r="T13">
        <v>9716</v>
      </c>
      <c r="U13">
        <v>524</v>
      </c>
      <c r="V13">
        <v>11589</v>
      </c>
      <c r="W13">
        <v>395</v>
      </c>
      <c r="X13">
        <v>40147</v>
      </c>
      <c r="Y13">
        <v>1681</v>
      </c>
      <c r="Z13">
        <v>39129</v>
      </c>
      <c r="AA13">
        <v>1429</v>
      </c>
      <c r="AB13">
        <v>76262</v>
      </c>
      <c r="AC13">
        <v>2784</v>
      </c>
      <c r="AD13">
        <v>507</v>
      </c>
      <c r="AE13">
        <v>22</v>
      </c>
      <c r="AF13">
        <v>478</v>
      </c>
      <c r="AG13">
        <v>118</v>
      </c>
      <c r="AH13">
        <v>359</v>
      </c>
      <c r="AI13">
        <v>22</v>
      </c>
      <c r="AJ13">
        <v>664</v>
      </c>
      <c r="AK13">
        <v>109</v>
      </c>
      <c r="AL13">
        <v>972</v>
      </c>
      <c r="AM13">
        <v>55</v>
      </c>
      <c r="AN13">
        <v>2598</v>
      </c>
      <c r="AO13">
        <v>495</v>
      </c>
      <c r="AP13">
        <v>74383</v>
      </c>
      <c r="AQ13">
        <v>2386</v>
      </c>
      <c r="AR13">
        <v>9861</v>
      </c>
      <c r="AS13">
        <v>232</v>
      </c>
      <c r="AT13">
        <v>69415</v>
      </c>
      <c r="AU13">
        <v>2878</v>
      </c>
      <c r="AV13">
        <v>77402</v>
      </c>
      <c r="AW13">
        <v>2686</v>
      </c>
      <c r="AX13">
        <v>1874</v>
      </c>
      <c r="AY13">
        <v>424</v>
      </c>
      <c r="AZ13">
        <v>560</v>
      </c>
      <c r="BA13">
        <v>15</v>
      </c>
      <c r="BB13">
        <v>1314</v>
      </c>
      <c r="BC13">
        <v>409</v>
      </c>
      <c r="BD13">
        <v>4156</v>
      </c>
      <c r="BE13">
        <v>375</v>
      </c>
      <c r="BF13">
        <v>18122</v>
      </c>
      <c r="BG13">
        <v>754</v>
      </c>
      <c r="BH13">
        <v>20179</v>
      </c>
      <c r="BI13">
        <v>680</v>
      </c>
      <c r="BJ13">
        <v>11201</v>
      </c>
      <c r="BK13">
        <v>152</v>
      </c>
      <c r="BL13">
        <v>37824</v>
      </c>
      <c r="BM13">
        <v>1972</v>
      </c>
      <c r="BN13">
        <v>36919</v>
      </c>
      <c r="BO13">
        <v>1747</v>
      </c>
      <c r="BP13">
        <v>905</v>
      </c>
      <c r="BQ13">
        <v>225</v>
      </c>
      <c r="BR13">
        <v>6656</v>
      </c>
      <c r="BS13">
        <v>400</v>
      </c>
      <c r="BT13">
        <v>27516</v>
      </c>
      <c r="BU13">
        <v>1135</v>
      </c>
      <c r="BV13">
        <v>11891</v>
      </c>
      <c r="BW13">
        <v>867</v>
      </c>
      <c r="BX13">
        <v>5073</v>
      </c>
      <c r="BY13">
        <v>370</v>
      </c>
      <c r="BZ13">
        <v>6929</v>
      </c>
      <c r="CA13">
        <v>588</v>
      </c>
      <c r="CB13">
        <v>11979</v>
      </c>
      <c r="CC13">
        <v>938</v>
      </c>
      <c r="CD13">
        <v>37309</v>
      </c>
      <c r="CE13">
        <v>1561</v>
      </c>
      <c r="CF13">
        <v>29552</v>
      </c>
      <c r="CG13">
        <v>599</v>
      </c>
      <c r="CH13">
        <v>3110</v>
      </c>
      <c r="CI13">
        <v>76166</v>
      </c>
      <c r="CJ13">
        <v>62006</v>
      </c>
      <c r="CK13">
        <v>28135</v>
      </c>
      <c r="CL13">
        <v>71856</v>
      </c>
      <c r="CM13">
        <v>3422</v>
      </c>
      <c r="CN13">
        <v>1441</v>
      </c>
      <c r="CO13">
        <v>4218</v>
      </c>
      <c r="CP13">
        <v>3165</v>
      </c>
      <c r="CQ13">
        <v>6222</v>
      </c>
      <c r="CR13">
        <v>1359</v>
      </c>
      <c r="CS13">
        <v>4625</v>
      </c>
      <c r="CT13">
        <v>1873</v>
      </c>
      <c r="CU13">
        <v>481</v>
      </c>
      <c r="CV13">
        <v>1880</v>
      </c>
      <c r="CW13">
        <v>1975</v>
      </c>
      <c r="CX13">
        <v>9913</v>
      </c>
      <c r="CY13">
        <v>2355</v>
      </c>
      <c r="CZ13">
        <v>1951</v>
      </c>
      <c r="DA13">
        <v>1341</v>
      </c>
      <c r="DB13">
        <v>1193</v>
      </c>
      <c r="DC13">
        <v>838</v>
      </c>
      <c r="DD13">
        <v>2321</v>
      </c>
      <c r="DE13">
        <v>10726</v>
      </c>
      <c r="DF13">
        <v>22212</v>
      </c>
      <c r="DG13">
        <v>18985</v>
      </c>
      <c r="DH13">
        <v>6872</v>
      </c>
      <c r="DI13">
        <v>1346</v>
      </c>
      <c r="DJ13">
        <v>783</v>
      </c>
      <c r="DK13">
        <v>1881</v>
      </c>
      <c r="DL13">
        <v>1182</v>
      </c>
      <c r="DM13">
        <v>70517</v>
      </c>
      <c r="DN13">
        <v>8586</v>
      </c>
      <c r="DO13">
        <v>25909</v>
      </c>
      <c r="DP13">
        <v>7029</v>
      </c>
      <c r="DQ13">
        <v>1289</v>
      </c>
      <c r="DR13">
        <v>907</v>
      </c>
      <c r="DS13">
        <v>710</v>
      </c>
      <c r="DT13">
        <v>721</v>
      </c>
      <c r="DU13">
        <v>422</v>
      </c>
      <c r="DV13">
        <v>2037</v>
      </c>
      <c r="DW13">
        <v>32938</v>
      </c>
      <c r="DX13" t="s">
        <v>700</v>
      </c>
      <c r="DY13" t="s">
        <v>700</v>
      </c>
      <c r="DZ13" t="s">
        <v>700</v>
      </c>
      <c r="EA13" t="s">
        <v>700</v>
      </c>
      <c r="EB13" t="s">
        <v>456</v>
      </c>
      <c r="EC13">
        <v>0.5</v>
      </c>
      <c r="ED13">
        <v>1.2</v>
      </c>
      <c r="EE13">
        <v>1</v>
      </c>
      <c r="EF13">
        <v>1.8</v>
      </c>
      <c r="EG13">
        <v>1.4</v>
      </c>
      <c r="EH13">
        <v>1.2</v>
      </c>
      <c r="EI13">
        <v>1.4</v>
      </c>
      <c r="EJ13">
        <v>0.6</v>
      </c>
      <c r="EK13">
        <v>0.2</v>
      </c>
      <c r="EL13">
        <v>0.8</v>
      </c>
      <c r="EM13">
        <v>0.6</v>
      </c>
      <c r="EN13">
        <v>0.1</v>
      </c>
      <c r="EO13">
        <v>0.5</v>
      </c>
      <c r="EP13">
        <v>0.6</v>
      </c>
      <c r="EQ13">
        <v>0.5</v>
      </c>
      <c r="ER13">
        <v>3.5</v>
      </c>
      <c r="ES13">
        <v>13.1</v>
      </c>
      <c r="ET13">
        <v>6</v>
      </c>
      <c r="EU13">
        <v>5.9</v>
      </c>
      <c r="EV13">
        <v>3.3</v>
      </c>
      <c r="EW13">
        <v>9.3000000000000007</v>
      </c>
      <c r="EX13">
        <v>0.3</v>
      </c>
      <c r="EY13">
        <v>0.4</v>
      </c>
      <c r="EZ13">
        <v>11</v>
      </c>
      <c r="FA13">
        <v>2.2000000000000002</v>
      </c>
      <c r="FB13">
        <v>14.6</v>
      </c>
      <c r="FC13">
        <v>0.7</v>
      </c>
      <c r="FD13">
        <v>0.5</v>
      </c>
      <c r="FE13">
        <v>3</v>
      </c>
      <c r="FF13">
        <v>0.7</v>
      </c>
      <c r="FG13">
        <v>0.5</v>
      </c>
      <c r="FH13">
        <v>0.4</v>
      </c>
      <c r="FI13">
        <v>0.6</v>
      </c>
      <c r="FJ13">
        <v>0.6</v>
      </c>
      <c r="FK13">
        <v>7.3</v>
      </c>
      <c r="FL13">
        <v>1.3</v>
      </c>
      <c r="FM13">
        <v>0.5</v>
      </c>
      <c r="FN13">
        <v>1.2</v>
      </c>
      <c r="FO13">
        <v>1.9</v>
      </c>
      <c r="FP13">
        <v>2.2000000000000002</v>
      </c>
      <c r="FQ13">
        <v>0.5</v>
      </c>
      <c r="FR13">
        <v>0.4</v>
      </c>
      <c r="FS13">
        <v>174</v>
      </c>
      <c r="FZ13" t="s">
        <v>700</v>
      </c>
      <c r="GA13" t="s">
        <v>700</v>
      </c>
      <c r="GB13" t="s">
        <v>138</v>
      </c>
      <c r="GC13" t="s">
        <v>2357</v>
      </c>
    </row>
    <row r="14" spans="1:185" x14ac:dyDescent="0.25">
      <c r="A14" s="65">
        <v>13</v>
      </c>
      <c r="B14">
        <v>82033</v>
      </c>
      <c r="C14">
        <v>2072</v>
      </c>
      <c r="D14">
        <v>21622</v>
      </c>
      <c r="E14">
        <v>439</v>
      </c>
      <c r="F14">
        <v>48839</v>
      </c>
      <c r="G14">
        <v>1630</v>
      </c>
      <c r="H14">
        <v>11572</v>
      </c>
      <c r="I14">
        <v>3</v>
      </c>
      <c r="J14">
        <v>6588</v>
      </c>
      <c r="K14">
        <v>113</v>
      </c>
      <c r="L14">
        <v>15034</v>
      </c>
      <c r="M14">
        <v>326</v>
      </c>
      <c r="N14">
        <v>8442</v>
      </c>
      <c r="O14">
        <v>424</v>
      </c>
      <c r="P14">
        <v>9698</v>
      </c>
      <c r="Q14">
        <v>403</v>
      </c>
      <c r="R14">
        <v>9805</v>
      </c>
      <c r="S14">
        <v>328</v>
      </c>
      <c r="T14">
        <v>10987</v>
      </c>
      <c r="U14">
        <v>196</v>
      </c>
      <c r="V14">
        <v>9907</v>
      </c>
      <c r="W14">
        <v>279</v>
      </c>
      <c r="X14">
        <v>41116</v>
      </c>
      <c r="Y14">
        <v>1262</v>
      </c>
      <c r="Z14">
        <v>40917</v>
      </c>
      <c r="AA14">
        <v>810</v>
      </c>
      <c r="AB14">
        <v>77699</v>
      </c>
      <c r="AC14">
        <v>1796</v>
      </c>
      <c r="AD14">
        <v>864</v>
      </c>
      <c r="AE14">
        <v>38</v>
      </c>
      <c r="AF14">
        <v>78</v>
      </c>
      <c r="AG14">
        <v>0</v>
      </c>
      <c r="AH14">
        <v>1483</v>
      </c>
      <c r="AI14">
        <v>29</v>
      </c>
      <c r="AJ14">
        <v>801</v>
      </c>
      <c r="AK14">
        <v>153</v>
      </c>
      <c r="AL14">
        <v>1099</v>
      </c>
      <c r="AM14">
        <v>56</v>
      </c>
      <c r="AN14">
        <v>2090</v>
      </c>
      <c r="AO14">
        <v>332</v>
      </c>
      <c r="AP14">
        <v>76588</v>
      </c>
      <c r="AQ14">
        <v>1629</v>
      </c>
      <c r="AR14">
        <v>8667</v>
      </c>
      <c r="AS14">
        <v>233</v>
      </c>
      <c r="AT14">
        <v>73366</v>
      </c>
      <c r="AU14">
        <v>1839</v>
      </c>
      <c r="AV14">
        <v>79472</v>
      </c>
      <c r="AW14">
        <v>1801</v>
      </c>
      <c r="AX14">
        <v>2561</v>
      </c>
      <c r="AY14">
        <v>271</v>
      </c>
      <c r="AZ14">
        <v>1222</v>
      </c>
      <c r="BA14">
        <v>29</v>
      </c>
      <c r="BB14">
        <v>1339</v>
      </c>
      <c r="BC14">
        <v>242</v>
      </c>
      <c r="BD14">
        <v>2790</v>
      </c>
      <c r="BE14">
        <v>134</v>
      </c>
      <c r="BF14">
        <v>13961</v>
      </c>
      <c r="BG14">
        <v>323</v>
      </c>
      <c r="BH14">
        <v>19788</v>
      </c>
      <c r="BI14">
        <v>488</v>
      </c>
      <c r="BJ14">
        <v>15430</v>
      </c>
      <c r="BK14">
        <v>264</v>
      </c>
      <c r="BL14">
        <v>42364</v>
      </c>
      <c r="BM14">
        <v>1339</v>
      </c>
      <c r="BN14">
        <v>41097</v>
      </c>
      <c r="BO14">
        <v>1189</v>
      </c>
      <c r="BP14">
        <v>1267</v>
      </c>
      <c r="BQ14">
        <v>150</v>
      </c>
      <c r="BR14">
        <v>6475</v>
      </c>
      <c r="BS14">
        <v>291</v>
      </c>
      <c r="BT14">
        <v>30022</v>
      </c>
      <c r="BU14">
        <v>795</v>
      </c>
      <c r="BV14">
        <v>13968</v>
      </c>
      <c r="BW14">
        <v>558</v>
      </c>
      <c r="BX14">
        <v>4849</v>
      </c>
      <c r="BY14">
        <v>277</v>
      </c>
      <c r="BZ14">
        <v>6996</v>
      </c>
      <c r="CA14">
        <v>489</v>
      </c>
      <c r="CB14">
        <v>10579</v>
      </c>
      <c r="CC14">
        <v>720</v>
      </c>
      <c r="CD14">
        <v>34589</v>
      </c>
      <c r="CE14">
        <v>900</v>
      </c>
      <c r="CF14">
        <v>33534</v>
      </c>
      <c r="CG14">
        <v>380</v>
      </c>
      <c r="CH14">
        <v>2072</v>
      </c>
      <c r="CI14">
        <v>79961</v>
      </c>
      <c r="CJ14">
        <v>67541</v>
      </c>
      <c r="CK14">
        <v>24370</v>
      </c>
      <c r="CL14">
        <v>73329</v>
      </c>
      <c r="CM14">
        <v>3988</v>
      </c>
      <c r="CN14">
        <v>1015</v>
      </c>
      <c r="CO14">
        <v>1172</v>
      </c>
      <c r="CP14">
        <v>3768</v>
      </c>
      <c r="CQ14">
        <v>6256</v>
      </c>
      <c r="CR14">
        <v>1186</v>
      </c>
      <c r="CS14">
        <v>4759</v>
      </c>
      <c r="CT14">
        <v>2061</v>
      </c>
      <c r="CU14">
        <v>519</v>
      </c>
      <c r="CV14">
        <v>2776</v>
      </c>
      <c r="CW14">
        <v>3104</v>
      </c>
      <c r="CX14">
        <v>13104</v>
      </c>
      <c r="CY14">
        <v>2770</v>
      </c>
      <c r="CZ14">
        <v>2052</v>
      </c>
      <c r="DA14">
        <v>1269</v>
      </c>
      <c r="DB14">
        <v>1073</v>
      </c>
      <c r="DC14">
        <v>679</v>
      </c>
      <c r="DD14">
        <v>2231</v>
      </c>
      <c r="DE14">
        <v>9326</v>
      </c>
      <c r="DF14">
        <v>21616</v>
      </c>
      <c r="DG14">
        <v>17500</v>
      </c>
      <c r="DH14">
        <v>7194</v>
      </c>
      <c r="DI14">
        <v>1511</v>
      </c>
      <c r="DJ14">
        <v>917</v>
      </c>
      <c r="DK14">
        <v>2605</v>
      </c>
      <c r="DL14">
        <v>1897</v>
      </c>
      <c r="DM14">
        <v>69363</v>
      </c>
      <c r="DN14">
        <v>11900</v>
      </c>
      <c r="DO14">
        <v>23577</v>
      </c>
      <c r="DP14">
        <v>7365</v>
      </c>
      <c r="DQ14">
        <v>1209</v>
      </c>
      <c r="DR14">
        <v>1012</v>
      </c>
      <c r="DS14">
        <v>980</v>
      </c>
      <c r="DT14">
        <v>648</v>
      </c>
      <c r="DU14">
        <v>642</v>
      </c>
      <c r="DV14">
        <v>2457</v>
      </c>
      <c r="DW14">
        <v>30942</v>
      </c>
      <c r="DX14" t="s">
        <v>700</v>
      </c>
      <c r="DY14" t="s">
        <v>700</v>
      </c>
      <c r="DZ14" t="s">
        <v>700</v>
      </c>
      <c r="EA14" t="s">
        <v>700</v>
      </c>
      <c r="EB14" t="s">
        <v>457</v>
      </c>
      <c r="EC14">
        <v>0.4</v>
      </c>
      <c r="ED14">
        <v>1.1000000000000001</v>
      </c>
      <c r="EE14">
        <v>0.8</v>
      </c>
      <c r="EF14">
        <v>1.6</v>
      </c>
      <c r="EG14">
        <v>1.3</v>
      </c>
      <c r="EH14">
        <v>1.1000000000000001</v>
      </c>
      <c r="EI14">
        <v>0.6</v>
      </c>
      <c r="EJ14">
        <v>1</v>
      </c>
      <c r="EK14">
        <v>0.1</v>
      </c>
      <c r="EL14">
        <v>0.7</v>
      </c>
      <c r="EM14">
        <v>0.5</v>
      </c>
      <c r="EN14">
        <v>0.1</v>
      </c>
      <c r="EO14">
        <v>0.5</v>
      </c>
      <c r="EP14">
        <v>0.4</v>
      </c>
      <c r="EQ14">
        <v>0.3</v>
      </c>
      <c r="ER14">
        <v>4.7</v>
      </c>
      <c r="ES14">
        <v>19.899999999999999</v>
      </c>
      <c r="ET14">
        <v>2.7</v>
      </c>
      <c r="EU14">
        <v>13.4</v>
      </c>
      <c r="EV14">
        <v>4.2</v>
      </c>
      <c r="EW14">
        <v>8.3000000000000007</v>
      </c>
      <c r="EX14">
        <v>0.3</v>
      </c>
      <c r="EY14">
        <v>0.3</v>
      </c>
      <c r="EZ14">
        <v>6.2</v>
      </c>
      <c r="FA14">
        <v>2.4</v>
      </c>
      <c r="FB14">
        <v>11.6</v>
      </c>
      <c r="FC14">
        <v>1.1000000000000001</v>
      </c>
      <c r="FD14">
        <v>0.4</v>
      </c>
      <c r="FE14">
        <v>2.5</v>
      </c>
      <c r="FF14">
        <v>0.7</v>
      </c>
      <c r="FG14">
        <v>0.6</v>
      </c>
      <c r="FH14">
        <v>0.6</v>
      </c>
      <c r="FI14">
        <v>0.5</v>
      </c>
      <c r="FJ14">
        <v>0.5</v>
      </c>
      <c r="FK14">
        <v>5.4</v>
      </c>
      <c r="FL14">
        <v>1.6</v>
      </c>
      <c r="FM14">
        <v>0.6</v>
      </c>
      <c r="FN14">
        <v>1</v>
      </c>
      <c r="FO14">
        <v>1.6</v>
      </c>
      <c r="FP14">
        <v>2.2999999999999998</v>
      </c>
      <c r="FQ14">
        <v>0.6</v>
      </c>
      <c r="FR14">
        <v>0.4</v>
      </c>
      <c r="FS14">
        <v>167</v>
      </c>
      <c r="FZ14" t="s">
        <v>700</v>
      </c>
      <c r="GA14" t="s">
        <v>700</v>
      </c>
      <c r="GB14" t="s">
        <v>139</v>
      </c>
      <c r="GC14" t="s">
        <v>2357</v>
      </c>
    </row>
    <row r="15" spans="1:185" x14ac:dyDescent="0.25">
      <c r="A15" s="65">
        <v>14</v>
      </c>
      <c r="B15">
        <v>80357</v>
      </c>
      <c r="C15">
        <v>3488</v>
      </c>
      <c r="D15">
        <v>18148</v>
      </c>
      <c r="E15">
        <v>294</v>
      </c>
      <c r="F15">
        <v>52290</v>
      </c>
      <c r="G15">
        <v>3194</v>
      </c>
      <c r="H15">
        <v>9919</v>
      </c>
      <c r="I15">
        <v>0</v>
      </c>
      <c r="J15">
        <v>5779</v>
      </c>
      <c r="K15">
        <v>46</v>
      </c>
      <c r="L15">
        <v>12369</v>
      </c>
      <c r="M15">
        <v>248</v>
      </c>
      <c r="N15">
        <v>16141</v>
      </c>
      <c r="O15">
        <v>1002</v>
      </c>
      <c r="P15">
        <v>9797</v>
      </c>
      <c r="Q15">
        <v>871</v>
      </c>
      <c r="R15">
        <v>8503</v>
      </c>
      <c r="S15">
        <v>594</v>
      </c>
      <c r="T15">
        <v>8365</v>
      </c>
      <c r="U15">
        <v>374</v>
      </c>
      <c r="V15">
        <v>9484</v>
      </c>
      <c r="W15">
        <v>353</v>
      </c>
      <c r="X15">
        <v>40344</v>
      </c>
      <c r="Y15">
        <v>2045</v>
      </c>
      <c r="Z15">
        <v>40013</v>
      </c>
      <c r="AA15">
        <v>1443</v>
      </c>
      <c r="AB15">
        <v>63933</v>
      </c>
      <c r="AC15">
        <v>2586</v>
      </c>
      <c r="AD15">
        <v>10186</v>
      </c>
      <c r="AE15">
        <v>455</v>
      </c>
      <c r="AF15">
        <v>337</v>
      </c>
      <c r="AG15">
        <v>59</v>
      </c>
      <c r="AH15">
        <v>2529</v>
      </c>
      <c r="AI15">
        <v>196</v>
      </c>
      <c r="AJ15">
        <v>981</v>
      </c>
      <c r="AK15">
        <v>107</v>
      </c>
      <c r="AL15">
        <v>2391</v>
      </c>
      <c r="AM15">
        <v>85</v>
      </c>
      <c r="AN15">
        <v>2364</v>
      </c>
      <c r="AO15">
        <v>258</v>
      </c>
      <c r="AP15">
        <v>62637</v>
      </c>
      <c r="AQ15">
        <v>2458</v>
      </c>
      <c r="AR15">
        <v>9967</v>
      </c>
      <c r="AS15">
        <v>309</v>
      </c>
      <c r="AT15">
        <v>70390</v>
      </c>
      <c r="AU15">
        <v>3179</v>
      </c>
      <c r="AV15">
        <v>71261</v>
      </c>
      <c r="AW15">
        <v>2912</v>
      </c>
      <c r="AX15">
        <v>9096</v>
      </c>
      <c r="AY15">
        <v>576</v>
      </c>
      <c r="AZ15">
        <v>3107</v>
      </c>
      <c r="BA15">
        <v>258</v>
      </c>
      <c r="BB15">
        <v>5989</v>
      </c>
      <c r="BC15">
        <v>318</v>
      </c>
      <c r="BD15">
        <v>4074</v>
      </c>
      <c r="BE15">
        <v>408</v>
      </c>
      <c r="BF15">
        <v>11630</v>
      </c>
      <c r="BG15">
        <v>588</v>
      </c>
      <c r="BH15">
        <v>16757</v>
      </c>
      <c r="BI15">
        <v>889</v>
      </c>
      <c r="BJ15">
        <v>13607</v>
      </c>
      <c r="BK15">
        <v>307</v>
      </c>
      <c r="BL15">
        <v>43812</v>
      </c>
      <c r="BM15">
        <v>2723</v>
      </c>
      <c r="BN15">
        <v>41139</v>
      </c>
      <c r="BO15">
        <v>2360</v>
      </c>
      <c r="BP15">
        <v>2673</v>
      </c>
      <c r="BQ15">
        <v>363</v>
      </c>
      <c r="BR15">
        <v>8478</v>
      </c>
      <c r="BS15">
        <v>471</v>
      </c>
      <c r="BT15">
        <v>25680</v>
      </c>
      <c r="BU15">
        <v>1220</v>
      </c>
      <c r="BV15">
        <v>19462</v>
      </c>
      <c r="BW15">
        <v>1479</v>
      </c>
      <c r="BX15">
        <v>7148</v>
      </c>
      <c r="BY15">
        <v>495</v>
      </c>
      <c r="BZ15">
        <v>16386</v>
      </c>
      <c r="CA15">
        <v>1011</v>
      </c>
      <c r="CB15">
        <v>22343</v>
      </c>
      <c r="CC15">
        <v>1421</v>
      </c>
      <c r="CD15">
        <v>33086</v>
      </c>
      <c r="CE15">
        <v>1604</v>
      </c>
      <c r="CF15">
        <v>22118</v>
      </c>
      <c r="CG15">
        <v>377</v>
      </c>
      <c r="CH15">
        <v>3488</v>
      </c>
      <c r="CI15">
        <v>76869</v>
      </c>
      <c r="CJ15">
        <v>54898</v>
      </c>
      <c r="CK15">
        <v>32446</v>
      </c>
      <c r="CL15">
        <v>66128</v>
      </c>
      <c r="CM15">
        <v>11107</v>
      </c>
      <c r="CN15">
        <v>5129</v>
      </c>
      <c r="CO15">
        <v>295</v>
      </c>
      <c r="CP15">
        <v>1865</v>
      </c>
      <c r="CQ15">
        <v>5325</v>
      </c>
      <c r="CR15">
        <v>1274</v>
      </c>
      <c r="CS15">
        <v>6771</v>
      </c>
      <c r="CT15">
        <v>1978</v>
      </c>
      <c r="CU15">
        <v>691</v>
      </c>
      <c r="CV15">
        <v>2545</v>
      </c>
      <c r="CW15">
        <v>3123</v>
      </c>
      <c r="CX15">
        <v>12404</v>
      </c>
      <c r="CY15">
        <v>4889</v>
      </c>
      <c r="CZ15">
        <v>2252</v>
      </c>
      <c r="DA15">
        <v>989</v>
      </c>
      <c r="DB15">
        <v>1566</v>
      </c>
      <c r="DC15">
        <v>1474</v>
      </c>
      <c r="DD15">
        <v>4323</v>
      </c>
      <c r="DE15">
        <v>14614</v>
      </c>
      <c r="DF15">
        <v>17781</v>
      </c>
      <c r="DG15">
        <v>12256</v>
      </c>
      <c r="DH15">
        <v>4488</v>
      </c>
      <c r="DI15">
        <v>1787</v>
      </c>
      <c r="DJ15">
        <v>833</v>
      </c>
      <c r="DK15">
        <v>3738</v>
      </c>
      <c r="DL15">
        <v>2297</v>
      </c>
      <c r="DM15">
        <v>58910</v>
      </c>
      <c r="DN15">
        <v>21288</v>
      </c>
      <c r="DO15">
        <v>17240</v>
      </c>
      <c r="DP15">
        <v>15155</v>
      </c>
      <c r="DQ15">
        <v>2054</v>
      </c>
      <c r="DR15">
        <v>1892</v>
      </c>
      <c r="DS15">
        <v>2071</v>
      </c>
      <c r="DT15">
        <v>1598</v>
      </c>
      <c r="DU15">
        <v>1456</v>
      </c>
      <c r="DV15">
        <v>5545</v>
      </c>
      <c r="DW15">
        <v>32395</v>
      </c>
      <c r="DX15" t="s">
        <v>700</v>
      </c>
      <c r="DY15" t="s">
        <v>700</v>
      </c>
      <c r="DZ15" t="s">
        <v>700</v>
      </c>
      <c r="EA15" t="s">
        <v>700</v>
      </c>
      <c r="EB15" t="s">
        <v>458</v>
      </c>
      <c r="EC15">
        <v>0.6</v>
      </c>
      <c r="ED15">
        <v>0.9</v>
      </c>
      <c r="EE15">
        <v>0.7</v>
      </c>
      <c r="EF15">
        <v>1.4</v>
      </c>
      <c r="EG15">
        <v>2.5</v>
      </c>
      <c r="EH15">
        <v>2.2999999999999998</v>
      </c>
      <c r="EI15">
        <v>1.3</v>
      </c>
      <c r="EJ15">
        <v>1.2</v>
      </c>
      <c r="EK15">
        <v>0.3</v>
      </c>
      <c r="EL15">
        <v>0.5</v>
      </c>
      <c r="EM15">
        <v>0.8</v>
      </c>
      <c r="EN15">
        <v>0.2</v>
      </c>
      <c r="EO15">
        <v>0.8</v>
      </c>
      <c r="EP15">
        <v>0.7</v>
      </c>
      <c r="EQ15">
        <v>0.6</v>
      </c>
      <c r="ER15">
        <v>2.1</v>
      </c>
      <c r="ES15">
        <v>13.3</v>
      </c>
      <c r="ET15">
        <v>5.4</v>
      </c>
      <c r="EU15">
        <v>8.8000000000000007</v>
      </c>
      <c r="EV15">
        <v>2.4</v>
      </c>
      <c r="EW15">
        <v>5.2</v>
      </c>
      <c r="EX15">
        <v>0.6</v>
      </c>
      <c r="EY15">
        <v>0.6</v>
      </c>
      <c r="EZ15">
        <v>2.5</v>
      </c>
      <c r="FA15">
        <v>5.2</v>
      </c>
      <c r="FB15">
        <v>2.9</v>
      </c>
      <c r="FC15">
        <v>1.3</v>
      </c>
      <c r="FD15">
        <v>0.6</v>
      </c>
      <c r="FE15">
        <v>4.0999999999999996</v>
      </c>
      <c r="FF15">
        <v>1.7</v>
      </c>
      <c r="FG15">
        <v>1.2</v>
      </c>
      <c r="FH15">
        <v>0.8</v>
      </c>
      <c r="FI15">
        <v>0.8</v>
      </c>
      <c r="FJ15">
        <v>0.9</v>
      </c>
      <c r="FK15">
        <v>5.3</v>
      </c>
      <c r="FL15">
        <v>2.2999999999999998</v>
      </c>
      <c r="FM15">
        <v>0.9</v>
      </c>
      <c r="FN15">
        <v>1.5</v>
      </c>
      <c r="FO15">
        <v>2.8</v>
      </c>
      <c r="FP15">
        <v>1.4</v>
      </c>
      <c r="FQ15">
        <v>0.9</v>
      </c>
      <c r="FR15">
        <v>0.6</v>
      </c>
      <c r="FS15">
        <v>283</v>
      </c>
      <c r="FZ15" t="s">
        <v>700</v>
      </c>
      <c r="GA15" t="s">
        <v>700</v>
      </c>
      <c r="GB15" t="s">
        <v>140</v>
      </c>
      <c r="GC15" t="s">
        <v>2357</v>
      </c>
    </row>
    <row r="16" spans="1:185" x14ac:dyDescent="0.25">
      <c r="A16" s="65">
        <v>15</v>
      </c>
      <c r="B16">
        <v>80589</v>
      </c>
      <c r="C16">
        <v>3218</v>
      </c>
      <c r="D16">
        <v>22498</v>
      </c>
      <c r="E16">
        <v>583</v>
      </c>
      <c r="F16">
        <v>47383</v>
      </c>
      <c r="G16">
        <v>2612</v>
      </c>
      <c r="H16">
        <v>10708</v>
      </c>
      <c r="I16">
        <v>23</v>
      </c>
      <c r="J16">
        <v>6598</v>
      </c>
      <c r="K16">
        <v>197</v>
      </c>
      <c r="L16">
        <v>15900</v>
      </c>
      <c r="M16">
        <v>386</v>
      </c>
      <c r="N16">
        <v>5312</v>
      </c>
      <c r="O16">
        <v>412</v>
      </c>
      <c r="P16">
        <v>8607</v>
      </c>
      <c r="Q16">
        <v>636</v>
      </c>
      <c r="R16">
        <v>10800</v>
      </c>
      <c r="S16">
        <v>558</v>
      </c>
      <c r="T16">
        <v>11781</v>
      </c>
      <c r="U16">
        <v>582</v>
      </c>
      <c r="V16">
        <v>10883</v>
      </c>
      <c r="W16">
        <v>424</v>
      </c>
      <c r="X16">
        <v>40877</v>
      </c>
      <c r="Y16">
        <v>1939</v>
      </c>
      <c r="Z16">
        <v>39712</v>
      </c>
      <c r="AA16">
        <v>1279</v>
      </c>
      <c r="AB16">
        <v>76269</v>
      </c>
      <c r="AC16">
        <v>2814</v>
      </c>
      <c r="AD16">
        <v>264</v>
      </c>
      <c r="AE16">
        <v>0</v>
      </c>
      <c r="AF16">
        <v>1574</v>
      </c>
      <c r="AG16">
        <v>188</v>
      </c>
      <c r="AH16">
        <v>623</v>
      </c>
      <c r="AI16">
        <v>20</v>
      </c>
      <c r="AJ16">
        <v>206</v>
      </c>
      <c r="AK16">
        <v>63</v>
      </c>
      <c r="AL16">
        <v>1638</v>
      </c>
      <c r="AM16">
        <v>120</v>
      </c>
      <c r="AN16">
        <v>1227</v>
      </c>
      <c r="AO16">
        <v>175</v>
      </c>
      <c r="AP16">
        <v>75499</v>
      </c>
      <c r="AQ16">
        <v>2722</v>
      </c>
      <c r="AR16">
        <v>8988</v>
      </c>
      <c r="AS16">
        <v>254</v>
      </c>
      <c r="AT16">
        <v>71601</v>
      </c>
      <c r="AU16">
        <v>2964</v>
      </c>
      <c r="AV16">
        <v>79417</v>
      </c>
      <c r="AW16">
        <v>3032</v>
      </c>
      <c r="AX16">
        <v>1172</v>
      </c>
      <c r="AY16">
        <v>186</v>
      </c>
      <c r="AZ16">
        <v>744</v>
      </c>
      <c r="BA16">
        <v>70</v>
      </c>
      <c r="BB16">
        <v>428</v>
      </c>
      <c r="BC16">
        <v>116</v>
      </c>
      <c r="BD16">
        <v>4005</v>
      </c>
      <c r="BE16">
        <v>393</v>
      </c>
      <c r="BF16">
        <v>18255</v>
      </c>
      <c r="BG16">
        <v>883</v>
      </c>
      <c r="BH16">
        <v>19887</v>
      </c>
      <c r="BI16">
        <v>744</v>
      </c>
      <c r="BJ16">
        <v>10632</v>
      </c>
      <c r="BK16">
        <v>203</v>
      </c>
      <c r="BL16">
        <v>40086</v>
      </c>
      <c r="BM16">
        <v>2096</v>
      </c>
      <c r="BN16">
        <v>38529</v>
      </c>
      <c r="BO16">
        <v>1888</v>
      </c>
      <c r="BP16">
        <v>1557</v>
      </c>
      <c r="BQ16">
        <v>208</v>
      </c>
      <c r="BR16">
        <v>7297</v>
      </c>
      <c r="BS16">
        <v>516</v>
      </c>
      <c r="BT16">
        <v>28444</v>
      </c>
      <c r="BU16">
        <v>1132</v>
      </c>
      <c r="BV16">
        <v>12624</v>
      </c>
      <c r="BW16">
        <v>978</v>
      </c>
      <c r="BX16">
        <v>6315</v>
      </c>
      <c r="BY16">
        <v>502</v>
      </c>
      <c r="BZ16">
        <v>5698</v>
      </c>
      <c r="CA16">
        <v>413</v>
      </c>
      <c r="CB16">
        <v>10461</v>
      </c>
      <c r="CC16">
        <v>856</v>
      </c>
      <c r="CD16">
        <v>35761</v>
      </c>
      <c r="CE16">
        <v>1672</v>
      </c>
      <c r="CF16">
        <v>33965</v>
      </c>
      <c r="CG16">
        <v>671</v>
      </c>
      <c r="CH16">
        <v>3218</v>
      </c>
      <c r="CI16">
        <v>77371</v>
      </c>
      <c r="CJ16">
        <v>62493</v>
      </c>
      <c r="CK16">
        <v>25835</v>
      </c>
      <c r="CL16">
        <v>73788</v>
      </c>
      <c r="CM16">
        <v>2047</v>
      </c>
      <c r="CN16">
        <v>556</v>
      </c>
      <c r="CO16">
        <v>1110</v>
      </c>
      <c r="CP16">
        <v>4642</v>
      </c>
      <c r="CQ16">
        <v>6450</v>
      </c>
      <c r="CR16">
        <v>1266</v>
      </c>
      <c r="CS16">
        <v>4804</v>
      </c>
      <c r="CT16">
        <v>2510</v>
      </c>
      <c r="CU16">
        <v>305</v>
      </c>
      <c r="CV16">
        <v>1912</v>
      </c>
      <c r="CW16">
        <v>2989</v>
      </c>
      <c r="CX16">
        <v>9338</v>
      </c>
      <c r="CY16">
        <v>3095</v>
      </c>
      <c r="CZ16">
        <v>1793</v>
      </c>
      <c r="DA16">
        <v>1629</v>
      </c>
      <c r="DB16">
        <v>1082</v>
      </c>
      <c r="DC16">
        <v>658</v>
      </c>
      <c r="DD16">
        <v>1914</v>
      </c>
      <c r="DE16">
        <v>7905</v>
      </c>
      <c r="DF16">
        <v>21657</v>
      </c>
      <c r="DG16">
        <v>17618</v>
      </c>
      <c r="DH16">
        <v>7179</v>
      </c>
      <c r="DI16">
        <v>1658</v>
      </c>
      <c r="DJ16">
        <v>1046</v>
      </c>
      <c r="DK16">
        <v>2381</v>
      </c>
      <c r="DL16">
        <v>1556</v>
      </c>
      <c r="DM16">
        <v>72232</v>
      </c>
      <c r="DN16">
        <v>7943</v>
      </c>
      <c r="DO16">
        <v>25038</v>
      </c>
      <c r="DP16">
        <v>4524</v>
      </c>
      <c r="DQ16">
        <v>714</v>
      </c>
      <c r="DR16">
        <v>610</v>
      </c>
      <c r="DS16">
        <v>452</v>
      </c>
      <c r="DT16">
        <v>719</v>
      </c>
      <c r="DU16">
        <v>354</v>
      </c>
      <c r="DV16">
        <v>1217</v>
      </c>
      <c r="DW16">
        <v>29562</v>
      </c>
      <c r="DX16" t="s">
        <v>700</v>
      </c>
      <c r="DY16" t="s">
        <v>700</v>
      </c>
      <c r="DZ16" t="s">
        <v>700</v>
      </c>
      <c r="EA16" t="s">
        <v>700</v>
      </c>
      <c r="EB16" t="s">
        <v>459</v>
      </c>
      <c r="EC16">
        <v>0.4</v>
      </c>
      <c r="ED16">
        <v>1.2</v>
      </c>
      <c r="EE16">
        <v>0.6</v>
      </c>
      <c r="EF16">
        <v>2</v>
      </c>
      <c r="EG16">
        <v>1.5</v>
      </c>
      <c r="EH16">
        <v>1.2</v>
      </c>
      <c r="EI16">
        <v>1.1000000000000001</v>
      </c>
      <c r="EJ16">
        <v>0.7</v>
      </c>
      <c r="EK16">
        <v>0.2</v>
      </c>
      <c r="EL16">
        <v>0.6</v>
      </c>
      <c r="EM16">
        <v>0.6</v>
      </c>
      <c r="EN16">
        <v>0.1</v>
      </c>
      <c r="EO16">
        <v>0.5</v>
      </c>
      <c r="EP16">
        <v>0.5</v>
      </c>
      <c r="EQ16">
        <v>0.4</v>
      </c>
      <c r="ER16">
        <v>6.4</v>
      </c>
      <c r="ES16">
        <v>3.1</v>
      </c>
      <c r="ET16">
        <v>3.4</v>
      </c>
      <c r="EU16">
        <v>19.399999999999999</v>
      </c>
      <c r="EV16">
        <v>3</v>
      </c>
      <c r="EW16">
        <v>5.6</v>
      </c>
      <c r="EX16">
        <v>0.4</v>
      </c>
      <c r="EY16">
        <v>0.4</v>
      </c>
      <c r="EZ16">
        <v>5.9</v>
      </c>
      <c r="FA16">
        <v>3.9</v>
      </c>
      <c r="FB16">
        <v>14</v>
      </c>
      <c r="FC16">
        <v>0.7</v>
      </c>
      <c r="FD16">
        <v>0.5</v>
      </c>
      <c r="FE16">
        <v>2.1</v>
      </c>
      <c r="FF16">
        <v>0.9</v>
      </c>
      <c r="FG16">
        <v>0.7</v>
      </c>
      <c r="FH16">
        <v>0.7</v>
      </c>
      <c r="FI16">
        <v>0.7</v>
      </c>
      <c r="FJ16">
        <v>0.7</v>
      </c>
      <c r="FK16">
        <v>3.9</v>
      </c>
      <c r="FL16">
        <v>1</v>
      </c>
      <c r="FM16">
        <v>0.6</v>
      </c>
      <c r="FN16">
        <v>1.5</v>
      </c>
      <c r="FO16">
        <v>1.2</v>
      </c>
      <c r="FP16">
        <v>2</v>
      </c>
      <c r="FQ16">
        <v>0.7</v>
      </c>
      <c r="FR16">
        <v>0.4</v>
      </c>
      <c r="FS16">
        <v>106</v>
      </c>
      <c r="FZ16" t="s">
        <v>700</v>
      </c>
      <c r="GA16" t="s">
        <v>700</v>
      </c>
      <c r="GB16" t="s">
        <v>141</v>
      </c>
      <c r="GC16" t="s">
        <v>2357</v>
      </c>
    </row>
    <row r="17" spans="1:185" x14ac:dyDescent="0.25">
      <c r="A17" s="65">
        <v>16</v>
      </c>
      <c r="B17">
        <v>75963</v>
      </c>
      <c r="C17">
        <v>3568</v>
      </c>
      <c r="D17">
        <v>19019</v>
      </c>
      <c r="E17">
        <v>899</v>
      </c>
      <c r="F17">
        <v>43162</v>
      </c>
      <c r="G17">
        <v>2657</v>
      </c>
      <c r="H17">
        <v>13782</v>
      </c>
      <c r="I17">
        <v>12</v>
      </c>
      <c r="J17">
        <v>5497</v>
      </c>
      <c r="K17">
        <v>227</v>
      </c>
      <c r="L17">
        <v>13522</v>
      </c>
      <c r="M17">
        <v>672</v>
      </c>
      <c r="N17">
        <v>6719</v>
      </c>
      <c r="O17">
        <v>408</v>
      </c>
      <c r="P17">
        <v>7915</v>
      </c>
      <c r="Q17">
        <v>698</v>
      </c>
      <c r="R17">
        <v>8028</v>
      </c>
      <c r="S17">
        <v>654</v>
      </c>
      <c r="T17">
        <v>9391</v>
      </c>
      <c r="U17">
        <v>489</v>
      </c>
      <c r="V17">
        <v>11109</v>
      </c>
      <c r="W17">
        <v>408</v>
      </c>
      <c r="X17">
        <v>38130</v>
      </c>
      <c r="Y17">
        <v>1981</v>
      </c>
      <c r="Z17">
        <v>37833</v>
      </c>
      <c r="AA17">
        <v>1587</v>
      </c>
      <c r="AB17">
        <v>69335</v>
      </c>
      <c r="AC17">
        <v>2497</v>
      </c>
      <c r="AD17">
        <v>1289</v>
      </c>
      <c r="AE17">
        <v>59</v>
      </c>
      <c r="AF17">
        <v>1339</v>
      </c>
      <c r="AG17">
        <v>363</v>
      </c>
      <c r="AH17">
        <v>1172</v>
      </c>
      <c r="AI17">
        <v>10</v>
      </c>
      <c r="AJ17">
        <v>1684</v>
      </c>
      <c r="AK17">
        <v>554</v>
      </c>
      <c r="AL17">
        <v>1141</v>
      </c>
      <c r="AM17">
        <v>82</v>
      </c>
      <c r="AN17">
        <v>3743</v>
      </c>
      <c r="AO17">
        <v>846</v>
      </c>
      <c r="AP17">
        <v>67729</v>
      </c>
      <c r="AQ17">
        <v>2286</v>
      </c>
      <c r="AR17">
        <v>8256</v>
      </c>
      <c r="AS17">
        <v>150</v>
      </c>
      <c r="AT17">
        <v>67707</v>
      </c>
      <c r="AU17">
        <v>3418</v>
      </c>
      <c r="AV17">
        <v>73173</v>
      </c>
      <c r="AW17">
        <v>3051</v>
      </c>
      <c r="AX17">
        <v>2790</v>
      </c>
      <c r="AY17">
        <v>517</v>
      </c>
      <c r="AZ17">
        <v>1107</v>
      </c>
      <c r="BA17">
        <v>31</v>
      </c>
      <c r="BB17">
        <v>1683</v>
      </c>
      <c r="BC17">
        <v>486</v>
      </c>
      <c r="BD17">
        <v>3838</v>
      </c>
      <c r="BE17">
        <v>305</v>
      </c>
      <c r="BF17">
        <v>18074</v>
      </c>
      <c r="BG17">
        <v>1000</v>
      </c>
      <c r="BH17">
        <v>17649</v>
      </c>
      <c r="BI17">
        <v>785</v>
      </c>
      <c r="BJ17">
        <v>10664</v>
      </c>
      <c r="BK17">
        <v>171</v>
      </c>
      <c r="BL17">
        <v>36691</v>
      </c>
      <c r="BM17">
        <v>2003</v>
      </c>
      <c r="BN17">
        <v>35744</v>
      </c>
      <c r="BO17">
        <v>1847</v>
      </c>
      <c r="BP17">
        <v>947</v>
      </c>
      <c r="BQ17">
        <v>156</v>
      </c>
      <c r="BR17">
        <v>6471</v>
      </c>
      <c r="BS17">
        <v>654</v>
      </c>
      <c r="BT17">
        <v>26099</v>
      </c>
      <c r="BU17">
        <v>1202</v>
      </c>
      <c r="BV17">
        <v>12223</v>
      </c>
      <c r="BW17">
        <v>913</v>
      </c>
      <c r="BX17">
        <v>4840</v>
      </c>
      <c r="BY17">
        <v>542</v>
      </c>
      <c r="BZ17">
        <v>8079</v>
      </c>
      <c r="CA17">
        <v>990</v>
      </c>
      <c r="CB17">
        <v>12761</v>
      </c>
      <c r="CC17">
        <v>1245</v>
      </c>
      <c r="CD17">
        <v>35199</v>
      </c>
      <c r="CE17">
        <v>1809</v>
      </c>
      <c r="CF17">
        <v>26101</v>
      </c>
      <c r="CG17">
        <v>400</v>
      </c>
      <c r="CH17">
        <v>3568</v>
      </c>
      <c r="CI17">
        <v>72395</v>
      </c>
      <c r="CJ17">
        <v>58066</v>
      </c>
      <c r="CK17">
        <v>27061</v>
      </c>
      <c r="CL17">
        <v>68051</v>
      </c>
      <c r="CM17">
        <v>4396</v>
      </c>
      <c r="CN17">
        <v>1451</v>
      </c>
      <c r="CO17">
        <v>3523</v>
      </c>
      <c r="CP17">
        <v>2754</v>
      </c>
      <c r="CQ17">
        <v>6107</v>
      </c>
      <c r="CR17">
        <v>1202</v>
      </c>
      <c r="CS17">
        <v>4630</v>
      </c>
      <c r="CT17">
        <v>1895</v>
      </c>
      <c r="CU17">
        <v>509</v>
      </c>
      <c r="CV17">
        <v>2300</v>
      </c>
      <c r="CW17">
        <v>1726</v>
      </c>
      <c r="CX17">
        <v>9381</v>
      </c>
      <c r="CY17">
        <v>3301</v>
      </c>
      <c r="CZ17">
        <v>1613</v>
      </c>
      <c r="DA17">
        <v>1288</v>
      </c>
      <c r="DB17">
        <v>1085</v>
      </c>
      <c r="DC17">
        <v>913</v>
      </c>
      <c r="DD17">
        <v>2315</v>
      </c>
      <c r="DE17">
        <v>11165</v>
      </c>
      <c r="DF17">
        <v>20682</v>
      </c>
      <c r="DG17">
        <v>16646</v>
      </c>
      <c r="DH17">
        <v>5890</v>
      </c>
      <c r="DI17">
        <v>1469</v>
      </c>
      <c r="DJ17">
        <v>988</v>
      </c>
      <c r="DK17">
        <v>2567</v>
      </c>
      <c r="DL17">
        <v>1803</v>
      </c>
      <c r="DM17">
        <v>67476</v>
      </c>
      <c r="DN17">
        <v>8501</v>
      </c>
      <c r="DO17">
        <v>23875</v>
      </c>
      <c r="DP17">
        <v>7972</v>
      </c>
      <c r="DQ17">
        <v>1279</v>
      </c>
      <c r="DR17">
        <v>1300</v>
      </c>
      <c r="DS17">
        <v>959</v>
      </c>
      <c r="DT17">
        <v>850</v>
      </c>
      <c r="DU17">
        <v>605</v>
      </c>
      <c r="DV17">
        <v>2315</v>
      </c>
      <c r="DW17">
        <v>31847</v>
      </c>
      <c r="DX17" t="s">
        <v>700</v>
      </c>
      <c r="DY17" t="s">
        <v>700</v>
      </c>
      <c r="DZ17" t="s">
        <v>700</v>
      </c>
      <c r="EA17" t="s">
        <v>700</v>
      </c>
      <c r="EB17" t="s">
        <v>460</v>
      </c>
      <c r="EC17">
        <v>0.6</v>
      </c>
      <c r="ED17">
        <v>2.1</v>
      </c>
      <c r="EE17">
        <v>1.3</v>
      </c>
      <c r="EF17">
        <v>1.4</v>
      </c>
      <c r="EG17">
        <v>2</v>
      </c>
      <c r="EH17">
        <v>1.8</v>
      </c>
      <c r="EI17">
        <v>1</v>
      </c>
      <c r="EJ17">
        <v>0.7</v>
      </c>
      <c r="EK17">
        <v>0.1</v>
      </c>
      <c r="EL17">
        <v>1.3</v>
      </c>
      <c r="EM17">
        <v>0.7</v>
      </c>
      <c r="EN17">
        <v>0.1</v>
      </c>
      <c r="EO17">
        <v>0.7</v>
      </c>
      <c r="EP17">
        <v>0.8</v>
      </c>
      <c r="EQ17">
        <v>0.6</v>
      </c>
      <c r="ER17">
        <v>3.8</v>
      </c>
      <c r="ES17">
        <v>6.9</v>
      </c>
      <c r="ET17">
        <v>1.1000000000000001</v>
      </c>
      <c r="EU17">
        <v>10.6</v>
      </c>
      <c r="EV17">
        <v>3.7</v>
      </c>
      <c r="EW17">
        <v>6.1</v>
      </c>
      <c r="EX17">
        <v>0.5</v>
      </c>
      <c r="EY17">
        <v>0.6</v>
      </c>
      <c r="EZ17">
        <v>6.2</v>
      </c>
      <c r="FA17">
        <v>2.5</v>
      </c>
      <c r="FB17">
        <v>9.3000000000000007</v>
      </c>
      <c r="FC17">
        <v>0.7</v>
      </c>
      <c r="FD17">
        <v>0.7</v>
      </c>
      <c r="FE17">
        <v>2.1</v>
      </c>
      <c r="FF17">
        <v>0.9</v>
      </c>
      <c r="FG17">
        <v>0.8</v>
      </c>
      <c r="FH17">
        <v>0.7</v>
      </c>
      <c r="FI17">
        <v>0.7</v>
      </c>
      <c r="FJ17">
        <v>0.6</v>
      </c>
      <c r="FK17">
        <v>7.9</v>
      </c>
      <c r="FL17">
        <v>1.8</v>
      </c>
      <c r="FM17">
        <v>0.7</v>
      </c>
      <c r="FN17">
        <v>1.5</v>
      </c>
      <c r="FO17">
        <v>2.1</v>
      </c>
      <c r="FP17">
        <v>2.4</v>
      </c>
      <c r="FQ17">
        <v>0.8</v>
      </c>
      <c r="FR17">
        <v>0.5</v>
      </c>
      <c r="FS17">
        <v>313</v>
      </c>
      <c r="FZ17" t="s">
        <v>700</v>
      </c>
      <c r="GA17" t="s">
        <v>700</v>
      </c>
      <c r="GB17" t="s">
        <v>142</v>
      </c>
      <c r="GC17" t="s">
        <v>2357</v>
      </c>
    </row>
    <row r="18" spans="1:185" x14ac:dyDescent="0.25">
      <c r="A18" s="65">
        <v>17</v>
      </c>
      <c r="B18">
        <v>76320</v>
      </c>
      <c r="C18">
        <v>4409</v>
      </c>
      <c r="D18">
        <v>19075</v>
      </c>
      <c r="E18">
        <v>885</v>
      </c>
      <c r="F18">
        <v>43257</v>
      </c>
      <c r="G18">
        <v>3508</v>
      </c>
      <c r="H18">
        <v>13988</v>
      </c>
      <c r="I18">
        <v>16</v>
      </c>
      <c r="J18">
        <v>5935</v>
      </c>
      <c r="K18">
        <v>227</v>
      </c>
      <c r="L18">
        <v>13140</v>
      </c>
      <c r="M18">
        <v>658</v>
      </c>
      <c r="N18">
        <v>5892</v>
      </c>
      <c r="O18">
        <v>689</v>
      </c>
      <c r="P18">
        <v>8404</v>
      </c>
      <c r="Q18">
        <v>1073</v>
      </c>
      <c r="R18">
        <v>8312</v>
      </c>
      <c r="S18">
        <v>755</v>
      </c>
      <c r="T18">
        <v>9262</v>
      </c>
      <c r="U18">
        <v>476</v>
      </c>
      <c r="V18">
        <v>11387</v>
      </c>
      <c r="W18">
        <v>515</v>
      </c>
      <c r="X18">
        <v>38451</v>
      </c>
      <c r="Y18">
        <v>2646</v>
      </c>
      <c r="Z18">
        <v>37869</v>
      </c>
      <c r="AA18">
        <v>1763</v>
      </c>
      <c r="AB18">
        <v>68751</v>
      </c>
      <c r="AC18">
        <v>3376</v>
      </c>
      <c r="AD18">
        <v>2335</v>
      </c>
      <c r="AE18">
        <v>45</v>
      </c>
      <c r="AF18">
        <v>458</v>
      </c>
      <c r="AG18">
        <v>49</v>
      </c>
      <c r="AH18">
        <v>612</v>
      </c>
      <c r="AI18">
        <v>31</v>
      </c>
      <c r="AJ18">
        <v>3020</v>
      </c>
      <c r="AK18">
        <v>724</v>
      </c>
      <c r="AL18">
        <v>968</v>
      </c>
      <c r="AM18">
        <v>79</v>
      </c>
      <c r="AN18">
        <v>7522</v>
      </c>
      <c r="AO18">
        <v>1567</v>
      </c>
      <c r="AP18">
        <v>64618</v>
      </c>
      <c r="AQ18">
        <v>2594</v>
      </c>
      <c r="AR18">
        <v>9225</v>
      </c>
      <c r="AS18">
        <v>262</v>
      </c>
      <c r="AT18">
        <v>67095</v>
      </c>
      <c r="AU18">
        <v>4147</v>
      </c>
      <c r="AV18">
        <v>71547</v>
      </c>
      <c r="AW18">
        <v>3190</v>
      </c>
      <c r="AX18">
        <v>4773</v>
      </c>
      <c r="AY18">
        <v>1219</v>
      </c>
      <c r="AZ18">
        <v>1385</v>
      </c>
      <c r="BA18">
        <v>120</v>
      </c>
      <c r="BB18">
        <v>3388</v>
      </c>
      <c r="BC18">
        <v>1099</v>
      </c>
      <c r="BD18">
        <v>5436</v>
      </c>
      <c r="BE18">
        <v>862</v>
      </c>
      <c r="BF18">
        <v>15273</v>
      </c>
      <c r="BG18">
        <v>840</v>
      </c>
      <c r="BH18">
        <v>19960</v>
      </c>
      <c r="BI18">
        <v>883</v>
      </c>
      <c r="BJ18">
        <v>10684</v>
      </c>
      <c r="BK18">
        <v>250</v>
      </c>
      <c r="BL18">
        <v>36547</v>
      </c>
      <c r="BM18">
        <v>2755</v>
      </c>
      <c r="BN18">
        <v>35463</v>
      </c>
      <c r="BO18">
        <v>2509</v>
      </c>
      <c r="BP18">
        <v>1084</v>
      </c>
      <c r="BQ18">
        <v>246</v>
      </c>
      <c r="BR18">
        <v>6710</v>
      </c>
      <c r="BS18">
        <v>753</v>
      </c>
      <c r="BT18">
        <v>26515</v>
      </c>
      <c r="BU18">
        <v>1808</v>
      </c>
      <c r="BV18">
        <v>11475</v>
      </c>
      <c r="BW18">
        <v>1052</v>
      </c>
      <c r="BX18">
        <v>5267</v>
      </c>
      <c r="BY18">
        <v>648</v>
      </c>
      <c r="BZ18">
        <v>8082</v>
      </c>
      <c r="CA18">
        <v>1052</v>
      </c>
      <c r="CB18">
        <v>14700</v>
      </c>
      <c r="CC18">
        <v>1591</v>
      </c>
      <c r="CD18">
        <v>34251</v>
      </c>
      <c r="CE18">
        <v>2085</v>
      </c>
      <c r="CF18">
        <v>27102</v>
      </c>
      <c r="CG18">
        <v>699</v>
      </c>
      <c r="CH18">
        <v>4409</v>
      </c>
      <c r="CI18">
        <v>71911</v>
      </c>
      <c r="CJ18">
        <v>54155</v>
      </c>
      <c r="CK18">
        <v>30595</v>
      </c>
      <c r="CL18">
        <v>64335</v>
      </c>
      <c r="CM18">
        <v>8124</v>
      </c>
      <c r="CN18">
        <v>3065</v>
      </c>
      <c r="CO18">
        <v>3303</v>
      </c>
      <c r="CP18">
        <v>2682</v>
      </c>
      <c r="CQ18">
        <v>5870</v>
      </c>
      <c r="CR18">
        <v>1422</v>
      </c>
      <c r="CS18">
        <v>4479</v>
      </c>
      <c r="CT18">
        <v>2054</v>
      </c>
      <c r="CU18">
        <v>483</v>
      </c>
      <c r="CV18">
        <v>1364</v>
      </c>
      <c r="CW18">
        <v>2200</v>
      </c>
      <c r="CX18">
        <v>10105</v>
      </c>
      <c r="CY18">
        <v>2331</v>
      </c>
      <c r="CZ18">
        <v>1680</v>
      </c>
      <c r="DA18">
        <v>1434</v>
      </c>
      <c r="DB18">
        <v>1286</v>
      </c>
      <c r="DC18">
        <v>866</v>
      </c>
      <c r="DD18">
        <v>2611</v>
      </c>
      <c r="DE18">
        <v>10715</v>
      </c>
      <c r="DF18">
        <v>20948</v>
      </c>
      <c r="DG18">
        <v>17108</v>
      </c>
      <c r="DH18">
        <v>6064</v>
      </c>
      <c r="DI18">
        <v>1231</v>
      </c>
      <c r="DJ18">
        <v>773</v>
      </c>
      <c r="DK18">
        <v>2609</v>
      </c>
      <c r="DL18">
        <v>1792</v>
      </c>
      <c r="DM18">
        <v>67513</v>
      </c>
      <c r="DN18">
        <v>8788</v>
      </c>
      <c r="DO18">
        <v>23195</v>
      </c>
      <c r="DP18">
        <v>8468</v>
      </c>
      <c r="DQ18">
        <v>1392</v>
      </c>
      <c r="DR18">
        <v>1221</v>
      </c>
      <c r="DS18">
        <v>909</v>
      </c>
      <c r="DT18">
        <v>1128</v>
      </c>
      <c r="DU18">
        <v>510</v>
      </c>
      <c r="DV18">
        <v>2508</v>
      </c>
      <c r="DW18">
        <v>31663</v>
      </c>
      <c r="DX18" t="s">
        <v>700</v>
      </c>
      <c r="DY18" t="s">
        <v>700</v>
      </c>
      <c r="DZ18" t="s">
        <v>700</v>
      </c>
      <c r="EA18" t="s">
        <v>700</v>
      </c>
      <c r="EB18" t="s">
        <v>461</v>
      </c>
      <c r="EC18">
        <v>0.6</v>
      </c>
      <c r="ED18">
        <v>1.7</v>
      </c>
      <c r="EE18">
        <v>1.2</v>
      </c>
      <c r="EF18">
        <v>3.5</v>
      </c>
      <c r="EG18">
        <v>2</v>
      </c>
      <c r="EH18">
        <v>2.2000000000000002</v>
      </c>
      <c r="EI18">
        <v>1.1000000000000001</v>
      </c>
      <c r="EJ18">
        <v>1.1000000000000001</v>
      </c>
      <c r="EK18">
        <v>0.1</v>
      </c>
      <c r="EL18">
        <v>1.2</v>
      </c>
      <c r="EM18">
        <v>0.9</v>
      </c>
      <c r="EN18">
        <v>0.1</v>
      </c>
      <c r="EO18">
        <v>0.9</v>
      </c>
      <c r="EP18">
        <v>0.6</v>
      </c>
      <c r="EQ18">
        <v>0.7</v>
      </c>
      <c r="ER18">
        <v>2.1</v>
      </c>
      <c r="ES18">
        <v>10</v>
      </c>
      <c r="ET18">
        <v>5</v>
      </c>
      <c r="EU18">
        <v>8.4</v>
      </c>
      <c r="EV18">
        <v>7.7</v>
      </c>
      <c r="EW18">
        <v>3.8</v>
      </c>
      <c r="EX18">
        <v>0.6</v>
      </c>
      <c r="EY18">
        <v>0.6</v>
      </c>
      <c r="EZ18">
        <v>5</v>
      </c>
      <c r="FA18">
        <v>4.5999999999999996</v>
      </c>
      <c r="FB18">
        <v>6.5</v>
      </c>
      <c r="FC18">
        <v>1.2</v>
      </c>
      <c r="FD18">
        <v>0.7</v>
      </c>
      <c r="FE18">
        <v>3.3</v>
      </c>
      <c r="FF18">
        <v>1</v>
      </c>
      <c r="FG18">
        <v>0.6</v>
      </c>
      <c r="FH18">
        <v>0.8</v>
      </c>
      <c r="FI18">
        <v>1</v>
      </c>
      <c r="FJ18">
        <v>1</v>
      </c>
      <c r="FK18">
        <v>5.9</v>
      </c>
      <c r="FL18">
        <v>1.8</v>
      </c>
      <c r="FM18">
        <v>1.1000000000000001</v>
      </c>
      <c r="FN18">
        <v>1.6</v>
      </c>
      <c r="FO18">
        <v>2.1</v>
      </c>
      <c r="FP18">
        <v>1.6</v>
      </c>
      <c r="FQ18">
        <v>0.9</v>
      </c>
      <c r="FR18">
        <v>0.8</v>
      </c>
      <c r="FS18">
        <v>235</v>
      </c>
      <c r="FZ18" t="s">
        <v>700</v>
      </c>
      <c r="GA18" t="s">
        <v>700</v>
      </c>
      <c r="GB18" t="s">
        <v>143</v>
      </c>
      <c r="GC18" t="s">
        <v>2357</v>
      </c>
    </row>
    <row r="19" spans="1:185" x14ac:dyDescent="0.25">
      <c r="A19" s="65">
        <v>18</v>
      </c>
      <c r="B19">
        <v>77201</v>
      </c>
      <c r="C19">
        <v>3869</v>
      </c>
      <c r="D19">
        <v>19687</v>
      </c>
      <c r="E19">
        <v>832</v>
      </c>
      <c r="F19">
        <v>44015</v>
      </c>
      <c r="G19">
        <v>3019</v>
      </c>
      <c r="H19">
        <v>13499</v>
      </c>
      <c r="I19">
        <v>18</v>
      </c>
      <c r="J19">
        <v>5663</v>
      </c>
      <c r="K19">
        <v>224</v>
      </c>
      <c r="L19">
        <v>14024</v>
      </c>
      <c r="M19">
        <v>608</v>
      </c>
      <c r="N19">
        <v>5736</v>
      </c>
      <c r="O19">
        <v>573</v>
      </c>
      <c r="P19">
        <v>7686</v>
      </c>
      <c r="Q19">
        <v>617</v>
      </c>
      <c r="R19">
        <v>9400</v>
      </c>
      <c r="S19">
        <v>889</v>
      </c>
      <c r="T19">
        <v>10273</v>
      </c>
      <c r="U19">
        <v>479</v>
      </c>
      <c r="V19">
        <v>10920</v>
      </c>
      <c r="W19">
        <v>461</v>
      </c>
      <c r="X19">
        <v>38932</v>
      </c>
      <c r="Y19">
        <v>2257</v>
      </c>
      <c r="Z19">
        <v>38269</v>
      </c>
      <c r="AA19">
        <v>1612</v>
      </c>
      <c r="AB19">
        <v>74013</v>
      </c>
      <c r="AC19">
        <v>3389</v>
      </c>
      <c r="AD19">
        <v>432</v>
      </c>
      <c r="AE19">
        <v>3</v>
      </c>
      <c r="AF19">
        <v>145</v>
      </c>
      <c r="AG19">
        <v>30</v>
      </c>
      <c r="AH19">
        <v>411</v>
      </c>
      <c r="AI19">
        <v>2</v>
      </c>
      <c r="AJ19">
        <v>1205</v>
      </c>
      <c r="AK19">
        <v>404</v>
      </c>
      <c r="AL19">
        <v>969</v>
      </c>
      <c r="AM19">
        <v>41</v>
      </c>
      <c r="AN19">
        <v>4587</v>
      </c>
      <c r="AO19">
        <v>1176</v>
      </c>
      <c r="AP19">
        <v>70677</v>
      </c>
      <c r="AQ19">
        <v>2617</v>
      </c>
      <c r="AR19">
        <v>8783</v>
      </c>
      <c r="AS19">
        <v>225</v>
      </c>
      <c r="AT19">
        <v>68418</v>
      </c>
      <c r="AU19">
        <v>3644</v>
      </c>
      <c r="AV19">
        <v>74670</v>
      </c>
      <c r="AW19">
        <v>2953</v>
      </c>
      <c r="AX19">
        <v>2531</v>
      </c>
      <c r="AY19">
        <v>916</v>
      </c>
      <c r="AZ19">
        <v>838</v>
      </c>
      <c r="BA19">
        <v>41</v>
      </c>
      <c r="BB19">
        <v>1693</v>
      </c>
      <c r="BC19">
        <v>875</v>
      </c>
      <c r="BD19">
        <v>3770</v>
      </c>
      <c r="BE19">
        <v>749</v>
      </c>
      <c r="BF19">
        <v>19132</v>
      </c>
      <c r="BG19">
        <v>777</v>
      </c>
      <c r="BH19">
        <v>19501</v>
      </c>
      <c r="BI19">
        <v>696</v>
      </c>
      <c r="BJ19">
        <v>9375</v>
      </c>
      <c r="BK19">
        <v>242</v>
      </c>
      <c r="BL19">
        <v>37488</v>
      </c>
      <c r="BM19">
        <v>2465</v>
      </c>
      <c r="BN19">
        <v>36530</v>
      </c>
      <c r="BO19">
        <v>2252</v>
      </c>
      <c r="BP19">
        <v>958</v>
      </c>
      <c r="BQ19">
        <v>213</v>
      </c>
      <c r="BR19">
        <v>6527</v>
      </c>
      <c r="BS19">
        <v>554</v>
      </c>
      <c r="BT19">
        <v>27047</v>
      </c>
      <c r="BU19">
        <v>1460</v>
      </c>
      <c r="BV19">
        <v>11559</v>
      </c>
      <c r="BW19">
        <v>1106</v>
      </c>
      <c r="BX19">
        <v>5409</v>
      </c>
      <c r="BY19">
        <v>453</v>
      </c>
      <c r="BZ19">
        <v>6289</v>
      </c>
      <c r="CA19">
        <v>638</v>
      </c>
      <c r="CB19">
        <v>11198</v>
      </c>
      <c r="CC19">
        <v>1038</v>
      </c>
      <c r="CD19">
        <v>36958</v>
      </c>
      <c r="CE19">
        <v>2171</v>
      </c>
      <c r="CF19">
        <v>28733</v>
      </c>
      <c r="CG19">
        <v>621</v>
      </c>
      <c r="CH19">
        <v>3869</v>
      </c>
      <c r="CI19">
        <v>73332</v>
      </c>
      <c r="CJ19">
        <v>58575</v>
      </c>
      <c r="CK19">
        <v>27668</v>
      </c>
      <c r="CL19">
        <v>68816</v>
      </c>
      <c r="CM19">
        <v>4548</v>
      </c>
      <c r="CN19">
        <v>1831</v>
      </c>
      <c r="CO19">
        <v>2054</v>
      </c>
      <c r="CP19">
        <v>3338</v>
      </c>
      <c r="CQ19">
        <v>9797</v>
      </c>
      <c r="CR19">
        <v>1063</v>
      </c>
      <c r="CS19">
        <v>3979</v>
      </c>
      <c r="CT19">
        <v>1788</v>
      </c>
      <c r="CU19">
        <v>410</v>
      </c>
      <c r="CV19">
        <v>1597</v>
      </c>
      <c r="CW19">
        <v>2549</v>
      </c>
      <c r="CX19">
        <v>8909</v>
      </c>
      <c r="CY19">
        <v>2290</v>
      </c>
      <c r="CZ19">
        <v>1676</v>
      </c>
      <c r="DA19">
        <v>1090</v>
      </c>
      <c r="DB19">
        <v>1017</v>
      </c>
      <c r="DC19">
        <v>710</v>
      </c>
      <c r="DD19">
        <v>2264</v>
      </c>
      <c r="DE19">
        <v>10532</v>
      </c>
      <c r="DF19">
        <v>20986</v>
      </c>
      <c r="DG19">
        <v>16921</v>
      </c>
      <c r="DH19">
        <v>6218</v>
      </c>
      <c r="DI19">
        <v>1648</v>
      </c>
      <c r="DJ19">
        <v>978</v>
      </c>
      <c r="DK19">
        <v>2417</v>
      </c>
      <c r="DL19">
        <v>1544</v>
      </c>
      <c r="DM19">
        <v>68291</v>
      </c>
      <c r="DN19">
        <v>8458</v>
      </c>
      <c r="DO19">
        <v>24414</v>
      </c>
      <c r="DP19">
        <v>7104</v>
      </c>
      <c r="DQ19">
        <v>1271</v>
      </c>
      <c r="DR19">
        <v>1033</v>
      </c>
      <c r="DS19">
        <v>854</v>
      </c>
      <c r="DT19">
        <v>660</v>
      </c>
      <c r="DU19">
        <v>555</v>
      </c>
      <c r="DV19">
        <v>2045</v>
      </c>
      <c r="DW19">
        <v>31518</v>
      </c>
      <c r="DX19" t="s">
        <v>700</v>
      </c>
      <c r="DY19" t="s">
        <v>700</v>
      </c>
      <c r="DZ19" t="s">
        <v>700</v>
      </c>
      <c r="EA19" t="s">
        <v>700</v>
      </c>
      <c r="EB19" t="s">
        <v>462</v>
      </c>
      <c r="EC19">
        <v>0.6</v>
      </c>
      <c r="ED19">
        <v>1.5</v>
      </c>
      <c r="EE19">
        <v>1.1000000000000001</v>
      </c>
      <c r="EF19">
        <v>2.7</v>
      </c>
      <c r="EG19">
        <v>2.2000000000000002</v>
      </c>
      <c r="EH19">
        <v>2.1</v>
      </c>
      <c r="EI19">
        <v>1.1000000000000001</v>
      </c>
      <c r="EJ19">
        <v>0.8</v>
      </c>
      <c r="EK19">
        <v>0.1</v>
      </c>
      <c r="EL19">
        <v>0.9</v>
      </c>
      <c r="EM19">
        <v>0.9</v>
      </c>
      <c r="EN19">
        <v>0.1</v>
      </c>
      <c r="EO19">
        <v>0.9</v>
      </c>
      <c r="EP19">
        <v>0.6</v>
      </c>
      <c r="EQ19">
        <v>0.6</v>
      </c>
      <c r="ER19">
        <v>0.9</v>
      </c>
      <c r="ES19">
        <v>15.6</v>
      </c>
      <c r="ET19">
        <v>1</v>
      </c>
      <c r="EU19">
        <v>15.9</v>
      </c>
      <c r="EV19">
        <v>2</v>
      </c>
      <c r="EW19">
        <v>6.9</v>
      </c>
      <c r="EX19">
        <v>0.5</v>
      </c>
      <c r="EY19">
        <v>0.5</v>
      </c>
      <c r="EZ19">
        <v>8.6</v>
      </c>
      <c r="FA19">
        <v>4.5999999999999996</v>
      </c>
      <c r="FB19">
        <v>10.5</v>
      </c>
      <c r="FC19">
        <v>1.1000000000000001</v>
      </c>
      <c r="FD19">
        <v>0.7</v>
      </c>
      <c r="FE19">
        <v>4.4000000000000004</v>
      </c>
      <c r="FF19">
        <v>1</v>
      </c>
      <c r="FG19">
        <v>0.6</v>
      </c>
      <c r="FH19">
        <v>0.8</v>
      </c>
      <c r="FI19">
        <v>1</v>
      </c>
      <c r="FJ19">
        <v>1</v>
      </c>
      <c r="FK19">
        <v>7.6</v>
      </c>
      <c r="FL19">
        <v>1.7</v>
      </c>
      <c r="FM19">
        <v>1.1000000000000001</v>
      </c>
      <c r="FN19">
        <v>1.7</v>
      </c>
      <c r="FO19">
        <v>1.9</v>
      </c>
      <c r="FP19">
        <v>2.1</v>
      </c>
      <c r="FQ19">
        <v>1.1000000000000001</v>
      </c>
      <c r="FR19">
        <v>0.6</v>
      </c>
      <c r="FS19">
        <v>201</v>
      </c>
      <c r="FZ19" t="s">
        <v>700</v>
      </c>
      <c r="GA19" t="s">
        <v>700</v>
      </c>
      <c r="GB19" t="s">
        <v>144</v>
      </c>
      <c r="GC19" t="s">
        <v>2357</v>
      </c>
    </row>
    <row r="20" spans="1:185" x14ac:dyDescent="0.25">
      <c r="A20" s="65">
        <v>19</v>
      </c>
      <c r="B20">
        <v>82020</v>
      </c>
      <c r="C20">
        <v>2770</v>
      </c>
      <c r="D20">
        <v>18808</v>
      </c>
      <c r="E20">
        <v>417</v>
      </c>
      <c r="F20">
        <v>52945</v>
      </c>
      <c r="G20">
        <v>2346</v>
      </c>
      <c r="H20">
        <v>10267</v>
      </c>
      <c r="I20">
        <v>7</v>
      </c>
      <c r="J20">
        <v>5704</v>
      </c>
      <c r="K20">
        <v>106</v>
      </c>
      <c r="L20">
        <v>13104</v>
      </c>
      <c r="M20">
        <v>311</v>
      </c>
      <c r="N20">
        <v>16609</v>
      </c>
      <c r="O20">
        <v>513</v>
      </c>
      <c r="P20">
        <v>10312</v>
      </c>
      <c r="Q20">
        <v>854</v>
      </c>
      <c r="R20">
        <v>8756</v>
      </c>
      <c r="S20">
        <v>458</v>
      </c>
      <c r="T20">
        <v>8100</v>
      </c>
      <c r="U20">
        <v>271</v>
      </c>
      <c r="V20">
        <v>9168</v>
      </c>
      <c r="W20">
        <v>250</v>
      </c>
      <c r="X20">
        <v>41177</v>
      </c>
      <c r="Y20">
        <v>1622</v>
      </c>
      <c r="Z20">
        <v>40843</v>
      </c>
      <c r="AA20">
        <v>1148</v>
      </c>
      <c r="AB20">
        <v>74240</v>
      </c>
      <c r="AC20">
        <v>2402</v>
      </c>
      <c r="AD20">
        <v>3136</v>
      </c>
      <c r="AE20">
        <v>172</v>
      </c>
      <c r="AF20">
        <v>233</v>
      </c>
      <c r="AG20">
        <v>0</v>
      </c>
      <c r="AH20">
        <v>2027</v>
      </c>
      <c r="AI20">
        <v>35</v>
      </c>
      <c r="AJ20">
        <v>448</v>
      </c>
      <c r="AK20">
        <v>29</v>
      </c>
      <c r="AL20">
        <v>1914</v>
      </c>
      <c r="AM20">
        <v>132</v>
      </c>
      <c r="AN20">
        <v>3342</v>
      </c>
      <c r="AO20">
        <v>587</v>
      </c>
      <c r="AP20">
        <v>71618</v>
      </c>
      <c r="AQ20">
        <v>1833</v>
      </c>
      <c r="AR20">
        <v>8735</v>
      </c>
      <c r="AS20">
        <v>185</v>
      </c>
      <c r="AT20">
        <v>73285</v>
      </c>
      <c r="AU20">
        <v>2585</v>
      </c>
      <c r="AV20">
        <v>77891</v>
      </c>
      <c r="AW20">
        <v>2302</v>
      </c>
      <c r="AX20">
        <v>4129</v>
      </c>
      <c r="AY20">
        <v>468</v>
      </c>
      <c r="AZ20">
        <v>1477</v>
      </c>
      <c r="BA20">
        <v>63</v>
      </c>
      <c r="BB20">
        <v>2652</v>
      </c>
      <c r="BC20">
        <v>405</v>
      </c>
      <c r="BD20">
        <v>2610</v>
      </c>
      <c r="BE20">
        <v>278</v>
      </c>
      <c r="BF20">
        <v>11552</v>
      </c>
      <c r="BG20">
        <v>507</v>
      </c>
      <c r="BH20">
        <v>15928</v>
      </c>
      <c r="BI20">
        <v>755</v>
      </c>
      <c r="BJ20">
        <v>16513</v>
      </c>
      <c r="BK20">
        <v>300</v>
      </c>
      <c r="BL20">
        <v>44593</v>
      </c>
      <c r="BM20">
        <v>1968</v>
      </c>
      <c r="BN20">
        <v>43078</v>
      </c>
      <c r="BO20">
        <v>1666</v>
      </c>
      <c r="BP20">
        <v>1515</v>
      </c>
      <c r="BQ20">
        <v>302</v>
      </c>
      <c r="BR20">
        <v>8352</v>
      </c>
      <c r="BS20">
        <v>378</v>
      </c>
      <c r="BT20">
        <v>26596</v>
      </c>
      <c r="BU20">
        <v>1019</v>
      </c>
      <c r="BV20">
        <v>20515</v>
      </c>
      <c r="BW20">
        <v>955</v>
      </c>
      <c r="BX20">
        <v>5834</v>
      </c>
      <c r="BY20">
        <v>372</v>
      </c>
      <c r="BZ20">
        <v>13071</v>
      </c>
      <c r="CA20">
        <v>629</v>
      </c>
      <c r="CB20">
        <v>17820</v>
      </c>
      <c r="CC20">
        <v>789</v>
      </c>
      <c r="CD20">
        <v>31428</v>
      </c>
      <c r="CE20">
        <v>1399</v>
      </c>
      <c r="CF20">
        <v>27900</v>
      </c>
      <c r="CG20">
        <v>484</v>
      </c>
      <c r="CH20">
        <v>2770</v>
      </c>
      <c r="CI20">
        <v>79250</v>
      </c>
      <c r="CJ20">
        <v>65743</v>
      </c>
      <c r="CK20">
        <v>23698</v>
      </c>
      <c r="CL20">
        <v>72731</v>
      </c>
      <c r="CM20">
        <v>5160</v>
      </c>
      <c r="CN20">
        <v>1623</v>
      </c>
      <c r="CO20">
        <v>1074</v>
      </c>
      <c r="CP20">
        <v>2272</v>
      </c>
      <c r="CQ20">
        <v>6155</v>
      </c>
      <c r="CR20">
        <v>1137</v>
      </c>
      <c r="CS20">
        <v>5498</v>
      </c>
      <c r="CT20">
        <v>1660</v>
      </c>
      <c r="CU20">
        <v>1093</v>
      </c>
      <c r="CV20">
        <v>1967</v>
      </c>
      <c r="CW20">
        <v>2909</v>
      </c>
      <c r="CX20">
        <v>15362</v>
      </c>
      <c r="CY20">
        <v>4823</v>
      </c>
      <c r="CZ20">
        <v>1893</v>
      </c>
      <c r="DA20">
        <v>1385</v>
      </c>
      <c r="DB20">
        <v>947</v>
      </c>
      <c r="DC20">
        <v>1000</v>
      </c>
      <c r="DD20">
        <v>2674</v>
      </c>
      <c r="DE20">
        <v>13126</v>
      </c>
      <c r="DF20">
        <v>18539</v>
      </c>
      <c r="DG20">
        <v>14097</v>
      </c>
      <c r="DH20">
        <v>5553</v>
      </c>
      <c r="DI20">
        <v>1502</v>
      </c>
      <c r="DJ20">
        <v>859</v>
      </c>
      <c r="DK20">
        <v>2940</v>
      </c>
      <c r="DL20">
        <v>2079</v>
      </c>
      <c r="DM20">
        <v>65310</v>
      </c>
      <c r="DN20">
        <v>16059</v>
      </c>
      <c r="DO20">
        <v>19675</v>
      </c>
      <c r="DP20">
        <v>11990</v>
      </c>
      <c r="DQ20">
        <v>1528</v>
      </c>
      <c r="DR20">
        <v>1447</v>
      </c>
      <c r="DS20">
        <v>1485</v>
      </c>
      <c r="DT20">
        <v>1237</v>
      </c>
      <c r="DU20">
        <v>1075</v>
      </c>
      <c r="DV20">
        <v>4575</v>
      </c>
      <c r="DW20">
        <v>31665</v>
      </c>
      <c r="DX20" t="s">
        <v>700</v>
      </c>
      <c r="DY20" t="s">
        <v>700</v>
      </c>
      <c r="DZ20" t="s">
        <v>700</v>
      </c>
      <c r="EA20" t="s">
        <v>700</v>
      </c>
      <c r="EB20" t="s">
        <v>463</v>
      </c>
      <c r="EC20">
        <v>0.5</v>
      </c>
      <c r="ED20">
        <v>0.9</v>
      </c>
      <c r="EE20">
        <v>0.9</v>
      </c>
      <c r="EF20">
        <v>1</v>
      </c>
      <c r="EG20">
        <v>2.1</v>
      </c>
      <c r="EH20">
        <v>1.3</v>
      </c>
      <c r="EI20">
        <v>1.2</v>
      </c>
      <c r="EJ20">
        <v>1.1000000000000001</v>
      </c>
      <c r="EK20">
        <v>0.2</v>
      </c>
      <c r="EL20">
        <v>0.6</v>
      </c>
      <c r="EM20">
        <v>0.7</v>
      </c>
      <c r="EN20">
        <v>0.1</v>
      </c>
      <c r="EO20">
        <v>0.7</v>
      </c>
      <c r="EP20">
        <v>0.6</v>
      </c>
      <c r="EQ20">
        <v>0.5</v>
      </c>
      <c r="ER20">
        <v>3.5</v>
      </c>
      <c r="ES20">
        <v>7.2</v>
      </c>
      <c r="ET20">
        <v>1.4</v>
      </c>
      <c r="EU20">
        <v>6.8</v>
      </c>
      <c r="EV20">
        <v>5.5</v>
      </c>
      <c r="EW20">
        <v>5.8</v>
      </c>
      <c r="EX20">
        <v>0.4</v>
      </c>
      <c r="EY20">
        <v>0.4</v>
      </c>
      <c r="EZ20">
        <v>3.7</v>
      </c>
      <c r="FA20">
        <v>4.7</v>
      </c>
      <c r="FB20">
        <v>4.9000000000000004</v>
      </c>
      <c r="FC20">
        <v>1</v>
      </c>
      <c r="FD20">
        <v>0.5</v>
      </c>
      <c r="FE20">
        <v>6.1</v>
      </c>
      <c r="FF20">
        <v>1.4</v>
      </c>
      <c r="FG20">
        <v>0.9</v>
      </c>
      <c r="FH20">
        <v>0.7</v>
      </c>
      <c r="FI20">
        <v>0.7</v>
      </c>
      <c r="FJ20">
        <v>0.6</v>
      </c>
      <c r="FK20">
        <v>7.7</v>
      </c>
      <c r="FL20">
        <v>2</v>
      </c>
      <c r="FM20">
        <v>0.8</v>
      </c>
      <c r="FN20">
        <v>1.1000000000000001</v>
      </c>
      <c r="FO20">
        <v>2.7</v>
      </c>
      <c r="FP20">
        <v>1.1000000000000001</v>
      </c>
      <c r="FQ20">
        <v>1</v>
      </c>
      <c r="FR20">
        <v>0.8</v>
      </c>
      <c r="FS20">
        <v>182</v>
      </c>
      <c r="FZ20" t="s">
        <v>700</v>
      </c>
      <c r="GA20" t="s">
        <v>700</v>
      </c>
      <c r="GB20" t="s">
        <v>145</v>
      </c>
      <c r="GC20" t="s">
        <v>2357</v>
      </c>
    </row>
    <row r="21" spans="1:185" x14ac:dyDescent="0.25">
      <c r="A21" s="65">
        <v>20</v>
      </c>
      <c r="B21">
        <v>81875</v>
      </c>
      <c r="C21">
        <v>3063</v>
      </c>
      <c r="D21">
        <v>22047</v>
      </c>
      <c r="E21">
        <v>579</v>
      </c>
      <c r="F21">
        <v>49190</v>
      </c>
      <c r="G21">
        <v>2481</v>
      </c>
      <c r="H21">
        <v>10638</v>
      </c>
      <c r="I21">
        <v>3</v>
      </c>
      <c r="J21">
        <v>6411</v>
      </c>
      <c r="K21">
        <v>136</v>
      </c>
      <c r="L21">
        <v>15636</v>
      </c>
      <c r="M21">
        <v>443</v>
      </c>
      <c r="N21">
        <v>9717</v>
      </c>
      <c r="O21">
        <v>349</v>
      </c>
      <c r="P21">
        <v>8195</v>
      </c>
      <c r="Q21">
        <v>610</v>
      </c>
      <c r="R21">
        <v>10173</v>
      </c>
      <c r="S21">
        <v>802</v>
      </c>
      <c r="T21">
        <v>11202</v>
      </c>
      <c r="U21">
        <v>485</v>
      </c>
      <c r="V21">
        <v>9903</v>
      </c>
      <c r="W21">
        <v>235</v>
      </c>
      <c r="X21">
        <v>40554</v>
      </c>
      <c r="Y21">
        <v>1635</v>
      </c>
      <c r="Z21">
        <v>41321</v>
      </c>
      <c r="AA21">
        <v>1428</v>
      </c>
      <c r="AB21">
        <v>76519</v>
      </c>
      <c r="AC21">
        <v>2553</v>
      </c>
      <c r="AD21">
        <v>991</v>
      </c>
      <c r="AE21">
        <v>4</v>
      </c>
      <c r="AF21">
        <v>201</v>
      </c>
      <c r="AG21">
        <v>15</v>
      </c>
      <c r="AH21">
        <v>1418</v>
      </c>
      <c r="AI21">
        <v>76</v>
      </c>
      <c r="AJ21">
        <v>1436</v>
      </c>
      <c r="AK21">
        <v>389</v>
      </c>
      <c r="AL21">
        <v>1260</v>
      </c>
      <c r="AM21">
        <v>26</v>
      </c>
      <c r="AN21">
        <v>4412</v>
      </c>
      <c r="AO21">
        <v>795</v>
      </c>
      <c r="AP21">
        <v>73670</v>
      </c>
      <c r="AQ21">
        <v>2150</v>
      </c>
      <c r="AR21">
        <v>6793</v>
      </c>
      <c r="AS21">
        <v>166</v>
      </c>
      <c r="AT21">
        <v>75082</v>
      </c>
      <c r="AU21">
        <v>2897</v>
      </c>
      <c r="AV21">
        <v>78626</v>
      </c>
      <c r="AW21">
        <v>2311</v>
      </c>
      <c r="AX21">
        <v>3249</v>
      </c>
      <c r="AY21">
        <v>752</v>
      </c>
      <c r="AZ21">
        <v>1307</v>
      </c>
      <c r="BA21">
        <v>68</v>
      </c>
      <c r="BB21">
        <v>1942</v>
      </c>
      <c r="BC21">
        <v>684</v>
      </c>
      <c r="BD21">
        <v>2621</v>
      </c>
      <c r="BE21">
        <v>419</v>
      </c>
      <c r="BF21">
        <v>14220</v>
      </c>
      <c r="BG21">
        <v>830</v>
      </c>
      <c r="BH21">
        <v>16876</v>
      </c>
      <c r="BI21">
        <v>767</v>
      </c>
      <c r="BJ21">
        <v>16394</v>
      </c>
      <c r="BK21">
        <v>119</v>
      </c>
      <c r="BL21">
        <v>42694</v>
      </c>
      <c r="BM21">
        <v>2024</v>
      </c>
      <c r="BN21">
        <v>41363</v>
      </c>
      <c r="BO21">
        <v>1800</v>
      </c>
      <c r="BP21">
        <v>1331</v>
      </c>
      <c r="BQ21">
        <v>224</v>
      </c>
      <c r="BR21">
        <v>6496</v>
      </c>
      <c r="BS21">
        <v>457</v>
      </c>
      <c r="BT21">
        <v>28597</v>
      </c>
      <c r="BU21">
        <v>1053</v>
      </c>
      <c r="BV21">
        <v>16008</v>
      </c>
      <c r="BW21">
        <v>1052</v>
      </c>
      <c r="BX21">
        <v>4585</v>
      </c>
      <c r="BY21">
        <v>376</v>
      </c>
      <c r="BZ21">
        <v>5662</v>
      </c>
      <c r="CA21">
        <v>697</v>
      </c>
      <c r="CB21">
        <v>8213</v>
      </c>
      <c r="CC21">
        <v>883</v>
      </c>
      <c r="CD21">
        <v>28584</v>
      </c>
      <c r="CE21">
        <v>1540</v>
      </c>
      <c r="CF21">
        <v>39432</v>
      </c>
      <c r="CG21">
        <v>611</v>
      </c>
      <c r="CH21">
        <v>3063</v>
      </c>
      <c r="CI21">
        <v>78812</v>
      </c>
      <c r="CJ21">
        <v>67509</v>
      </c>
      <c r="CK21">
        <v>20650</v>
      </c>
      <c r="CL21">
        <v>72042</v>
      </c>
      <c r="CM21">
        <v>5437</v>
      </c>
      <c r="CN21">
        <v>1595</v>
      </c>
      <c r="CO21">
        <v>1283</v>
      </c>
      <c r="CP21">
        <v>3820</v>
      </c>
      <c r="CQ21">
        <v>6562</v>
      </c>
      <c r="CR21">
        <v>1411</v>
      </c>
      <c r="CS21">
        <v>4274</v>
      </c>
      <c r="CT21">
        <v>2182</v>
      </c>
      <c r="CU21">
        <v>683</v>
      </c>
      <c r="CV21">
        <v>2353</v>
      </c>
      <c r="CW21">
        <v>3412</v>
      </c>
      <c r="CX21">
        <v>13219</v>
      </c>
      <c r="CY21">
        <v>3036</v>
      </c>
      <c r="CZ21">
        <v>1914</v>
      </c>
      <c r="DA21">
        <v>1454</v>
      </c>
      <c r="DB21">
        <v>824</v>
      </c>
      <c r="DC21">
        <v>525</v>
      </c>
      <c r="DD21">
        <v>1500</v>
      </c>
      <c r="DE21">
        <v>7863</v>
      </c>
      <c r="DF21">
        <v>20732</v>
      </c>
      <c r="DG21">
        <v>17610</v>
      </c>
      <c r="DH21">
        <v>7821</v>
      </c>
      <c r="DI21">
        <v>1136</v>
      </c>
      <c r="DJ21">
        <v>673</v>
      </c>
      <c r="DK21">
        <v>1986</v>
      </c>
      <c r="DL21">
        <v>1219</v>
      </c>
      <c r="DM21">
        <v>71572</v>
      </c>
      <c r="DN21">
        <v>9660</v>
      </c>
      <c r="DO21">
        <v>23431</v>
      </c>
      <c r="DP21">
        <v>5164</v>
      </c>
      <c r="DQ21">
        <v>649</v>
      </c>
      <c r="DR21">
        <v>672</v>
      </c>
      <c r="DS21">
        <v>721</v>
      </c>
      <c r="DT21">
        <v>663</v>
      </c>
      <c r="DU21">
        <v>397</v>
      </c>
      <c r="DV21">
        <v>1673</v>
      </c>
      <c r="DW21">
        <v>28595</v>
      </c>
      <c r="DX21" t="s">
        <v>700</v>
      </c>
      <c r="DY21" t="s">
        <v>700</v>
      </c>
      <c r="DZ21" t="s">
        <v>700</v>
      </c>
      <c r="EA21" t="s">
        <v>700</v>
      </c>
      <c r="EB21" t="s">
        <v>464</v>
      </c>
      <c r="EC21">
        <v>0.5</v>
      </c>
      <c r="ED21">
        <v>1.3</v>
      </c>
      <c r="EE21">
        <v>0.9</v>
      </c>
      <c r="EF21">
        <v>1.2</v>
      </c>
      <c r="EG21">
        <v>2</v>
      </c>
      <c r="EH21">
        <v>2</v>
      </c>
      <c r="EI21">
        <v>1.2</v>
      </c>
      <c r="EJ21">
        <v>0.7</v>
      </c>
      <c r="EK21">
        <v>0.3</v>
      </c>
      <c r="EL21">
        <v>0.8</v>
      </c>
      <c r="EM21">
        <v>0.7</v>
      </c>
      <c r="EN21">
        <v>0.1</v>
      </c>
      <c r="EO21">
        <v>0.7</v>
      </c>
      <c r="EP21">
        <v>0.6</v>
      </c>
      <c r="EQ21">
        <v>0.6</v>
      </c>
      <c r="ER21">
        <v>0.7</v>
      </c>
      <c r="ES21">
        <v>10</v>
      </c>
      <c r="ET21">
        <v>4.2</v>
      </c>
      <c r="EU21">
        <v>9.4</v>
      </c>
      <c r="EV21">
        <v>1.9</v>
      </c>
      <c r="EW21">
        <v>4.0999999999999996</v>
      </c>
      <c r="EX21">
        <v>0.5</v>
      </c>
      <c r="EY21">
        <v>0.5</v>
      </c>
      <c r="EZ21">
        <v>5.2</v>
      </c>
      <c r="FA21">
        <v>5</v>
      </c>
      <c r="FB21">
        <v>7.3</v>
      </c>
      <c r="FC21">
        <v>1.3</v>
      </c>
      <c r="FD21">
        <v>0.6</v>
      </c>
      <c r="FE21">
        <v>4.2</v>
      </c>
      <c r="FF21">
        <v>1.4</v>
      </c>
      <c r="FG21">
        <v>1</v>
      </c>
      <c r="FH21">
        <v>0.4</v>
      </c>
      <c r="FI21">
        <v>0.8</v>
      </c>
      <c r="FJ21">
        <v>0.7</v>
      </c>
      <c r="FK21">
        <v>6.7</v>
      </c>
      <c r="FL21">
        <v>1.6</v>
      </c>
      <c r="FM21">
        <v>0.8</v>
      </c>
      <c r="FN21">
        <v>1.2</v>
      </c>
      <c r="FO21">
        <v>2</v>
      </c>
      <c r="FP21">
        <v>2.2999999999999998</v>
      </c>
      <c r="FQ21">
        <v>1.2</v>
      </c>
      <c r="FR21">
        <v>0.5</v>
      </c>
      <c r="FS21">
        <v>173</v>
      </c>
      <c r="FZ21" t="s">
        <v>700</v>
      </c>
      <c r="GA21" t="s">
        <v>700</v>
      </c>
      <c r="GB21" t="s">
        <v>146</v>
      </c>
      <c r="GC21" t="s">
        <v>2357</v>
      </c>
    </row>
    <row r="22" spans="1:185" x14ac:dyDescent="0.25">
      <c r="A22" s="65">
        <v>21</v>
      </c>
      <c r="B22">
        <v>78442</v>
      </c>
      <c r="C22">
        <v>4485</v>
      </c>
      <c r="D22">
        <v>18704</v>
      </c>
      <c r="E22">
        <v>776</v>
      </c>
      <c r="F22">
        <v>45530</v>
      </c>
      <c r="G22">
        <v>3658</v>
      </c>
      <c r="H22">
        <v>14208</v>
      </c>
      <c r="I22">
        <v>51</v>
      </c>
      <c r="J22">
        <v>5619</v>
      </c>
      <c r="K22">
        <v>240</v>
      </c>
      <c r="L22">
        <v>13085</v>
      </c>
      <c r="M22">
        <v>536</v>
      </c>
      <c r="N22">
        <v>5992</v>
      </c>
      <c r="O22">
        <v>666</v>
      </c>
      <c r="P22">
        <v>8054</v>
      </c>
      <c r="Q22">
        <v>967</v>
      </c>
      <c r="R22">
        <v>8941</v>
      </c>
      <c r="S22">
        <v>955</v>
      </c>
      <c r="T22">
        <v>10787</v>
      </c>
      <c r="U22">
        <v>694</v>
      </c>
      <c r="V22">
        <v>11756</v>
      </c>
      <c r="W22">
        <v>376</v>
      </c>
      <c r="X22">
        <v>39128</v>
      </c>
      <c r="Y22">
        <v>2469</v>
      </c>
      <c r="Z22">
        <v>39314</v>
      </c>
      <c r="AA22">
        <v>2016</v>
      </c>
      <c r="AB22">
        <v>74289</v>
      </c>
      <c r="AC22">
        <v>3569</v>
      </c>
      <c r="AD22">
        <v>544</v>
      </c>
      <c r="AE22">
        <v>80</v>
      </c>
      <c r="AF22">
        <v>552</v>
      </c>
      <c r="AG22">
        <v>273</v>
      </c>
      <c r="AH22">
        <v>884</v>
      </c>
      <c r="AI22">
        <v>35</v>
      </c>
      <c r="AJ22">
        <v>678</v>
      </c>
      <c r="AK22">
        <v>321</v>
      </c>
      <c r="AL22">
        <v>1495</v>
      </c>
      <c r="AM22">
        <v>207</v>
      </c>
      <c r="AN22">
        <v>2708</v>
      </c>
      <c r="AO22">
        <v>697</v>
      </c>
      <c r="AP22">
        <v>72524</v>
      </c>
      <c r="AQ22">
        <v>3233</v>
      </c>
      <c r="AR22">
        <v>8920</v>
      </c>
      <c r="AS22">
        <v>231</v>
      </c>
      <c r="AT22">
        <v>69522</v>
      </c>
      <c r="AU22">
        <v>4254</v>
      </c>
      <c r="AV22">
        <v>76271</v>
      </c>
      <c r="AW22">
        <v>3847</v>
      </c>
      <c r="AX22">
        <v>2171</v>
      </c>
      <c r="AY22">
        <v>638</v>
      </c>
      <c r="AZ22">
        <v>885</v>
      </c>
      <c r="BA22">
        <v>92</v>
      </c>
      <c r="BB22">
        <v>1286</v>
      </c>
      <c r="BC22">
        <v>546</v>
      </c>
      <c r="BD22">
        <v>3175</v>
      </c>
      <c r="BE22">
        <v>488</v>
      </c>
      <c r="BF22">
        <v>17770</v>
      </c>
      <c r="BG22">
        <v>1331</v>
      </c>
      <c r="BH22">
        <v>19707</v>
      </c>
      <c r="BI22">
        <v>1028</v>
      </c>
      <c r="BJ22">
        <v>13094</v>
      </c>
      <c r="BK22">
        <v>196</v>
      </c>
      <c r="BL22">
        <v>38909</v>
      </c>
      <c r="BM22">
        <v>2818</v>
      </c>
      <c r="BN22">
        <v>37736</v>
      </c>
      <c r="BO22">
        <v>2567</v>
      </c>
      <c r="BP22">
        <v>1173</v>
      </c>
      <c r="BQ22">
        <v>251</v>
      </c>
      <c r="BR22">
        <v>6621</v>
      </c>
      <c r="BS22">
        <v>840</v>
      </c>
      <c r="BT22">
        <v>28133</v>
      </c>
      <c r="BU22">
        <v>1659</v>
      </c>
      <c r="BV22">
        <v>11925</v>
      </c>
      <c r="BW22">
        <v>1270</v>
      </c>
      <c r="BX22">
        <v>5472</v>
      </c>
      <c r="BY22">
        <v>729</v>
      </c>
      <c r="BZ22">
        <v>6937</v>
      </c>
      <c r="CA22">
        <v>1138</v>
      </c>
      <c r="CB22">
        <v>10550</v>
      </c>
      <c r="CC22">
        <v>1404</v>
      </c>
      <c r="CD22">
        <v>34892</v>
      </c>
      <c r="CE22">
        <v>2433</v>
      </c>
      <c r="CF22">
        <v>32840</v>
      </c>
      <c r="CG22">
        <v>645</v>
      </c>
      <c r="CH22">
        <v>4485</v>
      </c>
      <c r="CI22">
        <v>73957</v>
      </c>
      <c r="CJ22">
        <v>60530</v>
      </c>
      <c r="CK22">
        <v>25950</v>
      </c>
      <c r="CL22">
        <v>71434</v>
      </c>
      <c r="CM22">
        <v>3463</v>
      </c>
      <c r="CN22">
        <v>1210</v>
      </c>
      <c r="CO22">
        <v>2435</v>
      </c>
      <c r="CP22">
        <v>2796</v>
      </c>
      <c r="CQ22">
        <v>7194</v>
      </c>
      <c r="CR22">
        <v>1033</v>
      </c>
      <c r="CS22">
        <v>3921</v>
      </c>
      <c r="CT22">
        <v>2371</v>
      </c>
      <c r="CU22">
        <v>629</v>
      </c>
      <c r="CV22">
        <v>1683</v>
      </c>
      <c r="CW22">
        <v>2245</v>
      </c>
      <c r="CX22">
        <v>11046</v>
      </c>
      <c r="CY22">
        <v>3196</v>
      </c>
      <c r="CZ22">
        <v>1820</v>
      </c>
      <c r="DA22">
        <v>1475</v>
      </c>
      <c r="DB22">
        <v>1210</v>
      </c>
      <c r="DC22">
        <v>535</v>
      </c>
      <c r="DD22">
        <v>1800</v>
      </c>
      <c r="DE22">
        <v>10813</v>
      </c>
      <c r="DF22">
        <v>21852</v>
      </c>
      <c r="DG22">
        <v>17833</v>
      </c>
      <c r="DH22">
        <v>6466</v>
      </c>
      <c r="DI22">
        <v>1096</v>
      </c>
      <c r="DJ22">
        <v>639</v>
      </c>
      <c r="DK22">
        <v>2923</v>
      </c>
      <c r="DL22">
        <v>1759</v>
      </c>
      <c r="DM22">
        <v>69389</v>
      </c>
      <c r="DN22">
        <v>8959</v>
      </c>
      <c r="DO22">
        <v>24995</v>
      </c>
      <c r="DP22">
        <v>7670</v>
      </c>
      <c r="DQ22">
        <v>1205</v>
      </c>
      <c r="DR22">
        <v>940</v>
      </c>
      <c r="DS22">
        <v>856</v>
      </c>
      <c r="DT22">
        <v>992</v>
      </c>
      <c r="DU22">
        <v>784</v>
      </c>
      <c r="DV22">
        <v>2253</v>
      </c>
      <c r="DW22">
        <v>32665</v>
      </c>
      <c r="DX22" t="s">
        <v>700</v>
      </c>
      <c r="DY22" t="s">
        <v>700</v>
      </c>
      <c r="DZ22" t="s">
        <v>700</v>
      </c>
      <c r="EA22" t="s">
        <v>700</v>
      </c>
      <c r="EB22" t="s">
        <v>465</v>
      </c>
      <c r="EC22">
        <v>0.6</v>
      </c>
      <c r="ED22">
        <v>1.4</v>
      </c>
      <c r="EE22">
        <v>1.1000000000000001</v>
      </c>
      <c r="EF22">
        <v>2.4</v>
      </c>
      <c r="EG22">
        <v>2.1</v>
      </c>
      <c r="EH22">
        <v>1.8</v>
      </c>
      <c r="EI22">
        <v>1.6</v>
      </c>
      <c r="EJ22">
        <v>0.7</v>
      </c>
      <c r="EK22">
        <v>0.8</v>
      </c>
      <c r="EL22">
        <v>0.9</v>
      </c>
      <c r="EM22">
        <v>0.8</v>
      </c>
      <c r="EN22">
        <v>0.4</v>
      </c>
      <c r="EO22">
        <v>0.9</v>
      </c>
      <c r="EP22">
        <v>0.6</v>
      </c>
      <c r="EQ22">
        <v>0.7</v>
      </c>
      <c r="ER22">
        <v>12.3</v>
      </c>
      <c r="ES22">
        <v>12.2</v>
      </c>
      <c r="ET22">
        <v>1.7</v>
      </c>
      <c r="EU22">
        <v>13.5</v>
      </c>
      <c r="EV22">
        <v>6.4</v>
      </c>
      <c r="EW22">
        <v>5.9</v>
      </c>
      <c r="EX22">
        <v>0.6</v>
      </c>
      <c r="EY22">
        <v>0.6</v>
      </c>
      <c r="EZ22">
        <v>7.9</v>
      </c>
      <c r="FA22">
        <v>5.2</v>
      </c>
      <c r="FB22">
        <v>12.9</v>
      </c>
      <c r="FC22">
        <v>0.8</v>
      </c>
      <c r="FD22">
        <v>0.7</v>
      </c>
      <c r="FE22">
        <v>4.4000000000000004</v>
      </c>
      <c r="FF22">
        <v>1.3</v>
      </c>
      <c r="FG22">
        <v>1.1000000000000001</v>
      </c>
      <c r="FH22">
        <v>0.6</v>
      </c>
      <c r="FI22">
        <v>0.8</v>
      </c>
      <c r="FJ22">
        <v>0.7</v>
      </c>
      <c r="FK22">
        <v>7.1</v>
      </c>
      <c r="FL22">
        <v>2.5</v>
      </c>
      <c r="FM22">
        <v>0.8</v>
      </c>
      <c r="FN22">
        <v>1.8</v>
      </c>
      <c r="FO22">
        <v>2.9</v>
      </c>
      <c r="FP22">
        <v>2.7</v>
      </c>
      <c r="FQ22">
        <v>1</v>
      </c>
      <c r="FR22">
        <v>0.4</v>
      </c>
      <c r="FS22">
        <v>298</v>
      </c>
      <c r="FZ22" t="s">
        <v>700</v>
      </c>
      <c r="GA22" t="s">
        <v>700</v>
      </c>
      <c r="GB22" t="s">
        <v>147</v>
      </c>
      <c r="GC22" t="s">
        <v>2357</v>
      </c>
    </row>
    <row r="23" spans="1:185" x14ac:dyDescent="0.25">
      <c r="A23" s="65">
        <v>22</v>
      </c>
      <c r="B23">
        <v>76379</v>
      </c>
      <c r="C23">
        <v>4386</v>
      </c>
      <c r="D23">
        <v>20194</v>
      </c>
      <c r="E23">
        <v>745</v>
      </c>
      <c r="F23">
        <v>41713</v>
      </c>
      <c r="G23">
        <v>3629</v>
      </c>
      <c r="H23">
        <v>14472</v>
      </c>
      <c r="I23">
        <v>12</v>
      </c>
      <c r="J23">
        <v>6514</v>
      </c>
      <c r="K23">
        <v>184</v>
      </c>
      <c r="L23">
        <v>13680</v>
      </c>
      <c r="M23">
        <v>561</v>
      </c>
      <c r="N23">
        <v>5581</v>
      </c>
      <c r="O23">
        <v>593</v>
      </c>
      <c r="P23">
        <v>7889</v>
      </c>
      <c r="Q23">
        <v>1087</v>
      </c>
      <c r="R23">
        <v>8305</v>
      </c>
      <c r="S23">
        <v>735</v>
      </c>
      <c r="T23">
        <v>9222</v>
      </c>
      <c r="U23">
        <v>595</v>
      </c>
      <c r="V23">
        <v>10716</v>
      </c>
      <c r="W23">
        <v>619</v>
      </c>
      <c r="X23">
        <v>38447</v>
      </c>
      <c r="Y23">
        <v>2705</v>
      </c>
      <c r="Z23">
        <v>37932</v>
      </c>
      <c r="AA23">
        <v>1681</v>
      </c>
      <c r="AB23">
        <v>68361</v>
      </c>
      <c r="AC23">
        <v>3473</v>
      </c>
      <c r="AD23">
        <v>1372</v>
      </c>
      <c r="AE23">
        <v>61</v>
      </c>
      <c r="AF23">
        <v>517</v>
      </c>
      <c r="AG23">
        <v>135</v>
      </c>
      <c r="AH23">
        <v>2730</v>
      </c>
      <c r="AI23">
        <v>98</v>
      </c>
      <c r="AJ23">
        <v>2418</v>
      </c>
      <c r="AK23">
        <v>555</v>
      </c>
      <c r="AL23">
        <v>948</v>
      </c>
      <c r="AM23">
        <v>64</v>
      </c>
      <c r="AN23">
        <v>8431</v>
      </c>
      <c r="AO23">
        <v>1561</v>
      </c>
      <c r="AP23">
        <v>62702</v>
      </c>
      <c r="AQ23">
        <v>2547</v>
      </c>
      <c r="AR23">
        <v>9833</v>
      </c>
      <c r="AS23">
        <v>302</v>
      </c>
      <c r="AT23">
        <v>66546</v>
      </c>
      <c r="AU23">
        <v>4084</v>
      </c>
      <c r="AV23">
        <v>70103</v>
      </c>
      <c r="AW23">
        <v>3185</v>
      </c>
      <c r="AX23">
        <v>6276</v>
      </c>
      <c r="AY23">
        <v>1201</v>
      </c>
      <c r="AZ23">
        <v>1916</v>
      </c>
      <c r="BA23">
        <v>84</v>
      </c>
      <c r="BB23">
        <v>4360</v>
      </c>
      <c r="BC23">
        <v>1117</v>
      </c>
      <c r="BD23">
        <v>6340</v>
      </c>
      <c r="BE23">
        <v>1003</v>
      </c>
      <c r="BF23">
        <v>17832</v>
      </c>
      <c r="BG23">
        <v>983</v>
      </c>
      <c r="BH23">
        <v>16842</v>
      </c>
      <c r="BI23">
        <v>841</v>
      </c>
      <c r="BJ23">
        <v>9590</v>
      </c>
      <c r="BK23">
        <v>221</v>
      </c>
      <c r="BL23">
        <v>34936</v>
      </c>
      <c r="BM23">
        <v>2851</v>
      </c>
      <c r="BN23">
        <v>33736</v>
      </c>
      <c r="BO23">
        <v>2578</v>
      </c>
      <c r="BP23">
        <v>1200</v>
      </c>
      <c r="BQ23">
        <v>273</v>
      </c>
      <c r="BR23">
        <v>6777</v>
      </c>
      <c r="BS23">
        <v>778</v>
      </c>
      <c r="BT23">
        <v>25238</v>
      </c>
      <c r="BU23">
        <v>1709</v>
      </c>
      <c r="BV23">
        <v>11137</v>
      </c>
      <c r="BW23">
        <v>1183</v>
      </c>
      <c r="BX23">
        <v>5338</v>
      </c>
      <c r="BY23">
        <v>737</v>
      </c>
      <c r="BZ23">
        <v>8848</v>
      </c>
      <c r="CA23">
        <v>1084</v>
      </c>
      <c r="CB23">
        <v>14248</v>
      </c>
      <c r="CC23">
        <v>1549</v>
      </c>
      <c r="CD23">
        <v>37933</v>
      </c>
      <c r="CE23">
        <v>2210</v>
      </c>
      <c r="CF23">
        <v>23814</v>
      </c>
      <c r="CG23">
        <v>622</v>
      </c>
      <c r="CH23">
        <v>4386</v>
      </c>
      <c r="CI23">
        <v>71993</v>
      </c>
      <c r="CJ23">
        <v>55041</v>
      </c>
      <c r="CK23">
        <v>29947</v>
      </c>
      <c r="CL23">
        <v>62945</v>
      </c>
      <c r="CM23">
        <v>9293</v>
      </c>
      <c r="CN23">
        <v>4818</v>
      </c>
      <c r="CO23">
        <v>4094</v>
      </c>
      <c r="CP23">
        <v>2887</v>
      </c>
      <c r="CQ23">
        <v>6771</v>
      </c>
      <c r="CR23">
        <v>1250</v>
      </c>
      <c r="CS23">
        <v>4205</v>
      </c>
      <c r="CT23">
        <v>1960</v>
      </c>
      <c r="CU23">
        <v>343</v>
      </c>
      <c r="CV23">
        <v>1552</v>
      </c>
      <c r="CW23">
        <v>1664</v>
      </c>
      <c r="CX23">
        <v>8627</v>
      </c>
      <c r="CY23">
        <v>2045</v>
      </c>
      <c r="CZ23">
        <v>1650</v>
      </c>
      <c r="DA23">
        <v>1254</v>
      </c>
      <c r="DB23">
        <v>1467</v>
      </c>
      <c r="DC23">
        <v>884</v>
      </c>
      <c r="DD23">
        <v>2815</v>
      </c>
      <c r="DE23">
        <v>10897</v>
      </c>
      <c r="DF23">
        <v>20909</v>
      </c>
      <c r="DG23">
        <v>17102</v>
      </c>
      <c r="DH23">
        <v>6307</v>
      </c>
      <c r="DI23">
        <v>1531</v>
      </c>
      <c r="DJ23">
        <v>950</v>
      </c>
      <c r="DK23">
        <v>2276</v>
      </c>
      <c r="DL23">
        <v>1424</v>
      </c>
      <c r="DM23">
        <v>68072</v>
      </c>
      <c r="DN23">
        <v>8245</v>
      </c>
      <c r="DO23">
        <v>24228</v>
      </c>
      <c r="DP23">
        <v>7578</v>
      </c>
      <c r="DQ23">
        <v>1692</v>
      </c>
      <c r="DR23">
        <v>1031</v>
      </c>
      <c r="DS23">
        <v>875</v>
      </c>
      <c r="DT23">
        <v>566</v>
      </c>
      <c r="DU23">
        <v>569</v>
      </c>
      <c r="DV23">
        <v>1831</v>
      </c>
      <c r="DW23">
        <v>31806</v>
      </c>
      <c r="DX23" t="s">
        <v>700</v>
      </c>
      <c r="DY23" t="s">
        <v>700</v>
      </c>
      <c r="DZ23" t="s">
        <v>700</v>
      </c>
      <c r="EA23" t="s">
        <v>700</v>
      </c>
      <c r="EB23" t="s">
        <v>466</v>
      </c>
      <c r="EC23">
        <v>0.5</v>
      </c>
      <c r="ED23">
        <v>1.1000000000000001</v>
      </c>
      <c r="EE23">
        <v>1.3</v>
      </c>
      <c r="EF23">
        <v>2.1</v>
      </c>
      <c r="EG23">
        <v>1.8</v>
      </c>
      <c r="EH23">
        <v>1.5</v>
      </c>
      <c r="EI23">
        <v>1.1000000000000001</v>
      </c>
      <c r="EJ23">
        <v>1.1000000000000001</v>
      </c>
      <c r="EK23">
        <v>0.2</v>
      </c>
      <c r="EL23">
        <v>1</v>
      </c>
      <c r="EM23">
        <v>0.7</v>
      </c>
      <c r="EN23">
        <v>0.1</v>
      </c>
      <c r="EO23">
        <v>0.7</v>
      </c>
      <c r="EP23">
        <v>0.5</v>
      </c>
      <c r="EQ23">
        <v>0.5</v>
      </c>
      <c r="ER23">
        <v>3.2</v>
      </c>
      <c r="ES23">
        <v>11.3</v>
      </c>
      <c r="ET23">
        <v>1.5</v>
      </c>
      <c r="EU23">
        <v>5</v>
      </c>
      <c r="EV23">
        <v>3.3</v>
      </c>
      <c r="EW23">
        <v>3.3</v>
      </c>
      <c r="EX23">
        <v>0.4</v>
      </c>
      <c r="EY23">
        <v>0.5</v>
      </c>
      <c r="EZ23">
        <v>3.2</v>
      </c>
      <c r="FA23">
        <v>1.9</v>
      </c>
      <c r="FB23">
        <v>4.7</v>
      </c>
      <c r="FC23">
        <v>0.9</v>
      </c>
      <c r="FD23">
        <v>0.5</v>
      </c>
      <c r="FE23">
        <v>2.9</v>
      </c>
      <c r="FF23">
        <v>0.8</v>
      </c>
      <c r="FG23">
        <v>0.7</v>
      </c>
      <c r="FH23">
        <v>0.6</v>
      </c>
      <c r="FI23">
        <v>0.7</v>
      </c>
      <c r="FJ23">
        <v>0.7</v>
      </c>
      <c r="FK23">
        <v>5.6</v>
      </c>
      <c r="FL23">
        <v>2.5</v>
      </c>
      <c r="FM23">
        <v>0.7</v>
      </c>
      <c r="FN23">
        <v>1.4</v>
      </c>
      <c r="FO23">
        <v>2.8</v>
      </c>
      <c r="FP23">
        <v>2.2999999999999998</v>
      </c>
      <c r="FQ23">
        <v>0.6</v>
      </c>
      <c r="FR23">
        <v>0.5</v>
      </c>
      <c r="FS23">
        <v>260</v>
      </c>
      <c r="FZ23" t="s">
        <v>700</v>
      </c>
      <c r="GA23" t="s">
        <v>700</v>
      </c>
      <c r="GB23" t="s">
        <v>148</v>
      </c>
      <c r="GC23" t="s">
        <v>2357</v>
      </c>
    </row>
    <row r="24" spans="1:185" x14ac:dyDescent="0.25">
      <c r="A24" s="65">
        <v>23</v>
      </c>
      <c r="B24">
        <v>76044</v>
      </c>
      <c r="C24">
        <v>4265</v>
      </c>
      <c r="D24">
        <v>18387</v>
      </c>
      <c r="E24">
        <v>864</v>
      </c>
      <c r="F24">
        <v>42764</v>
      </c>
      <c r="G24">
        <v>3389</v>
      </c>
      <c r="H24">
        <v>14893</v>
      </c>
      <c r="I24">
        <v>12</v>
      </c>
      <c r="J24">
        <v>5563</v>
      </c>
      <c r="K24">
        <v>226</v>
      </c>
      <c r="L24">
        <v>12824</v>
      </c>
      <c r="M24">
        <v>638</v>
      </c>
      <c r="N24">
        <v>5288</v>
      </c>
      <c r="O24">
        <v>669</v>
      </c>
      <c r="P24">
        <v>7350</v>
      </c>
      <c r="Q24">
        <v>815</v>
      </c>
      <c r="R24">
        <v>8564</v>
      </c>
      <c r="S24">
        <v>627</v>
      </c>
      <c r="T24">
        <v>9695</v>
      </c>
      <c r="U24">
        <v>620</v>
      </c>
      <c r="V24">
        <v>11867</v>
      </c>
      <c r="W24">
        <v>658</v>
      </c>
      <c r="X24">
        <v>38274</v>
      </c>
      <c r="Y24">
        <v>2338</v>
      </c>
      <c r="Z24">
        <v>37770</v>
      </c>
      <c r="AA24">
        <v>1927</v>
      </c>
      <c r="AB24">
        <v>72268</v>
      </c>
      <c r="AC24">
        <v>3556</v>
      </c>
      <c r="AD24">
        <v>404</v>
      </c>
      <c r="AE24">
        <v>10</v>
      </c>
      <c r="AF24">
        <v>133</v>
      </c>
      <c r="AG24">
        <v>0</v>
      </c>
      <c r="AH24">
        <v>602</v>
      </c>
      <c r="AI24">
        <v>42</v>
      </c>
      <c r="AJ24">
        <v>1643</v>
      </c>
      <c r="AK24">
        <v>585</v>
      </c>
      <c r="AL24">
        <v>972</v>
      </c>
      <c r="AM24">
        <v>72</v>
      </c>
      <c r="AN24">
        <v>5092</v>
      </c>
      <c r="AO24">
        <v>1375</v>
      </c>
      <c r="AP24">
        <v>68999</v>
      </c>
      <c r="AQ24">
        <v>2782</v>
      </c>
      <c r="AR24">
        <v>9008</v>
      </c>
      <c r="AS24">
        <v>234</v>
      </c>
      <c r="AT24">
        <v>67036</v>
      </c>
      <c r="AU24">
        <v>4031</v>
      </c>
      <c r="AV24">
        <v>73636</v>
      </c>
      <c r="AW24">
        <v>3449</v>
      </c>
      <c r="AX24">
        <v>2408</v>
      </c>
      <c r="AY24">
        <v>816</v>
      </c>
      <c r="AZ24">
        <v>886</v>
      </c>
      <c r="BA24">
        <v>72</v>
      </c>
      <c r="BB24">
        <v>1522</v>
      </c>
      <c r="BC24">
        <v>744</v>
      </c>
      <c r="BD24">
        <v>4034</v>
      </c>
      <c r="BE24">
        <v>620</v>
      </c>
      <c r="BF24">
        <v>19146</v>
      </c>
      <c r="BG24">
        <v>1166</v>
      </c>
      <c r="BH24">
        <v>17879</v>
      </c>
      <c r="BI24">
        <v>725</v>
      </c>
      <c r="BJ24">
        <v>11310</v>
      </c>
      <c r="BK24">
        <v>221</v>
      </c>
      <c r="BL24">
        <v>36708</v>
      </c>
      <c r="BM24">
        <v>2801</v>
      </c>
      <c r="BN24">
        <v>35622</v>
      </c>
      <c r="BO24">
        <v>2601</v>
      </c>
      <c r="BP24">
        <v>1086</v>
      </c>
      <c r="BQ24">
        <v>200</v>
      </c>
      <c r="BR24">
        <v>6056</v>
      </c>
      <c r="BS24">
        <v>588</v>
      </c>
      <c r="BT24">
        <v>26593</v>
      </c>
      <c r="BU24">
        <v>1799</v>
      </c>
      <c r="BV24">
        <v>11225</v>
      </c>
      <c r="BW24">
        <v>1131</v>
      </c>
      <c r="BX24">
        <v>4946</v>
      </c>
      <c r="BY24">
        <v>459</v>
      </c>
      <c r="BZ24">
        <v>7740</v>
      </c>
      <c r="CA24">
        <v>792</v>
      </c>
      <c r="CB24">
        <v>12328</v>
      </c>
      <c r="CC24">
        <v>1176</v>
      </c>
      <c r="CD24">
        <v>34359</v>
      </c>
      <c r="CE24">
        <v>2030</v>
      </c>
      <c r="CF24">
        <v>28996</v>
      </c>
      <c r="CG24">
        <v>1044</v>
      </c>
      <c r="CH24">
        <v>4265</v>
      </c>
      <c r="CI24">
        <v>71779</v>
      </c>
      <c r="CJ24">
        <v>56998</v>
      </c>
      <c r="CK24">
        <v>28357</v>
      </c>
      <c r="CL24">
        <v>68632</v>
      </c>
      <c r="CM24">
        <v>4083</v>
      </c>
      <c r="CN24">
        <v>1776</v>
      </c>
      <c r="CO24">
        <v>3371</v>
      </c>
      <c r="CP24">
        <v>3068</v>
      </c>
      <c r="CQ24">
        <v>7446</v>
      </c>
      <c r="CR24">
        <v>1145</v>
      </c>
      <c r="CS24">
        <v>4295</v>
      </c>
      <c r="CT24">
        <v>1898</v>
      </c>
      <c r="CU24">
        <v>647</v>
      </c>
      <c r="CV24">
        <v>1819</v>
      </c>
      <c r="CW24">
        <v>1935</v>
      </c>
      <c r="CX24">
        <v>9215</v>
      </c>
      <c r="CY24">
        <v>2254</v>
      </c>
      <c r="CZ24">
        <v>1563</v>
      </c>
      <c r="DA24">
        <v>1375</v>
      </c>
      <c r="DB24">
        <v>1299</v>
      </c>
      <c r="DC24">
        <v>730</v>
      </c>
      <c r="DD24">
        <v>2163</v>
      </c>
      <c r="DE24">
        <v>10946</v>
      </c>
      <c r="DF24">
        <v>21065</v>
      </c>
      <c r="DG24">
        <v>17327</v>
      </c>
      <c r="DH24">
        <v>5589</v>
      </c>
      <c r="DI24">
        <v>1408</v>
      </c>
      <c r="DJ24">
        <v>811</v>
      </c>
      <c r="DK24">
        <v>2330</v>
      </c>
      <c r="DL24">
        <v>1604</v>
      </c>
      <c r="DM24">
        <v>68740</v>
      </c>
      <c r="DN24">
        <v>7346</v>
      </c>
      <c r="DO24">
        <v>24872</v>
      </c>
      <c r="DP24">
        <v>7139</v>
      </c>
      <c r="DQ24">
        <v>1551</v>
      </c>
      <c r="DR24">
        <v>959</v>
      </c>
      <c r="DS24">
        <v>641</v>
      </c>
      <c r="DT24">
        <v>683</v>
      </c>
      <c r="DU24">
        <v>581</v>
      </c>
      <c r="DV24">
        <v>1941</v>
      </c>
      <c r="DW24">
        <v>32011</v>
      </c>
      <c r="DX24" t="s">
        <v>700</v>
      </c>
      <c r="DY24" t="s">
        <v>700</v>
      </c>
      <c r="DZ24" t="s">
        <v>700</v>
      </c>
      <c r="EA24" t="s">
        <v>700</v>
      </c>
      <c r="EB24" t="s">
        <v>467</v>
      </c>
      <c r="EC24">
        <v>0.6</v>
      </c>
      <c r="ED24">
        <v>2</v>
      </c>
      <c r="EE24">
        <v>1.5</v>
      </c>
      <c r="EF24">
        <v>3.1</v>
      </c>
      <c r="EG24">
        <v>1.9</v>
      </c>
      <c r="EH24">
        <v>1.4</v>
      </c>
      <c r="EI24">
        <v>1.4</v>
      </c>
      <c r="EJ24">
        <v>1.3</v>
      </c>
      <c r="EK24">
        <v>0.1</v>
      </c>
      <c r="EL24">
        <v>1.3</v>
      </c>
      <c r="EM24">
        <v>0.9</v>
      </c>
      <c r="EN24">
        <v>0.1</v>
      </c>
      <c r="EO24">
        <v>0.8</v>
      </c>
      <c r="EP24">
        <v>0.7</v>
      </c>
      <c r="EQ24">
        <v>0.6</v>
      </c>
      <c r="ER24">
        <v>5.5</v>
      </c>
      <c r="ES24">
        <v>12.3</v>
      </c>
      <c r="ET24">
        <v>4</v>
      </c>
      <c r="EU24">
        <v>17.399999999999999</v>
      </c>
      <c r="EV24">
        <v>5.4</v>
      </c>
      <c r="EW24">
        <v>7.7</v>
      </c>
      <c r="EX24">
        <v>0.6</v>
      </c>
      <c r="EY24">
        <v>0.6</v>
      </c>
      <c r="EZ24">
        <v>9.4</v>
      </c>
      <c r="FA24">
        <v>4.0999999999999996</v>
      </c>
      <c r="FB24">
        <v>12.4</v>
      </c>
      <c r="FC24">
        <v>1.1000000000000001</v>
      </c>
      <c r="FD24">
        <v>0.7</v>
      </c>
      <c r="FE24">
        <v>4</v>
      </c>
      <c r="FF24">
        <v>1.2</v>
      </c>
      <c r="FG24">
        <v>0.6</v>
      </c>
      <c r="FH24">
        <v>0.5</v>
      </c>
      <c r="FI24">
        <v>0.9</v>
      </c>
      <c r="FJ24">
        <v>0.9</v>
      </c>
      <c r="FK24">
        <v>4.4000000000000004</v>
      </c>
      <c r="FL24">
        <v>2.2000000000000002</v>
      </c>
      <c r="FM24">
        <v>1</v>
      </c>
      <c r="FN24">
        <v>1.8</v>
      </c>
      <c r="FO24">
        <v>1.9</v>
      </c>
      <c r="FP24">
        <v>2.1</v>
      </c>
      <c r="FQ24">
        <v>0.8</v>
      </c>
      <c r="FR24">
        <v>1.2</v>
      </c>
      <c r="FS24">
        <v>206</v>
      </c>
      <c r="FZ24" t="s">
        <v>700</v>
      </c>
      <c r="GA24" t="s">
        <v>700</v>
      </c>
      <c r="GB24" t="s">
        <v>149</v>
      </c>
      <c r="GC24" t="s">
        <v>2357</v>
      </c>
    </row>
    <row r="25" spans="1:185" x14ac:dyDescent="0.25">
      <c r="A25" s="65">
        <v>24</v>
      </c>
      <c r="B25">
        <v>75900</v>
      </c>
      <c r="C25">
        <v>3357</v>
      </c>
      <c r="D25">
        <v>19610</v>
      </c>
      <c r="E25">
        <v>657</v>
      </c>
      <c r="F25">
        <v>43980</v>
      </c>
      <c r="G25">
        <v>2692</v>
      </c>
      <c r="H25">
        <v>12310</v>
      </c>
      <c r="I25">
        <v>8</v>
      </c>
      <c r="J25">
        <v>5757</v>
      </c>
      <c r="K25">
        <v>152</v>
      </c>
      <c r="L25">
        <v>13853</v>
      </c>
      <c r="M25">
        <v>505</v>
      </c>
      <c r="N25">
        <v>6029</v>
      </c>
      <c r="O25">
        <v>509</v>
      </c>
      <c r="P25">
        <v>8222</v>
      </c>
      <c r="Q25">
        <v>892</v>
      </c>
      <c r="R25">
        <v>8884</v>
      </c>
      <c r="S25">
        <v>680</v>
      </c>
      <c r="T25">
        <v>10137</v>
      </c>
      <c r="U25">
        <v>364</v>
      </c>
      <c r="V25">
        <v>10708</v>
      </c>
      <c r="W25">
        <v>247</v>
      </c>
      <c r="X25">
        <v>38168</v>
      </c>
      <c r="Y25">
        <v>2041</v>
      </c>
      <c r="Z25">
        <v>37732</v>
      </c>
      <c r="AA25">
        <v>1316</v>
      </c>
      <c r="AB25">
        <v>67184</v>
      </c>
      <c r="AC25">
        <v>2505</v>
      </c>
      <c r="AD25">
        <v>3693</v>
      </c>
      <c r="AE25">
        <v>69</v>
      </c>
      <c r="AF25">
        <v>233</v>
      </c>
      <c r="AG25">
        <v>38</v>
      </c>
      <c r="AH25">
        <v>1155</v>
      </c>
      <c r="AI25">
        <v>47</v>
      </c>
      <c r="AJ25">
        <v>2547</v>
      </c>
      <c r="AK25">
        <v>574</v>
      </c>
      <c r="AL25">
        <v>1042</v>
      </c>
      <c r="AM25">
        <v>100</v>
      </c>
      <c r="AN25">
        <v>6239</v>
      </c>
      <c r="AO25">
        <v>1057</v>
      </c>
      <c r="AP25">
        <v>63920</v>
      </c>
      <c r="AQ25">
        <v>2108</v>
      </c>
      <c r="AR25">
        <v>8818</v>
      </c>
      <c r="AS25">
        <v>165</v>
      </c>
      <c r="AT25">
        <v>67082</v>
      </c>
      <c r="AU25">
        <v>3192</v>
      </c>
      <c r="AV25">
        <v>70747</v>
      </c>
      <c r="AW25">
        <v>2574</v>
      </c>
      <c r="AX25">
        <v>5153</v>
      </c>
      <c r="AY25">
        <v>783</v>
      </c>
      <c r="AZ25">
        <v>2078</v>
      </c>
      <c r="BA25">
        <v>42</v>
      </c>
      <c r="BB25">
        <v>3075</v>
      </c>
      <c r="BC25">
        <v>741</v>
      </c>
      <c r="BD25">
        <v>5036</v>
      </c>
      <c r="BE25">
        <v>666</v>
      </c>
      <c r="BF25">
        <v>17308</v>
      </c>
      <c r="BG25">
        <v>943</v>
      </c>
      <c r="BH25">
        <v>16447</v>
      </c>
      <c r="BI25">
        <v>446</v>
      </c>
      <c r="BJ25">
        <v>11470</v>
      </c>
      <c r="BK25">
        <v>136</v>
      </c>
      <c r="BL25">
        <v>37501</v>
      </c>
      <c r="BM25">
        <v>2304</v>
      </c>
      <c r="BN25">
        <v>36027</v>
      </c>
      <c r="BO25">
        <v>1932</v>
      </c>
      <c r="BP25">
        <v>1474</v>
      </c>
      <c r="BQ25">
        <v>372</v>
      </c>
      <c r="BR25">
        <v>6479</v>
      </c>
      <c r="BS25">
        <v>388</v>
      </c>
      <c r="BT25">
        <v>26909</v>
      </c>
      <c r="BU25">
        <v>1183</v>
      </c>
      <c r="BV25">
        <v>11452</v>
      </c>
      <c r="BW25">
        <v>1057</v>
      </c>
      <c r="BX25">
        <v>5619</v>
      </c>
      <c r="BY25">
        <v>452</v>
      </c>
      <c r="BZ25">
        <v>8221</v>
      </c>
      <c r="CA25">
        <v>755</v>
      </c>
      <c r="CB25">
        <v>13293</v>
      </c>
      <c r="CC25">
        <v>1105</v>
      </c>
      <c r="CD25">
        <v>34374</v>
      </c>
      <c r="CE25">
        <v>1689</v>
      </c>
      <c r="CF25">
        <v>27889</v>
      </c>
      <c r="CG25">
        <v>548</v>
      </c>
      <c r="CH25">
        <v>3357</v>
      </c>
      <c r="CI25">
        <v>72543</v>
      </c>
      <c r="CJ25">
        <v>55289</v>
      </c>
      <c r="CK25">
        <v>27967</v>
      </c>
      <c r="CL25">
        <v>66273</v>
      </c>
      <c r="CM25">
        <v>8463</v>
      </c>
      <c r="CN25">
        <v>3226</v>
      </c>
      <c r="CO25">
        <v>1438</v>
      </c>
      <c r="CP25">
        <v>2778</v>
      </c>
      <c r="CQ25">
        <v>9110</v>
      </c>
      <c r="CR25">
        <v>1044</v>
      </c>
      <c r="CS25">
        <v>4445</v>
      </c>
      <c r="CT25">
        <v>1609</v>
      </c>
      <c r="CU25">
        <v>445</v>
      </c>
      <c r="CV25">
        <v>2340</v>
      </c>
      <c r="CW25">
        <v>2100</v>
      </c>
      <c r="CX25">
        <v>8848</v>
      </c>
      <c r="CY25">
        <v>2436</v>
      </c>
      <c r="CZ25">
        <v>1499</v>
      </c>
      <c r="DA25">
        <v>1387</v>
      </c>
      <c r="DB25">
        <v>1403</v>
      </c>
      <c r="DC25">
        <v>730</v>
      </c>
      <c r="DD25">
        <v>2633</v>
      </c>
      <c r="DE25">
        <v>10439</v>
      </c>
      <c r="DF25">
        <v>20253</v>
      </c>
      <c r="DG25">
        <v>16084</v>
      </c>
      <c r="DH25">
        <v>6009</v>
      </c>
      <c r="DI25">
        <v>1431</v>
      </c>
      <c r="DJ25">
        <v>866</v>
      </c>
      <c r="DK25">
        <v>2738</v>
      </c>
      <c r="DL25">
        <v>1905</v>
      </c>
      <c r="DM25">
        <v>68022</v>
      </c>
      <c r="DN25">
        <v>10429</v>
      </c>
      <c r="DO25">
        <v>22731</v>
      </c>
      <c r="DP25">
        <v>7961</v>
      </c>
      <c r="DQ25">
        <v>1027</v>
      </c>
      <c r="DR25">
        <v>1003</v>
      </c>
      <c r="DS25">
        <v>938</v>
      </c>
      <c r="DT25">
        <v>759</v>
      </c>
      <c r="DU25">
        <v>714</v>
      </c>
      <c r="DV25">
        <v>2985</v>
      </c>
      <c r="DW25">
        <v>30692</v>
      </c>
      <c r="DX25" t="s">
        <v>700</v>
      </c>
      <c r="DY25" t="s">
        <v>700</v>
      </c>
      <c r="DZ25" t="s">
        <v>700</v>
      </c>
      <c r="EA25" t="s">
        <v>700</v>
      </c>
      <c r="EB25" t="s">
        <v>468</v>
      </c>
      <c r="EC25">
        <v>0.5</v>
      </c>
      <c r="ED25">
        <v>1.6</v>
      </c>
      <c r="EE25">
        <v>1.1000000000000001</v>
      </c>
      <c r="EF25">
        <v>2.8</v>
      </c>
      <c r="EG25">
        <v>2.2000000000000002</v>
      </c>
      <c r="EH25">
        <v>1.8</v>
      </c>
      <c r="EI25">
        <v>1</v>
      </c>
      <c r="EJ25">
        <v>0.9</v>
      </c>
      <c r="EK25">
        <v>0.3</v>
      </c>
      <c r="EL25">
        <v>0.9</v>
      </c>
      <c r="EM25">
        <v>0.7</v>
      </c>
      <c r="EN25">
        <v>0.1</v>
      </c>
      <c r="EO25">
        <v>0.8</v>
      </c>
      <c r="EP25">
        <v>0.6</v>
      </c>
      <c r="EQ25">
        <v>0.6</v>
      </c>
      <c r="ER25">
        <v>1.9</v>
      </c>
      <c r="ES25">
        <v>12.5</v>
      </c>
      <c r="ET25">
        <v>5.6</v>
      </c>
      <c r="EU25">
        <v>9.1999999999999993</v>
      </c>
      <c r="EV25">
        <v>7.4</v>
      </c>
      <c r="EW25">
        <v>4</v>
      </c>
      <c r="EX25">
        <v>0.5</v>
      </c>
      <c r="EY25">
        <v>0.5</v>
      </c>
      <c r="EZ25">
        <v>4.3</v>
      </c>
      <c r="FA25">
        <v>2.5</v>
      </c>
      <c r="FB25">
        <v>6.8</v>
      </c>
      <c r="FC25">
        <v>1</v>
      </c>
      <c r="FD25">
        <v>0.6</v>
      </c>
      <c r="FE25">
        <v>3.4</v>
      </c>
      <c r="FF25">
        <v>1.1000000000000001</v>
      </c>
      <c r="FG25">
        <v>0.7</v>
      </c>
      <c r="FH25">
        <v>0.4</v>
      </c>
      <c r="FI25">
        <v>0.9</v>
      </c>
      <c r="FJ25">
        <v>0.8</v>
      </c>
      <c r="FK25">
        <v>9.3000000000000007</v>
      </c>
      <c r="FL25">
        <v>2.1</v>
      </c>
      <c r="FM25">
        <v>0.8</v>
      </c>
      <c r="FN25">
        <v>1.7</v>
      </c>
      <c r="FO25">
        <v>2.5</v>
      </c>
      <c r="FP25">
        <v>1.8</v>
      </c>
      <c r="FQ25">
        <v>0.9</v>
      </c>
      <c r="FR25">
        <v>0.6</v>
      </c>
      <c r="FS25">
        <v>235</v>
      </c>
      <c r="FZ25" t="s">
        <v>700</v>
      </c>
      <c r="GA25" t="s">
        <v>700</v>
      </c>
      <c r="GB25" t="s">
        <v>150</v>
      </c>
      <c r="GC25" t="s">
        <v>2357</v>
      </c>
    </row>
    <row r="26" spans="1:185" x14ac:dyDescent="0.25">
      <c r="A26" s="65">
        <v>25</v>
      </c>
      <c r="B26">
        <v>81714</v>
      </c>
      <c r="C26">
        <v>2542</v>
      </c>
      <c r="D26">
        <v>22055</v>
      </c>
      <c r="E26">
        <v>497</v>
      </c>
      <c r="F26">
        <v>48843</v>
      </c>
      <c r="G26">
        <v>2026</v>
      </c>
      <c r="H26">
        <v>10816</v>
      </c>
      <c r="I26">
        <v>19</v>
      </c>
      <c r="J26">
        <v>7606</v>
      </c>
      <c r="K26">
        <v>166</v>
      </c>
      <c r="L26">
        <v>14449</v>
      </c>
      <c r="M26">
        <v>331</v>
      </c>
      <c r="N26">
        <v>6567</v>
      </c>
      <c r="O26">
        <v>431</v>
      </c>
      <c r="P26">
        <v>11284</v>
      </c>
      <c r="Q26">
        <v>588</v>
      </c>
      <c r="R26">
        <v>10728</v>
      </c>
      <c r="S26">
        <v>399</v>
      </c>
      <c r="T26">
        <v>10160</v>
      </c>
      <c r="U26">
        <v>278</v>
      </c>
      <c r="V26">
        <v>10104</v>
      </c>
      <c r="W26">
        <v>330</v>
      </c>
      <c r="X26">
        <v>39597</v>
      </c>
      <c r="Y26">
        <v>1488</v>
      </c>
      <c r="Z26">
        <v>42117</v>
      </c>
      <c r="AA26">
        <v>1054</v>
      </c>
      <c r="AB26">
        <v>69949</v>
      </c>
      <c r="AC26">
        <v>2095</v>
      </c>
      <c r="AD26">
        <v>4559</v>
      </c>
      <c r="AE26">
        <v>101</v>
      </c>
      <c r="AF26">
        <v>252</v>
      </c>
      <c r="AG26">
        <v>11</v>
      </c>
      <c r="AH26">
        <v>4276</v>
      </c>
      <c r="AI26">
        <v>262</v>
      </c>
      <c r="AJ26">
        <v>564</v>
      </c>
      <c r="AK26">
        <v>26</v>
      </c>
      <c r="AL26">
        <v>2112</v>
      </c>
      <c r="AM26">
        <v>47</v>
      </c>
      <c r="AN26">
        <v>3290</v>
      </c>
      <c r="AO26">
        <v>245</v>
      </c>
      <c r="AP26">
        <v>67267</v>
      </c>
      <c r="AQ26">
        <v>1879</v>
      </c>
      <c r="AR26">
        <v>6816</v>
      </c>
      <c r="AS26">
        <v>136</v>
      </c>
      <c r="AT26">
        <v>74898</v>
      </c>
      <c r="AU26">
        <v>2406</v>
      </c>
      <c r="AV26">
        <v>74291</v>
      </c>
      <c r="AW26">
        <v>2104</v>
      </c>
      <c r="AX26">
        <v>7423</v>
      </c>
      <c r="AY26">
        <v>438</v>
      </c>
      <c r="AZ26">
        <v>3869</v>
      </c>
      <c r="BA26">
        <v>142</v>
      </c>
      <c r="BB26">
        <v>3554</v>
      </c>
      <c r="BC26">
        <v>296</v>
      </c>
      <c r="BD26">
        <v>2441</v>
      </c>
      <c r="BE26">
        <v>204</v>
      </c>
      <c r="BF26">
        <v>10148</v>
      </c>
      <c r="BG26">
        <v>673</v>
      </c>
      <c r="BH26">
        <v>16847</v>
      </c>
      <c r="BI26">
        <v>430</v>
      </c>
      <c r="BJ26">
        <v>23656</v>
      </c>
      <c r="BK26">
        <v>307</v>
      </c>
      <c r="BL26">
        <v>43053</v>
      </c>
      <c r="BM26">
        <v>1715</v>
      </c>
      <c r="BN26">
        <v>41716</v>
      </c>
      <c r="BO26">
        <v>1606</v>
      </c>
      <c r="BP26">
        <v>1337</v>
      </c>
      <c r="BQ26">
        <v>109</v>
      </c>
      <c r="BR26">
        <v>5790</v>
      </c>
      <c r="BS26">
        <v>311</v>
      </c>
      <c r="BT26">
        <v>31162</v>
      </c>
      <c r="BU26">
        <v>967</v>
      </c>
      <c r="BV26">
        <v>13045</v>
      </c>
      <c r="BW26">
        <v>820</v>
      </c>
      <c r="BX26">
        <v>4636</v>
      </c>
      <c r="BY26">
        <v>239</v>
      </c>
      <c r="BZ26">
        <v>6067</v>
      </c>
      <c r="CA26">
        <v>377</v>
      </c>
      <c r="CB26">
        <v>9575</v>
      </c>
      <c r="CC26">
        <v>549</v>
      </c>
      <c r="CD26">
        <v>30437</v>
      </c>
      <c r="CE26">
        <v>1419</v>
      </c>
      <c r="CF26">
        <v>41460</v>
      </c>
      <c r="CG26">
        <v>539</v>
      </c>
      <c r="CH26">
        <v>2542</v>
      </c>
      <c r="CI26">
        <v>79172</v>
      </c>
      <c r="CJ26">
        <v>67494</v>
      </c>
      <c r="CK26">
        <v>22035</v>
      </c>
      <c r="CL26">
        <v>67456</v>
      </c>
      <c r="CM26">
        <v>8447</v>
      </c>
      <c r="CN26">
        <v>3091</v>
      </c>
      <c r="CO26">
        <v>604</v>
      </c>
      <c r="CP26">
        <v>1957</v>
      </c>
      <c r="CQ26">
        <v>3849</v>
      </c>
      <c r="CR26">
        <v>897</v>
      </c>
      <c r="CS26">
        <v>4581</v>
      </c>
      <c r="CT26">
        <v>1335</v>
      </c>
      <c r="CU26">
        <v>806</v>
      </c>
      <c r="CV26">
        <v>1652</v>
      </c>
      <c r="CW26">
        <v>3357</v>
      </c>
      <c r="CX26">
        <v>19885</v>
      </c>
      <c r="CY26">
        <v>2757</v>
      </c>
      <c r="CZ26">
        <v>1681</v>
      </c>
      <c r="DA26">
        <v>1265</v>
      </c>
      <c r="DB26">
        <v>845</v>
      </c>
      <c r="DC26">
        <v>776</v>
      </c>
      <c r="DD26">
        <v>2017</v>
      </c>
      <c r="DE26">
        <v>10161</v>
      </c>
      <c r="DF26">
        <v>22104</v>
      </c>
      <c r="DG26">
        <v>18156</v>
      </c>
      <c r="DH26">
        <v>8140</v>
      </c>
      <c r="DI26">
        <v>1109</v>
      </c>
      <c r="DJ26">
        <v>855</v>
      </c>
      <c r="DK26">
        <v>2839</v>
      </c>
      <c r="DL26">
        <v>1883</v>
      </c>
      <c r="DM26">
        <v>69602</v>
      </c>
      <c r="DN26">
        <v>11111</v>
      </c>
      <c r="DO26">
        <v>24685</v>
      </c>
      <c r="DP26">
        <v>7580</v>
      </c>
      <c r="DQ26">
        <v>1068</v>
      </c>
      <c r="DR26">
        <v>1107</v>
      </c>
      <c r="DS26">
        <v>1038</v>
      </c>
      <c r="DT26">
        <v>846</v>
      </c>
      <c r="DU26">
        <v>409</v>
      </c>
      <c r="DV26">
        <v>2633</v>
      </c>
      <c r="DW26">
        <v>32265</v>
      </c>
      <c r="DX26" t="s">
        <v>700</v>
      </c>
      <c r="DY26" t="s">
        <v>700</v>
      </c>
      <c r="DZ26" t="s">
        <v>700</v>
      </c>
      <c r="EA26" t="s">
        <v>700</v>
      </c>
      <c r="EB26" t="s">
        <v>469</v>
      </c>
      <c r="EC26">
        <v>0.5</v>
      </c>
      <c r="ED26">
        <v>1.2</v>
      </c>
      <c r="EE26">
        <v>1</v>
      </c>
      <c r="EF26">
        <v>1.9</v>
      </c>
      <c r="EG26">
        <v>1.4</v>
      </c>
      <c r="EH26">
        <v>1.6</v>
      </c>
      <c r="EI26">
        <v>0.9</v>
      </c>
      <c r="EJ26">
        <v>1.2</v>
      </c>
      <c r="EK26">
        <v>0.3</v>
      </c>
      <c r="EL26">
        <v>0.9</v>
      </c>
      <c r="EM26">
        <v>0.6</v>
      </c>
      <c r="EN26">
        <v>0.2</v>
      </c>
      <c r="EO26">
        <v>0.7</v>
      </c>
      <c r="EP26">
        <v>0.5</v>
      </c>
      <c r="EQ26">
        <v>0.6</v>
      </c>
      <c r="ER26">
        <v>1.2</v>
      </c>
      <c r="ES26">
        <v>7.6</v>
      </c>
      <c r="ET26">
        <v>2.9</v>
      </c>
      <c r="EU26">
        <v>3.5</v>
      </c>
      <c r="EV26">
        <v>2.1</v>
      </c>
      <c r="EW26">
        <v>4.2</v>
      </c>
      <c r="EX26">
        <v>0.5</v>
      </c>
      <c r="EY26">
        <v>0.5</v>
      </c>
      <c r="EZ26">
        <v>2.2000000000000002</v>
      </c>
      <c r="FA26">
        <v>1.7</v>
      </c>
      <c r="FB26">
        <v>3.5</v>
      </c>
      <c r="FC26">
        <v>0.9</v>
      </c>
      <c r="FD26">
        <v>0.5</v>
      </c>
      <c r="FE26">
        <v>3</v>
      </c>
      <c r="FF26">
        <v>2</v>
      </c>
      <c r="FG26">
        <v>0.7</v>
      </c>
      <c r="FH26">
        <v>0.5</v>
      </c>
      <c r="FI26">
        <v>0.6</v>
      </c>
      <c r="FJ26">
        <v>0.7</v>
      </c>
      <c r="FK26">
        <v>4</v>
      </c>
      <c r="FL26">
        <v>1.6</v>
      </c>
      <c r="FM26">
        <v>0.8</v>
      </c>
      <c r="FN26">
        <v>1.1000000000000001</v>
      </c>
      <c r="FO26">
        <v>2.1</v>
      </c>
      <c r="FP26">
        <v>1.4</v>
      </c>
      <c r="FQ26">
        <v>1</v>
      </c>
      <c r="FR26">
        <v>0.5</v>
      </c>
      <c r="FS26">
        <v>114</v>
      </c>
      <c r="FZ26" t="s">
        <v>700</v>
      </c>
      <c r="GA26" t="s">
        <v>700</v>
      </c>
      <c r="GB26" t="s">
        <v>151</v>
      </c>
      <c r="GC26" t="s">
        <v>2357</v>
      </c>
    </row>
    <row r="27" spans="1:185" x14ac:dyDescent="0.25">
      <c r="A27" s="65">
        <v>26</v>
      </c>
      <c r="B27">
        <v>83707</v>
      </c>
      <c r="C27">
        <v>4001</v>
      </c>
      <c r="D27">
        <v>21509</v>
      </c>
      <c r="E27">
        <v>633</v>
      </c>
      <c r="F27">
        <v>49627</v>
      </c>
      <c r="G27">
        <v>3351</v>
      </c>
      <c r="H27">
        <v>12571</v>
      </c>
      <c r="I27">
        <v>17</v>
      </c>
      <c r="J27">
        <v>6666</v>
      </c>
      <c r="K27">
        <v>166</v>
      </c>
      <c r="L27">
        <v>14843</v>
      </c>
      <c r="M27">
        <v>467</v>
      </c>
      <c r="N27">
        <v>6485</v>
      </c>
      <c r="O27">
        <v>671</v>
      </c>
      <c r="P27">
        <v>10337</v>
      </c>
      <c r="Q27">
        <v>982</v>
      </c>
      <c r="R27">
        <v>10712</v>
      </c>
      <c r="S27">
        <v>638</v>
      </c>
      <c r="T27">
        <v>10618</v>
      </c>
      <c r="U27">
        <v>559</v>
      </c>
      <c r="V27">
        <v>11475</v>
      </c>
      <c r="W27">
        <v>501</v>
      </c>
      <c r="X27">
        <v>41091</v>
      </c>
      <c r="Y27">
        <v>2687</v>
      </c>
      <c r="Z27">
        <v>42616</v>
      </c>
      <c r="AA27">
        <v>1314</v>
      </c>
      <c r="AB27">
        <v>71087</v>
      </c>
      <c r="AC27">
        <v>2945</v>
      </c>
      <c r="AD27">
        <v>4278</v>
      </c>
      <c r="AE27">
        <v>316</v>
      </c>
      <c r="AF27">
        <v>217</v>
      </c>
      <c r="AG27">
        <v>14</v>
      </c>
      <c r="AH27">
        <v>4743</v>
      </c>
      <c r="AI27">
        <v>210</v>
      </c>
      <c r="AJ27">
        <v>1188</v>
      </c>
      <c r="AK27">
        <v>405</v>
      </c>
      <c r="AL27">
        <v>2124</v>
      </c>
      <c r="AM27">
        <v>111</v>
      </c>
      <c r="AN27">
        <v>4624</v>
      </c>
      <c r="AO27">
        <v>977</v>
      </c>
      <c r="AP27">
        <v>67812</v>
      </c>
      <c r="AQ27">
        <v>2349</v>
      </c>
      <c r="AR27">
        <v>9468</v>
      </c>
      <c r="AS27">
        <v>415</v>
      </c>
      <c r="AT27">
        <v>74239</v>
      </c>
      <c r="AU27">
        <v>3586</v>
      </c>
      <c r="AV27">
        <v>74191</v>
      </c>
      <c r="AW27">
        <v>2951</v>
      </c>
      <c r="AX27">
        <v>9516</v>
      </c>
      <c r="AY27">
        <v>1050</v>
      </c>
      <c r="AZ27">
        <v>4263</v>
      </c>
      <c r="BA27">
        <v>179</v>
      </c>
      <c r="BB27">
        <v>5253</v>
      </c>
      <c r="BC27">
        <v>871</v>
      </c>
      <c r="BD27">
        <v>3418</v>
      </c>
      <c r="BE27">
        <v>572</v>
      </c>
      <c r="BF27">
        <v>12023</v>
      </c>
      <c r="BG27">
        <v>948</v>
      </c>
      <c r="BH27">
        <v>17089</v>
      </c>
      <c r="BI27">
        <v>894</v>
      </c>
      <c r="BJ27">
        <v>23183</v>
      </c>
      <c r="BK27">
        <v>283</v>
      </c>
      <c r="BL27">
        <v>42151</v>
      </c>
      <c r="BM27">
        <v>2735</v>
      </c>
      <c r="BN27">
        <v>40815</v>
      </c>
      <c r="BO27">
        <v>2469</v>
      </c>
      <c r="BP27">
        <v>1336</v>
      </c>
      <c r="BQ27">
        <v>266</v>
      </c>
      <c r="BR27">
        <v>7476</v>
      </c>
      <c r="BS27">
        <v>616</v>
      </c>
      <c r="BT27">
        <v>29339</v>
      </c>
      <c r="BU27">
        <v>1388</v>
      </c>
      <c r="BV27">
        <v>13989</v>
      </c>
      <c r="BW27">
        <v>1497</v>
      </c>
      <c r="BX27">
        <v>6299</v>
      </c>
      <c r="BY27">
        <v>466</v>
      </c>
      <c r="BZ27">
        <v>7993</v>
      </c>
      <c r="CA27">
        <v>710</v>
      </c>
      <c r="CB27">
        <v>12080</v>
      </c>
      <c r="CC27">
        <v>1122</v>
      </c>
      <c r="CD27">
        <v>30079</v>
      </c>
      <c r="CE27">
        <v>1962</v>
      </c>
      <c r="CF27">
        <v>41324</v>
      </c>
      <c r="CG27">
        <v>882</v>
      </c>
      <c r="CH27">
        <v>4001</v>
      </c>
      <c r="CI27">
        <v>79706</v>
      </c>
      <c r="CJ27">
        <v>66590</v>
      </c>
      <c r="CK27">
        <v>25501</v>
      </c>
      <c r="CL27">
        <v>68346</v>
      </c>
      <c r="CM27">
        <v>11251</v>
      </c>
      <c r="CN27">
        <v>4355</v>
      </c>
      <c r="CO27">
        <v>833</v>
      </c>
      <c r="CP27">
        <v>2185</v>
      </c>
      <c r="CQ27">
        <v>3468</v>
      </c>
      <c r="CR27">
        <v>622</v>
      </c>
      <c r="CS27">
        <v>4710</v>
      </c>
      <c r="CT27">
        <v>1381</v>
      </c>
      <c r="CU27">
        <v>527</v>
      </c>
      <c r="CV27">
        <v>1286</v>
      </c>
      <c r="CW27">
        <v>2517</v>
      </c>
      <c r="CX27">
        <v>20508</v>
      </c>
      <c r="CY27">
        <v>3659</v>
      </c>
      <c r="CZ27">
        <v>1881</v>
      </c>
      <c r="DA27">
        <v>1036</v>
      </c>
      <c r="DB27">
        <v>1328</v>
      </c>
      <c r="DC27">
        <v>1266</v>
      </c>
      <c r="DD27">
        <v>3040</v>
      </c>
      <c r="DE27">
        <v>11507</v>
      </c>
      <c r="DF27">
        <v>22289</v>
      </c>
      <c r="DG27">
        <v>17654</v>
      </c>
      <c r="DH27">
        <v>7522</v>
      </c>
      <c r="DI27">
        <v>1266</v>
      </c>
      <c r="DJ27">
        <v>642</v>
      </c>
      <c r="DK27">
        <v>3369</v>
      </c>
      <c r="DL27">
        <v>2211</v>
      </c>
      <c r="DM27">
        <v>72014</v>
      </c>
      <c r="DN27">
        <v>11078</v>
      </c>
      <c r="DO27">
        <v>24139</v>
      </c>
      <c r="DP27">
        <v>9657</v>
      </c>
      <c r="DQ27">
        <v>1253</v>
      </c>
      <c r="DR27">
        <v>1106</v>
      </c>
      <c r="DS27">
        <v>1380</v>
      </c>
      <c r="DT27">
        <v>1135</v>
      </c>
      <c r="DU27">
        <v>880</v>
      </c>
      <c r="DV27">
        <v>3384</v>
      </c>
      <c r="DW27">
        <v>33796</v>
      </c>
      <c r="DX27" t="s">
        <v>700</v>
      </c>
      <c r="DY27" t="s">
        <v>700</v>
      </c>
      <c r="DZ27" t="s">
        <v>700</v>
      </c>
      <c r="EA27" t="s">
        <v>700</v>
      </c>
      <c r="EB27" t="s">
        <v>470</v>
      </c>
      <c r="EC27">
        <v>0.7</v>
      </c>
      <c r="ED27">
        <v>1.3</v>
      </c>
      <c r="EE27">
        <v>1</v>
      </c>
      <c r="EF27">
        <v>3.2</v>
      </c>
      <c r="EG27">
        <v>2</v>
      </c>
      <c r="EH27">
        <v>1.8</v>
      </c>
      <c r="EI27">
        <v>1.7</v>
      </c>
      <c r="EJ27">
        <v>1.4</v>
      </c>
      <c r="EK27">
        <v>0.1</v>
      </c>
      <c r="EL27">
        <v>0.9</v>
      </c>
      <c r="EM27">
        <v>1</v>
      </c>
      <c r="EN27">
        <v>0.2</v>
      </c>
      <c r="EO27">
        <v>1.1000000000000001</v>
      </c>
      <c r="EP27">
        <v>0.6</v>
      </c>
      <c r="EQ27">
        <v>0.6</v>
      </c>
      <c r="ER27">
        <v>2.7</v>
      </c>
      <c r="ES27">
        <v>8.8000000000000007</v>
      </c>
      <c r="ET27">
        <v>2</v>
      </c>
      <c r="EU27">
        <v>18</v>
      </c>
      <c r="EV27">
        <v>3.5</v>
      </c>
      <c r="EW27">
        <v>7.3</v>
      </c>
      <c r="EX27">
        <v>0.6</v>
      </c>
      <c r="EY27">
        <v>0.6</v>
      </c>
      <c r="EZ27">
        <v>3</v>
      </c>
      <c r="FA27">
        <v>2.2000000000000002</v>
      </c>
      <c r="FB27">
        <v>5.4</v>
      </c>
      <c r="FC27">
        <v>1.5</v>
      </c>
      <c r="FD27">
        <v>0.7</v>
      </c>
      <c r="FE27">
        <v>5.9</v>
      </c>
      <c r="FF27">
        <v>1.6</v>
      </c>
      <c r="FG27">
        <v>1.2</v>
      </c>
      <c r="FH27">
        <v>0.5</v>
      </c>
      <c r="FI27">
        <v>0.9</v>
      </c>
      <c r="FJ27">
        <v>1</v>
      </c>
      <c r="FK27">
        <v>8.3000000000000007</v>
      </c>
      <c r="FL27">
        <v>2.4</v>
      </c>
      <c r="FM27">
        <v>1.1000000000000001</v>
      </c>
      <c r="FN27">
        <v>1.9</v>
      </c>
      <c r="FO27">
        <v>2.4</v>
      </c>
      <c r="FP27">
        <v>2.4</v>
      </c>
      <c r="FQ27">
        <v>1.2</v>
      </c>
      <c r="FR27">
        <v>0.7</v>
      </c>
      <c r="FS27">
        <v>220</v>
      </c>
      <c r="FZ27" t="s">
        <v>700</v>
      </c>
      <c r="GA27" t="s">
        <v>700</v>
      </c>
      <c r="GB27" t="s">
        <v>152</v>
      </c>
      <c r="GC27" t="s">
        <v>2357</v>
      </c>
    </row>
    <row r="28" spans="1:185" x14ac:dyDescent="0.25">
      <c r="A28" s="65">
        <v>27</v>
      </c>
      <c r="B28">
        <v>77998</v>
      </c>
      <c r="C28">
        <v>4605</v>
      </c>
      <c r="D28">
        <v>19661</v>
      </c>
      <c r="E28">
        <v>812</v>
      </c>
      <c r="F28">
        <v>43410</v>
      </c>
      <c r="G28">
        <v>3787</v>
      </c>
      <c r="H28">
        <v>14927</v>
      </c>
      <c r="I28">
        <v>6</v>
      </c>
      <c r="J28">
        <v>6112</v>
      </c>
      <c r="K28">
        <v>247</v>
      </c>
      <c r="L28">
        <v>13549</v>
      </c>
      <c r="M28">
        <v>565</v>
      </c>
      <c r="N28">
        <v>5526</v>
      </c>
      <c r="O28">
        <v>910</v>
      </c>
      <c r="P28">
        <v>8416</v>
      </c>
      <c r="Q28">
        <v>880</v>
      </c>
      <c r="R28">
        <v>8903</v>
      </c>
      <c r="S28">
        <v>863</v>
      </c>
      <c r="T28">
        <v>9659</v>
      </c>
      <c r="U28">
        <v>476</v>
      </c>
      <c r="V28">
        <v>10906</v>
      </c>
      <c r="W28">
        <v>658</v>
      </c>
      <c r="X28">
        <v>39075</v>
      </c>
      <c r="Y28">
        <v>2901</v>
      </c>
      <c r="Z28">
        <v>38923</v>
      </c>
      <c r="AA28">
        <v>1704</v>
      </c>
      <c r="AB28">
        <v>71149</v>
      </c>
      <c r="AC28">
        <v>3714</v>
      </c>
      <c r="AD28">
        <v>1790</v>
      </c>
      <c r="AE28">
        <v>190</v>
      </c>
      <c r="AF28">
        <v>182</v>
      </c>
      <c r="AG28">
        <v>49</v>
      </c>
      <c r="AH28">
        <v>1935</v>
      </c>
      <c r="AI28">
        <v>114</v>
      </c>
      <c r="AJ28">
        <v>1321</v>
      </c>
      <c r="AK28">
        <v>322</v>
      </c>
      <c r="AL28">
        <v>1449</v>
      </c>
      <c r="AM28">
        <v>128</v>
      </c>
      <c r="AN28">
        <v>7877</v>
      </c>
      <c r="AO28">
        <v>1601</v>
      </c>
      <c r="AP28">
        <v>65047</v>
      </c>
      <c r="AQ28">
        <v>2569</v>
      </c>
      <c r="AR28">
        <v>10172</v>
      </c>
      <c r="AS28">
        <v>361</v>
      </c>
      <c r="AT28">
        <v>67826</v>
      </c>
      <c r="AU28">
        <v>4244</v>
      </c>
      <c r="AV28">
        <v>72343</v>
      </c>
      <c r="AW28">
        <v>3071</v>
      </c>
      <c r="AX28">
        <v>5655</v>
      </c>
      <c r="AY28">
        <v>1534</v>
      </c>
      <c r="AZ28">
        <v>1617</v>
      </c>
      <c r="BA28">
        <v>157</v>
      </c>
      <c r="BB28">
        <v>4038</v>
      </c>
      <c r="BC28">
        <v>1377</v>
      </c>
      <c r="BD28">
        <v>5897</v>
      </c>
      <c r="BE28">
        <v>747</v>
      </c>
      <c r="BF28">
        <v>17910</v>
      </c>
      <c r="BG28">
        <v>1085</v>
      </c>
      <c r="BH28">
        <v>18553</v>
      </c>
      <c r="BI28">
        <v>766</v>
      </c>
      <c r="BJ28">
        <v>10451</v>
      </c>
      <c r="BK28">
        <v>285</v>
      </c>
      <c r="BL28">
        <v>36586</v>
      </c>
      <c r="BM28">
        <v>2931</v>
      </c>
      <c r="BN28">
        <v>35211</v>
      </c>
      <c r="BO28">
        <v>2435</v>
      </c>
      <c r="BP28">
        <v>1375</v>
      </c>
      <c r="BQ28">
        <v>496</v>
      </c>
      <c r="BR28">
        <v>6824</v>
      </c>
      <c r="BS28">
        <v>856</v>
      </c>
      <c r="BT28">
        <v>25677</v>
      </c>
      <c r="BU28">
        <v>1407</v>
      </c>
      <c r="BV28">
        <v>11797</v>
      </c>
      <c r="BW28">
        <v>1427</v>
      </c>
      <c r="BX28">
        <v>5936</v>
      </c>
      <c r="BY28">
        <v>953</v>
      </c>
      <c r="BZ28">
        <v>9712</v>
      </c>
      <c r="CA28">
        <v>1306</v>
      </c>
      <c r="CB28">
        <v>15139</v>
      </c>
      <c r="CC28">
        <v>1995</v>
      </c>
      <c r="CD28">
        <v>37141</v>
      </c>
      <c r="CE28">
        <v>1967</v>
      </c>
      <c r="CF28">
        <v>25263</v>
      </c>
      <c r="CG28">
        <v>635</v>
      </c>
      <c r="CH28">
        <v>4605</v>
      </c>
      <c r="CI28">
        <v>73393</v>
      </c>
      <c r="CJ28">
        <v>55361</v>
      </c>
      <c r="CK28">
        <v>31992</v>
      </c>
      <c r="CL28">
        <v>65557</v>
      </c>
      <c r="CM28">
        <v>8531</v>
      </c>
      <c r="CN28">
        <v>4459</v>
      </c>
      <c r="CO28">
        <v>2113</v>
      </c>
      <c r="CP28">
        <v>2603</v>
      </c>
      <c r="CQ28">
        <v>8458</v>
      </c>
      <c r="CR28">
        <v>1068</v>
      </c>
      <c r="CS28">
        <v>4181</v>
      </c>
      <c r="CT28">
        <v>1664</v>
      </c>
      <c r="CU28">
        <v>510</v>
      </c>
      <c r="CV28">
        <v>1386</v>
      </c>
      <c r="CW28">
        <v>2171</v>
      </c>
      <c r="CX28">
        <v>9373</v>
      </c>
      <c r="CY28">
        <v>2454</v>
      </c>
      <c r="CZ28">
        <v>1765</v>
      </c>
      <c r="DA28">
        <v>1118</v>
      </c>
      <c r="DB28">
        <v>1386</v>
      </c>
      <c r="DC28">
        <v>918</v>
      </c>
      <c r="DD28">
        <v>3233</v>
      </c>
      <c r="DE28">
        <v>11129</v>
      </c>
      <c r="DF28">
        <v>20934</v>
      </c>
      <c r="DG28">
        <v>16102</v>
      </c>
      <c r="DH28">
        <v>5683</v>
      </c>
      <c r="DI28">
        <v>1804</v>
      </c>
      <c r="DJ28">
        <v>1153</v>
      </c>
      <c r="DK28">
        <v>3028</v>
      </c>
      <c r="DL28">
        <v>1876</v>
      </c>
      <c r="DM28">
        <v>67186</v>
      </c>
      <c r="DN28">
        <v>10536</v>
      </c>
      <c r="DO28">
        <v>24042</v>
      </c>
      <c r="DP28">
        <v>8021</v>
      </c>
      <c r="DQ28">
        <v>1138</v>
      </c>
      <c r="DR28">
        <v>947</v>
      </c>
      <c r="DS28">
        <v>1160</v>
      </c>
      <c r="DT28">
        <v>998</v>
      </c>
      <c r="DU28">
        <v>587</v>
      </c>
      <c r="DV28">
        <v>2583</v>
      </c>
      <c r="DW28">
        <v>32063</v>
      </c>
      <c r="DX28" t="s">
        <v>700</v>
      </c>
      <c r="DY28" t="s">
        <v>700</v>
      </c>
      <c r="DZ28" t="s">
        <v>700</v>
      </c>
      <c r="EA28" t="s">
        <v>700</v>
      </c>
      <c r="EB28" t="s">
        <v>471</v>
      </c>
      <c r="EC28">
        <v>0.7</v>
      </c>
      <c r="ED28">
        <v>1.6</v>
      </c>
      <c r="EE28">
        <v>1.2</v>
      </c>
      <c r="EF28">
        <v>3.9</v>
      </c>
      <c r="EG28">
        <v>2.1</v>
      </c>
      <c r="EH28">
        <v>2.1</v>
      </c>
      <c r="EI28">
        <v>1.3</v>
      </c>
      <c r="EJ28">
        <v>1.2</v>
      </c>
      <c r="EK28">
        <v>0.1</v>
      </c>
      <c r="EL28">
        <v>1</v>
      </c>
      <c r="EM28">
        <v>1</v>
      </c>
      <c r="EN28">
        <v>0.1</v>
      </c>
      <c r="EO28">
        <v>0.9</v>
      </c>
      <c r="EP28">
        <v>0.6</v>
      </c>
      <c r="EQ28">
        <v>0.6</v>
      </c>
      <c r="ER28">
        <v>4.8</v>
      </c>
      <c r="ES28">
        <v>19.3</v>
      </c>
      <c r="ET28">
        <v>4.5</v>
      </c>
      <c r="EU28">
        <v>19.7</v>
      </c>
      <c r="EV28">
        <v>5.2</v>
      </c>
      <c r="EW28">
        <v>5.2</v>
      </c>
      <c r="EX28">
        <v>0.4</v>
      </c>
      <c r="EY28">
        <v>0.4</v>
      </c>
      <c r="EZ28">
        <v>5.9</v>
      </c>
      <c r="FA28">
        <v>5.6</v>
      </c>
      <c r="FB28">
        <v>6.6</v>
      </c>
      <c r="FC28">
        <v>1.1000000000000001</v>
      </c>
      <c r="FD28">
        <v>0.7</v>
      </c>
      <c r="FE28">
        <v>3.4</v>
      </c>
      <c r="FF28">
        <v>1.1000000000000001</v>
      </c>
      <c r="FG28">
        <v>0.6</v>
      </c>
      <c r="FH28">
        <v>1</v>
      </c>
      <c r="FI28">
        <v>1</v>
      </c>
      <c r="FJ28">
        <v>0.9</v>
      </c>
      <c r="FK28">
        <v>9.3000000000000007</v>
      </c>
      <c r="FL28">
        <v>3.3</v>
      </c>
      <c r="FM28">
        <v>0.8</v>
      </c>
      <c r="FN28">
        <v>2.2000000000000002</v>
      </c>
      <c r="FO28">
        <v>3.7</v>
      </c>
      <c r="FP28">
        <v>2.6</v>
      </c>
      <c r="FQ28">
        <v>0.9</v>
      </c>
      <c r="FR28">
        <v>0.5</v>
      </c>
      <c r="FS28">
        <v>370</v>
      </c>
      <c r="FZ28" t="s">
        <v>700</v>
      </c>
      <c r="GA28" t="s">
        <v>700</v>
      </c>
      <c r="GB28" t="s">
        <v>153</v>
      </c>
      <c r="GC28" t="s">
        <v>2357</v>
      </c>
    </row>
    <row r="29" spans="1:185" x14ac:dyDescent="0.25">
      <c r="A29" s="65">
        <v>28</v>
      </c>
      <c r="B29">
        <v>77342</v>
      </c>
      <c r="C29">
        <v>4399</v>
      </c>
      <c r="D29">
        <v>17342</v>
      </c>
      <c r="E29">
        <v>1141</v>
      </c>
      <c r="F29">
        <v>46445</v>
      </c>
      <c r="G29">
        <v>3214</v>
      </c>
      <c r="H29">
        <v>13555</v>
      </c>
      <c r="I29">
        <v>44</v>
      </c>
      <c r="J29">
        <v>4868</v>
      </c>
      <c r="K29">
        <v>394</v>
      </c>
      <c r="L29">
        <v>12474</v>
      </c>
      <c r="M29">
        <v>747</v>
      </c>
      <c r="N29">
        <v>11108</v>
      </c>
      <c r="O29">
        <v>850</v>
      </c>
      <c r="P29">
        <v>7327</v>
      </c>
      <c r="Q29">
        <v>836</v>
      </c>
      <c r="R29">
        <v>7894</v>
      </c>
      <c r="S29">
        <v>603</v>
      </c>
      <c r="T29">
        <v>8967</v>
      </c>
      <c r="U29">
        <v>429</v>
      </c>
      <c r="V29">
        <v>11149</v>
      </c>
      <c r="W29">
        <v>496</v>
      </c>
      <c r="X29">
        <v>38527</v>
      </c>
      <c r="Y29">
        <v>2672</v>
      </c>
      <c r="Z29">
        <v>38815</v>
      </c>
      <c r="AA29">
        <v>1727</v>
      </c>
      <c r="AB29">
        <v>74036</v>
      </c>
      <c r="AC29">
        <v>4122</v>
      </c>
      <c r="AD29">
        <v>910</v>
      </c>
      <c r="AE29">
        <v>94</v>
      </c>
      <c r="AF29">
        <v>160</v>
      </c>
      <c r="AG29">
        <v>22</v>
      </c>
      <c r="AH29">
        <v>1141</v>
      </c>
      <c r="AI29">
        <v>60</v>
      </c>
      <c r="AJ29">
        <v>256</v>
      </c>
      <c r="AK29">
        <v>9</v>
      </c>
      <c r="AL29">
        <v>825</v>
      </c>
      <c r="AM29">
        <v>83</v>
      </c>
      <c r="AN29">
        <v>1447</v>
      </c>
      <c r="AO29">
        <v>237</v>
      </c>
      <c r="AP29">
        <v>72892</v>
      </c>
      <c r="AQ29">
        <v>3906</v>
      </c>
      <c r="AR29">
        <v>8949</v>
      </c>
      <c r="AS29">
        <v>221</v>
      </c>
      <c r="AT29">
        <v>68393</v>
      </c>
      <c r="AU29">
        <v>4178</v>
      </c>
      <c r="AV29">
        <v>75607</v>
      </c>
      <c r="AW29">
        <v>4159</v>
      </c>
      <c r="AX29">
        <v>1735</v>
      </c>
      <c r="AY29">
        <v>240</v>
      </c>
      <c r="AZ29">
        <v>602</v>
      </c>
      <c r="BA29">
        <v>22</v>
      </c>
      <c r="BB29">
        <v>1133</v>
      </c>
      <c r="BC29">
        <v>218</v>
      </c>
      <c r="BD29">
        <v>3367</v>
      </c>
      <c r="BE29">
        <v>480</v>
      </c>
      <c r="BF29">
        <v>15020</v>
      </c>
      <c r="BG29">
        <v>954</v>
      </c>
      <c r="BH29">
        <v>17579</v>
      </c>
      <c r="BI29">
        <v>667</v>
      </c>
      <c r="BJ29">
        <v>12926</v>
      </c>
      <c r="BK29">
        <v>307</v>
      </c>
      <c r="BL29">
        <v>39469</v>
      </c>
      <c r="BM29">
        <v>2640</v>
      </c>
      <c r="BN29">
        <v>38211</v>
      </c>
      <c r="BO29">
        <v>2401</v>
      </c>
      <c r="BP29">
        <v>1258</v>
      </c>
      <c r="BQ29">
        <v>239</v>
      </c>
      <c r="BR29">
        <v>6976</v>
      </c>
      <c r="BS29">
        <v>574</v>
      </c>
      <c r="BT29">
        <v>25655</v>
      </c>
      <c r="BU29">
        <v>1534</v>
      </c>
      <c r="BV29">
        <v>15896</v>
      </c>
      <c r="BW29">
        <v>1226</v>
      </c>
      <c r="BX29">
        <v>4894</v>
      </c>
      <c r="BY29">
        <v>454</v>
      </c>
      <c r="BZ29">
        <v>9355</v>
      </c>
      <c r="CA29">
        <v>1351</v>
      </c>
      <c r="CB29">
        <v>13711</v>
      </c>
      <c r="CC29">
        <v>1669</v>
      </c>
      <c r="CD29">
        <v>33929</v>
      </c>
      <c r="CE29">
        <v>1956</v>
      </c>
      <c r="CF29">
        <v>26289</v>
      </c>
      <c r="CG29">
        <v>662</v>
      </c>
      <c r="CH29">
        <v>4399</v>
      </c>
      <c r="CI29">
        <v>72943</v>
      </c>
      <c r="CJ29">
        <v>59937</v>
      </c>
      <c r="CK29">
        <v>24921</v>
      </c>
      <c r="CL29">
        <v>70749</v>
      </c>
      <c r="CM29">
        <v>3550</v>
      </c>
      <c r="CN29">
        <v>1192</v>
      </c>
      <c r="CO29">
        <v>2403</v>
      </c>
      <c r="CP29">
        <v>2866</v>
      </c>
      <c r="CQ29">
        <v>6729</v>
      </c>
      <c r="CR29">
        <v>1312</v>
      </c>
      <c r="CS29">
        <v>4930</v>
      </c>
      <c r="CT29">
        <v>1747</v>
      </c>
      <c r="CU29">
        <v>760</v>
      </c>
      <c r="CV29">
        <v>1461</v>
      </c>
      <c r="CW29">
        <v>2028</v>
      </c>
      <c r="CX29">
        <v>12188</v>
      </c>
      <c r="CY29">
        <v>3225</v>
      </c>
      <c r="CZ29">
        <v>1752</v>
      </c>
      <c r="DA29">
        <v>1216</v>
      </c>
      <c r="DB29">
        <v>1230</v>
      </c>
      <c r="DC29">
        <v>741</v>
      </c>
      <c r="DD29">
        <v>2106</v>
      </c>
      <c r="DE29">
        <v>12222</v>
      </c>
      <c r="DF29">
        <v>19400</v>
      </c>
      <c r="DG29">
        <v>16311</v>
      </c>
      <c r="DH29">
        <v>5734</v>
      </c>
      <c r="DI29">
        <v>1072</v>
      </c>
      <c r="DJ29">
        <v>535</v>
      </c>
      <c r="DK29">
        <v>2017</v>
      </c>
      <c r="DL29">
        <v>1232</v>
      </c>
      <c r="DM29">
        <v>64907</v>
      </c>
      <c r="DN29">
        <v>12365</v>
      </c>
      <c r="DO29">
        <v>23507</v>
      </c>
      <c r="DP29">
        <v>8115</v>
      </c>
      <c r="DQ29">
        <v>1260</v>
      </c>
      <c r="DR29">
        <v>966</v>
      </c>
      <c r="DS29">
        <v>899</v>
      </c>
      <c r="DT29">
        <v>846</v>
      </c>
      <c r="DU29">
        <v>672</v>
      </c>
      <c r="DV29">
        <v>2836</v>
      </c>
      <c r="DW29">
        <v>31622</v>
      </c>
      <c r="DX29" t="s">
        <v>700</v>
      </c>
      <c r="DY29" t="s">
        <v>700</v>
      </c>
      <c r="DZ29" t="s">
        <v>700</v>
      </c>
      <c r="EA29" t="s">
        <v>700</v>
      </c>
      <c r="EB29" t="s">
        <v>472</v>
      </c>
      <c r="EC29">
        <v>0.5</v>
      </c>
      <c r="ED29">
        <v>2</v>
      </c>
      <c r="EE29">
        <v>1.2</v>
      </c>
      <c r="EF29">
        <v>1.8</v>
      </c>
      <c r="EG29">
        <v>1.9</v>
      </c>
      <c r="EH29">
        <v>1.5</v>
      </c>
      <c r="EI29">
        <v>1</v>
      </c>
      <c r="EJ29">
        <v>1.1000000000000001</v>
      </c>
      <c r="EK29">
        <v>0.3</v>
      </c>
      <c r="EL29">
        <v>1.3</v>
      </c>
      <c r="EM29">
        <v>0.6</v>
      </c>
      <c r="EN29">
        <v>0.2</v>
      </c>
      <c r="EO29">
        <v>0.7</v>
      </c>
      <c r="EP29">
        <v>0.5</v>
      </c>
      <c r="EQ29">
        <v>0.5</v>
      </c>
      <c r="ER29">
        <v>5.8</v>
      </c>
      <c r="ES29">
        <v>13.6</v>
      </c>
      <c r="ET29">
        <v>3.2</v>
      </c>
      <c r="EU29">
        <v>4.3</v>
      </c>
      <c r="EV29">
        <v>5.7</v>
      </c>
      <c r="EW29">
        <v>4.5999999999999996</v>
      </c>
      <c r="EX29">
        <v>0.5</v>
      </c>
      <c r="EY29">
        <v>0.5</v>
      </c>
      <c r="EZ29">
        <v>3.7</v>
      </c>
      <c r="FA29">
        <v>3</v>
      </c>
      <c r="FB29">
        <v>5.7</v>
      </c>
      <c r="FC29">
        <v>0.6</v>
      </c>
      <c r="FD29">
        <v>0.5</v>
      </c>
      <c r="FE29">
        <v>2.5</v>
      </c>
      <c r="FF29">
        <v>1.1000000000000001</v>
      </c>
      <c r="FG29">
        <v>0.7</v>
      </c>
      <c r="FH29">
        <v>0.6</v>
      </c>
      <c r="FI29">
        <v>0.7</v>
      </c>
      <c r="FJ29">
        <v>0.6</v>
      </c>
      <c r="FK29">
        <v>6.4</v>
      </c>
      <c r="FL29">
        <v>1.4</v>
      </c>
      <c r="FM29">
        <v>0.7</v>
      </c>
      <c r="FN29">
        <v>1.3</v>
      </c>
      <c r="FO29">
        <v>1.9</v>
      </c>
      <c r="FP29">
        <v>2.2000000000000002</v>
      </c>
      <c r="FQ29">
        <v>0.7</v>
      </c>
      <c r="FR29">
        <v>0.5</v>
      </c>
      <c r="FS29">
        <v>294</v>
      </c>
      <c r="FZ29" t="s">
        <v>700</v>
      </c>
      <c r="GA29" t="s">
        <v>700</v>
      </c>
      <c r="GB29" t="s">
        <v>154</v>
      </c>
      <c r="GC29" t="s">
        <v>2357</v>
      </c>
    </row>
    <row r="30" spans="1:185" x14ac:dyDescent="0.25">
      <c r="A30" s="65">
        <v>29</v>
      </c>
      <c r="B30">
        <v>81689</v>
      </c>
      <c r="C30">
        <v>3057</v>
      </c>
      <c r="D30">
        <v>22923</v>
      </c>
      <c r="E30">
        <v>485</v>
      </c>
      <c r="F30">
        <v>47794</v>
      </c>
      <c r="G30">
        <v>2572</v>
      </c>
      <c r="H30">
        <v>10972</v>
      </c>
      <c r="I30">
        <v>0</v>
      </c>
      <c r="J30">
        <v>6718</v>
      </c>
      <c r="K30">
        <v>284</v>
      </c>
      <c r="L30">
        <v>16205</v>
      </c>
      <c r="M30">
        <v>201</v>
      </c>
      <c r="N30">
        <v>5909</v>
      </c>
      <c r="O30">
        <v>495</v>
      </c>
      <c r="P30">
        <v>8802</v>
      </c>
      <c r="Q30">
        <v>720</v>
      </c>
      <c r="R30">
        <v>10853</v>
      </c>
      <c r="S30">
        <v>389</v>
      </c>
      <c r="T30">
        <v>11474</v>
      </c>
      <c r="U30">
        <v>555</v>
      </c>
      <c r="V30">
        <v>10756</v>
      </c>
      <c r="W30">
        <v>413</v>
      </c>
      <c r="X30">
        <v>41169</v>
      </c>
      <c r="Y30">
        <v>1943</v>
      </c>
      <c r="Z30">
        <v>40520</v>
      </c>
      <c r="AA30">
        <v>1114</v>
      </c>
      <c r="AB30">
        <v>78032</v>
      </c>
      <c r="AC30">
        <v>2801</v>
      </c>
      <c r="AD30">
        <v>467</v>
      </c>
      <c r="AE30">
        <v>46</v>
      </c>
      <c r="AF30">
        <v>293</v>
      </c>
      <c r="AG30">
        <v>31</v>
      </c>
      <c r="AH30">
        <v>477</v>
      </c>
      <c r="AI30">
        <v>0</v>
      </c>
      <c r="AJ30">
        <v>1053</v>
      </c>
      <c r="AK30">
        <v>155</v>
      </c>
      <c r="AL30">
        <v>1362</v>
      </c>
      <c r="AM30">
        <v>24</v>
      </c>
      <c r="AN30">
        <v>2944</v>
      </c>
      <c r="AO30">
        <v>281</v>
      </c>
      <c r="AP30">
        <v>76192</v>
      </c>
      <c r="AQ30">
        <v>2666</v>
      </c>
      <c r="AR30">
        <v>8275</v>
      </c>
      <c r="AS30">
        <v>220</v>
      </c>
      <c r="AT30">
        <v>73414</v>
      </c>
      <c r="AU30">
        <v>2837</v>
      </c>
      <c r="AV30">
        <v>79739</v>
      </c>
      <c r="AW30">
        <v>2817</v>
      </c>
      <c r="AX30">
        <v>1950</v>
      </c>
      <c r="AY30">
        <v>240</v>
      </c>
      <c r="AZ30">
        <v>996</v>
      </c>
      <c r="BA30">
        <v>47</v>
      </c>
      <c r="BB30">
        <v>954</v>
      </c>
      <c r="BC30">
        <v>193</v>
      </c>
      <c r="BD30">
        <v>3178</v>
      </c>
      <c r="BE30">
        <v>184</v>
      </c>
      <c r="BF30">
        <v>16601</v>
      </c>
      <c r="BG30">
        <v>839</v>
      </c>
      <c r="BH30">
        <v>19329</v>
      </c>
      <c r="BI30">
        <v>758</v>
      </c>
      <c r="BJ30">
        <v>13749</v>
      </c>
      <c r="BK30">
        <v>296</v>
      </c>
      <c r="BL30">
        <v>40852</v>
      </c>
      <c r="BM30">
        <v>2052</v>
      </c>
      <c r="BN30">
        <v>39384</v>
      </c>
      <c r="BO30">
        <v>1827</v>
      </c>
      <c r="BP30">
        <v>1468</v>
      </c>
      <c r="BQ30">
        <v>225</v>
      </c>
      <c r="BR30">
        <v>6942</v>
      </c>
      <c r="BS30">
        <v>520</v>
      </c>
      <c r="BT30">
        <v>28531</v>
      </c>
      <c r="BU30">
        <v>1040</v>
      </c>
      <c r="BV30">
        <v>13318</v>
      </c>
      <c r="BW30">
        <v>1010</v>
      </c>
      <c r="BX30">
        <v>5945</v>
      </c>
      <c r="BY30">
        <v>522</v>
      </c>
      <c r="BZ30">
        <v>4690</v>
      </c>
      <c r="CA30">
        <v>372</v>
      </c>
      <c r="CB30">
        <v>8511</v>
      </c>
      <c r="CC30">
        <v>741</v>
      </c>
      <c r="CD30">
        <v>35477</v>
      </c>
      <c r="CE30">
        <v>1696</v>
      </c>
      <c r="CF30">
        <v>37280</v>
      </c>
      <c r="CG30">
        <v>620</v>
      </c>
      <c r="CH30">
        <v>3057</v>
      </c>
      <c r="CI30">
        <v>78632</v>
      </c>
      <c r="CJ30">
        <v>65610</v>
      </c>
      <c r="CK30">
        <v>23651</v>
      </c>
      <c r="CL30">
        <v>73742</v>
      </c>
      <c r="CM30">
        <v>3037</v>
      </c>
      <c r="CN30">
        <v>1156</v>
      </c>
      <c r="CO30">
        <v>928</v>
      </c>
      <c r="CP30">
        <v>4438</v>
      </c>
      <c r="CQ30">
        <v>7194</v>
      </c>
      <c r="CR30">
        <v>1675</v>
      </c>
      <c r="CS30">
        <v>4553</v>
      </c>
      <c r="CT30">
        <v>2140</v>
      </c>
      <c r="CU30">
        <v>630</v>
      </c>
      <c r="CV30">
        <v>2692</v>
      </c>
      <c r="CW30">
        <v>4040</v>
      </c>
      <c r="CX30">
        <v>9030</v>
      </c>
      <c r="CY30">
        <v>2738</v>
      </c>
      <c r="CZ30">
        <v>2043</v>
      </c>
      <c r="DA30">
        <v>1087</v>
      </c>
      <c r="DB30">
        <v>1322</v>
      </c>
      <c r="DC30">
        <v>704</v>
      </c>
      <c r="DD30">
        <v>1826</v>
      </c>
      <c r="DE30">
        <v>8468</v>
      </c>
      <c r="DF30">
        <v>21884</v>
      </c>
      <c r="DG30">
        <v>18300</v>
      </c>
      <c r="DH30">
        <v>7946</v>
      </c>
      <c r="DI30">
        <v>1454</v>
      </c>
      <c r="DJ30">
        <v>866</v>
      </c>
      <c r="DK30">
        <v>2130</v>
      </c>
      <c r="DL30">
        <v>1274</v>
      </c>
      <c r="DM30">
        <v>72101</v>
      </c>
      <c r="DN30">
        <v>9079</v>
      </c>
      <c r="DO30">
        <v>24278</v>
      </c>
      <c r="DP30">
        <v>6074</v>
      </c>
      <c r="DQ30">
        <v>811</v>
      </c>
      <c r="DR30">
        <v>840</v>
      </c>
      <c r="DS30">
        <v>850</v>
      </c>
      <c r="DT30">
        <v>703</v>
      </c>
      <c r="DU30">
        <v>576</v>
      </c>
      <c r="DV30">
        <v>1792</v>
      </c>
      <c r="DW30">
        <v>30352</v>
      </c>
      <c r="DX30" t="s">
        <v>700</v>
      </c>
      <c r="DY30" t="s">
        <v>700</v>
      </c>
      <c r="DZ30" t="s">
        <v>700</v>
      </c>
      <c r="EA30" t="s">
        <v>700</v>
      </c>
      <c r="EB30" t="s">
        <v>473</v>
      </c>
      <c r="EC30">
        <v>0.6</v>
      </c>
      <c r="ED30">
        <v>2.2999999999999998</v>
      </c>
      <c r="EE30">
        <v>0.4</v>
      </c>
      <c r="EF30">
        <v>2.7</v>
      </c>
      <c r="EG30">
        <v>2.2000000000000002</v>
      </c>
      <c r="EH30">
        <v>1.1000000000000001</v>
      </c>
      <c r="EI30">
        <v>1.2</v>
      </c>
      <c r="EJ30">
        <v>1.2</v>
      </c>
      <c r="EK30">
        <v>0.3</v>
      </c>
      <c r="EL30">
        <v>0.8</v>
      </c>
      <c r="EM30">
        <v>0.8</v>
      </c>
      <c r="EN30">
        <v>0.2</v>
      </c>
      <c r="EO30">
        <v>0.8</v>
      </c>
      <c r="EP30">
        <v>0.6</v>
      </c>
      <c r="EQ30">
        <v>0.6</v>
      </c>
      <c r="ER30">
        <v>8.1999999999999993</v>
      </c>
      <c r="ES30">
        <v>12.9</v>
      </c>
      <c r="ET30">
        <v>3.6</v>
      </c>
      <c r="EU30">
        <v>8.6</v>
      </c>
      <c r="EV30">
        <v>2.6</v>
      </c>
      <c r="EW30">
        <v>3.5</v>
      </c>
      <c r="EX30">
        <v>0.6</v>
      </c>
      <c r="EY30">
        <v>0.6</v>
      </c>
      <c r="EZ30">
        <v>5.3</v>
      </c>
      <c r="FA30">
        <v>7</v>
      </c>
      <c r="FB30">
        <v>8.3000000000000007</v>
      </c>
      <c r="FC30">
        <v>1.1000000000000001</v>
      </c>
      <c r="FD30">
        <v>0.7</v>
      </c>
      <c r="FE30">
        <v>2.6</v>
      </c>
      <c r="FF30">
        <v>1</v>
      </c>
      <c r="FG30">
        <v>0.9</v>
      </c>
      <c r="FH30">
        <v>0.9</v>
      </c>
      <c r="FI30">
        <v>0.7</v>
      </c>
      <c r="FJ30">
        <v>0.7</v>
      </c>
      <c r="FK30">
        <v>6.3</v>
      </c>
      <c r="FL30">
        <v>2.1</v>
      </c>
      <c r="FM30">
        <v>0.8</v>
      </c>
      <c r="FN30">
        <v>1.3</v>
      </c>
      <c r="FO30">
        <v>2.7</v>
      </c>
      <c r="FP30">
        <v>2.7</v>
      </c>
      <c r="FQ30">
        <v>1</v>
      </c>
      <c r="FR30">
        <v>0.4</v>
      </c>
      <c r="FS30">
        <v>127</v>
      </c>
      <c r="FZ30" t="s">
        <v>700</v>
      </c>
      <c r="GA30" t="s">
        <v>700</v>
      </c>
      <c r="GB30" t="s">
        <v>155</v>
      </c>
      <c r="GC30" t="s">
        <v>2357</v>
      </c>
    </row>
    <row r="31" spans="1:185" x14ac:dyDescent="0.25">
      <c r="A31" s="65">
        <v>30</v>
      </c>
      <c r="B31">
        <v>84790</v>
      </c>
      <c r="C31">
        <v>2377</v>
      </c>
      <c r="D31">
        <v>26149</v>
      </c>
      <c r="E31">
        <v>496</v>
      </c>
      <c r="F31">
        <v>51098</v>
      </c>
      <c r="G31">
        <v>1869</v>
      </c>
      <c r="H31">
        <v>7543</v>
      </c>
      <c r="I31">
        <v>12</v>
      </c>
      <c r="J31">
        <v>7880</v>
      </c>
      <c r="K31">
        <v>190</v>
      </c>
      <c r="L31">
        <v>18269</v>
      </c>
      <c r="M31">
        <v>306</v>
      </c>
      <c r="N31">
        <v>6317</v>
      </c>
      <c r="O31">
        <v>223</v>
      </c>
      <c r="P31">
        <v>10165</v>
      </c>
      <c r="Q31">
        <v>635</v>
      </c>
      <c r="R31">
        <v>13049</v>
      </c>
      <c r="S31">
        <v>292</v>
      </c>
      <c r="T31">
        <v>12714</v>
      </c>
      <c r="U31">
        <v>342</v>
      </c>
      <c r="V31">
        <v>8853</v>
      </c>
      <c r="W31">
        <v>377</v>
      </c>
      <c r="X31">
        <v>42176</v>
      </c>
      <c r="Y31">
        <v>1361</v>
      </c>
      <c r="Z31">
        <v>42614</v>
      </c>
      <c r="AA31">
        <v>1016</v>
      </c>
      <c r="AB31">
        <v>78890</v>
      </c>
      <c r="AC31">
        <v>1980</v>
      </c>
      <c r="AD31">
        <v>1809</v>
      </c>
      <c r="AE31">
        <v>136</v>
      </c>
      <c r="AF31">
        <v>330</v>
      </c>
      <c r="AG31">
        <v>0</v>
      </c>
      <c r="AH31">
        <v>1437</v>
      </c>
      <c r="AI31">
        <v>21</v>
      </c>
      <c r="AJ31">
        <v>800</v>
      </c>
      <c r="AK31">
        <v>16</v>
      </c>
      <c r="AL31">
        <v>1524</v>
      </c>
      <c r="AM31">
        <v>224</v>
      </c>
      <c r="AN31">
        <v>1906</v>
      </c>
      <c r="AO31">
        <v>33</v>
      </c>
      <c r="AP31">
        <v>77984</v>
      </c>
      <c r="AQ31">
        <v>1968</v>
      </c>
      <c r="AR31">
        <v>6635</v>
      </c>
      <c r="AS31">
        <v>119</v>
      </c>
      <c r="AT31">
        <v>78155</v>
      </c>
      <c r="AU31">
        <v>2258</v>
      </c>
      <c r="AV31">
        <v>81791</v>
      </c>
      <c r="AW31">
        <v>2226</v>
      </c>
      <c r="AX31">
        <v>2999</v>
      </c>
      <c r="AY31">
        <v>151</v>
      </c>
      <c r="AZ31">
        <v>1854</v>
      </c>
      <c r="BA31">
        <v>32</v>
      </c>
      <c r="BB31">
        <v>1145</v>
      </c>
      <c r="BC31">
        <v>119</v>
      </c>
      <c r="BD31">
        <v>2202</v>
      </c>
      <c r="BE31">
        <v>236</v>
      </c>
      <c r="BF31">
        <v>13032</v>
      </c>
      <c r="BG31">
        <v>421</v>
      </c>
      <c r="BH31">
        <v>20159</v>
      </c>
      <c r="BI31">
        <v>754</v>
      </c>
      <c r="BJ31">
        <v>16931</v>
      </c>
      <c r="BK31">
        <v>247</v>
      </c>
      <c r="BL31">
        <v>45778</v>
      </c>
      <c r="BM31">
        <v>1609</v>
      </c>
      <c r="BN31">
        <v>44623</v>
      </c>
      <c r="BO31">
        <v>1472</v>
      </c>
      <c r="BP31">
        <v>1155</v>
      </c>
      <c r="BQ31">
        <v>137</v>
      </c>
      <c r="BR31">
        <v>5320</v>
      </c>
      <c r="BS31">
        <v>260</v>
      </c>
      <c r="BT31">
        <v>33515</v>
      </c>
      <c r="BU31">
        <v>946</v>
      </c>
      <c r="BV31">
        <v>12847</v>
      </c>
      <c r="BW31">
        <v>589</v>
      </c>
      <c r="BX31">
        <v>4736</v>
      </c>
      <c r="BY31">
        <v>334</v>
      </c>
      <c r="BZ31">
        <v>3828</v>
      </c>
      <c r="CA31">
        <v>338</v>
      </c>
      <c r="CB31">
        <v>5822</v>
      </c>
      <c r="CC31">
        <v>362</v>
      </c>
      <c r="CD31">
        <v>30690</v>
      </c>
      <c r="CE31">
        <v>1091</v>
      </c>
      <c r="CF31">
        <v>47975</v>
      </c>
      <c r="CG31">
        <v>905</v>
      </c>
      <c r="CH31">
        <v>2377</v>
      </c>
      <c r="CI31">
        <v>82413</v>
      </c>
      <c r="CJ31">
        <v>73744</v>
      </c>
      <c r="CK31">
        <v>16137</v>
      </c>
      <c r="CL31">
        <v>74852</v>
      </c>
      <c r="CM31">
        <v>4080</v>
      </c>
      <c r="CN31">
        <v>1233</v>
      </c>
      <c r="CO31">
        <v>414</v>
      </c>
      <c r="CP31">
        <v>4441</v>
      </c>
      <c r="CQ31">
        <v>7526</v>
      </c>
      <c r="CR31">
        <v>1822</v>
      </c>
      <c r="CS31">
        <v>5993</v>
      </c>
      <c r="CT31">
        <v>2491</v>
      </c>
      <c r="CU31">
        <v>476</v>
      </c>
      <c r="CV31">
        <v>3603</v>
      </c>
      <c r="CW31">
        <v>4560</v>
      </c>
      <c r="CX31">
        <v>10052</v>
      </c>
      <c r="CY31">
        <v>2839</v>
      </c>
      <c r="CZ31">
        <v>2004</v>
      </c>
      <c r="DA31">
        <v>1719</v>
      </c>
      <c r="DB31">
        <v>678</v>
      </c>
      <c r="DC31">
        <v>436</v>
      </c>
      <c r="DD31">
        <v>1276</v>
      </c>
      <c r="DE31">
        <v>5708</v>
      </c>
      <c r="DF31">
        <v>23074</v>
      </c>
      <c r="DG31">
        <v>18502</v>
      </c>
      <c r="DH31">
        <v>9195</v>
      </c>
      <c r="DI31">
        <v>1928</v>
      </c>
      <c r="DJ31">
        <v>1058</v>
      </c>
      <c r="DK31">
        <v>2644</v>
      </c>
      <c r="DL31">
        <v>1691</v>
      </c>
      <c r="DM31">
        <v>75735</v>
      </c>
      <c r="DN31">
        <v>8405</v>
      </c>
      <c r="DO31">
        <v>24262</v>
      </c>
      <c r="DP31">
        <v>4520</v>
      </c>
      <c r="DQ31">
        <v>592</v>
      </c>
      <c r="DR31">
        <v>681</v>
      </c>
      <c r="DS31">
        <v>694</v>
      </c>
      <c r="DT31">
        <v>450</v>
      </c>
      <c r="DU31">
        <v>410</v>
      </c>
      <c r="DV31">
        <v>1481</v>
      </c>
      <c r="DW31">
        <v>28782</v>
      </c>
      <c r="DX31" t="s">
        <v>700</v>
      </c>
      <c r="DY31" t="s">
        <v>700</v>
      </c>
      <c r="DZ31" t="s">
        <v>700</v>
      </c>
      <c r="EA31" t="s">
        <v>700</v>
      </c>
      <c r="EB31" t="s">
        <v>474</v>
      </c>
      <c r="EC31">
        <v>0.6</v>
      </c>
      <c r="ED31">
        <v>1.1000000000000001</v>
      </c>
      <c r="EE31">
        <v>0.8</v>
      </c>
      <c r="EF31">
        <v>2.4</v>
      </c>
      <c r="EG31">
        <v>2.2000000000000002</v>
      </c>
      <c r="EH31">
        <v>1.2</v>
      </c>
      <c r="EI31">
        <v>1.1000000000000001</v>
      </c>
      <c r="EJ31">
        <v>2.2999999999999998</v>
      </c>
      <c r="EK31">
        <v>0.4</v>
      </c>
      <c r="EL31">
        <v>0.7</v>
      </c>
      <c r="EM31">
        <v>0.8</v>
      </c>
      <c r="EN31">
        <v>0.3</v>
      </c>
      <c r="EO31">
        <v>0.8</v>
      </c>
      <c r="EP31">
        <v>0.6</v>
      </c>
      <c r="EQ31">
        <v>0.6</v>
      </c>
      <c r="ER31">
        <v>6.8</v>
      </c>
      <c r="ES31">
        <v>5.2</v>
      </c>
      <c r="ET31">
        <v>2.2999999999999998</v>
      </c>
      <c r="EU31">
        <v>3.6</v>
      </c>
      <c r="EV31">
        <v>14.8</v>
      </c>
      <c r="EW31">
        <v>1.9</v>
      </c>
      <c r="EX31">
        <v>0.6</v>
      </c>
      <c r="EY31">
        <v>0.6</v>
      </c>
      <c r="EZ31">
        <v>3.7</v>
      </c>
      <c r="FA31">
        <v>1.9</v>
      </c>
      <c r="FB31">
        <v>9.4</v>
      </c>
      <c r="FC31">
        <v>1.1000000000000001</v>
      </c>
      <c r="FD31">
        <v>0.6</v>
      </c>
      <c r="FE31">
        <v>5.4</v>
      </c>
      <c r="FF31">
        <v>1.2</v>
      </c>
      <c r="FG31">
        <v>1.1000000000000001</v>
      </c>
      <c r="FH31">
        <v>0.9</v>
      </c>
      <c r="FI31">
        <v>0.8</v>
      </c>
      <c r="FJ31">
        <v>0.7</v>
      </c>
      <c r="FK31">
        <v>9.5</v>
      </c>
      <c r="FL31">
        <v>2.2999999999999998</v>
      </c>
      <c r="FM31">
        <v>0.7</v>
      </c>
      <c r="FN31">
        <v>1.6</v>
      </c>
      <c r="FO31">
        <v>3.4</v>
      </c>
      <c r="FP31">
        <v>3.5</v>
      </c>
      <c r="FQ31">
        <v>1</v>
      </c>
      <c r="FR31">
        <v>0.7</v>
      </c>
      <c r="FS31">
        <v>205</v>
      </c>
      <c r="FZ31" t="s">
        <v>700</v>
      </c>
      <c r="GA31" t="s">
        <v>700</v>
      </c>
      <c r="GB31" t="s">
        <v>156</v>
      </c>
      <c r="GC31" t="s">
        <v>2357</v>
      </c>
    </row>
    <row r="32" spans="1:185" x14ac:dyDescent="0.25">
      <c r="A32" s="65">
        <v>31</v>
      </c>
      <c r="B32">
        <v>82396</v>
      </c>
      <c r="C32">
        <v>2878</v>
      </c>
      <c r="D32">
        <v>21038</v>
      </c>
      <c r="E32">
        <v>445</v>
      </c>
      <c r="F32">
        <v>51662</v>
      </c>
      <c r="G32">
        <v>2420</v>
      </c>
      <c r="H32">
        <v>9696</v>
      </c>
      <c r="I32">
        <v>13</v>
      </c>
      <c r="J32">
        <v>6019</v>
      </c>
      <c r="K32">
        <v>136</v>
      </c>
      <c r="L32">
        <v>15019</v>
      </c>
      <c r="M32">
        <v>309</v>
      </c>
      <c r="N32">
        <v>6573</v>
      </c>
      <c r="O32">
        <v>409</v>
      </c>
      <c r="P32">
        <v>8176</v>
      </c>
      <c r="Q32">
        <v>321</v>
      </c>
      <c r="R32">
        <v>10772</v>
      </c>
      <c r="S32">
        <v>549</v>
      </c>
      <c r="T32">
        <v>13872</v>
      </c>
      <c r="U32">
        <v>781</v>
      </c>
      <c r="V32">
        <v>12269</v>
      </c>
      <c r="W32">
        <v>360</v>
      </c>
      <c r="X32">
        <v>42575</v>
      </c>
      <c r="Y32">
        <v>1729</v>
      </c>
      <c r="Z32">
        <v>39821</v>
      </c>
      <c r="AA32">
        <v>1149</v>
      </c>
      <c r="AB32">
        <v>76782</v>
      </c>
      <c r="AC32">
        <v>2473</v>
      </c>
      <c r="AD32">
        <v>495</v>
      </c>
      <c r="AE32">
        <v>20</v>
      </c>
      <c r="AF32">
        <v>642</v>
      </c>
      <c r="AG32">
        <v>98</v>
      </c>
      <c r="AH32">
        <v>2187</v>
      </c>
      <c r="AI32">
        <v>54</v>
      </c>
      <c r="AJ32">
        <v>353</v>
      </c>
      <c r="AK32">
        <v>32</v>
      </c>
      <c r="AL32">
        <v>1937</v>
      </c>
      <c r="AM32">
        <v>201</v>
      </c>
      <c r="AN32">
        <v>1482</v>
      </c>
      <c r="AO32">
        <v>163</v>
      </c>
      <c r="AP32">
        <v>75896</v>
      </c>
      <c r="AQ32">
        <v>2444</v>
      </c>
      <c r="AR32">
        <v>7665</v>
      </c>
      <c r="AS32">
        <v>194</v>
      </c>
      <c r="AT32">
        <v>74731</v>
      </c>
      <c r="AU32">
        <v>2684</v>
      </c>
      <c r="AV32">
        <v>80109</v>
      </c>
      <c r="AW32">
        <v>2796</v>
      </c>
      <c r="AX32">
        <v>2287</v>
      </c>
      <c r="AY32">
        <v>82</v>
      </c>
      <c r="AZ32">
        <v>1714</v>
      </c>
      <c r="BA32">
        <v>14</v>
      </c>
      <c r="BB32">
        <v>573</v>
      </c>
      <c r="BC32">
        <v>68</v>
      </c>
      <c r="BD32">
        <v>2773</v>
      </c>
      <c r="BE32">
        <v>183</v>
      </c>
      <c r="BF32">
        <v>16596</v>
      </c>
      <c r="BG32">
        <v>884</v>
      </c>
      <c r="BH32">
        <v>21571</v>
      </c>
      <c r="BI32">
        <v>701</v>
      </c>
      <c r="BJ32">
        <v>13845</v>
      </c>
      <c r="BK32">
        <v>256</v>
      </c>
      <c r="BL32">
        <v>44449</v>
      </c>
      <c r="BM32">
        <v>2005</v>
      </c>
      <c r="BN32">
        <v>42980</v>
      </c>
      <c r="BO32">
        <v>1813</v>
      </c>
      <c r="BP32">
        <v>1469</v>
      </c>
      <c r="BQ32">
        <v>192</v>
      </c>
      <c r="BR32">
        <v>7213</v>
      </c>
      <c r="BS32">
        <v>415</v>
      </c>
      <c r="BT32">
        <v>32463</v>
      </c>
      <c r="BU32">
        <v>1237</v>
      </c>
      <c r="BV32">
        <v>13247</v>
      </c>
      <c r="BW32">
        <v>800</v>
      </c>
      <c r="BX32">
        <v>5952</v>
      </c>
      <c r="BY32">
        <v>383</v>
      </c>
      <c r="BZ32">
        <v>3656</v>
      </c>
      <c r="CA32">
        <v>257</v>
      </c>
      <c r="CB32">
        <v>5806</v>
      </c>
      <c r="CC32">
        <v>426</v>
      </c>
      <c r="CD32">
        <v>30822</v>
      </c>
      <c r="CE32">
        <v>1618</v>
      </c>
      <c r="CF32">
        <v>45435</v>
      </c>
      <c r="CG32">
        <v>831</v>
      </c>
      <c r="CH32">
        <v>2878</v>
      </c>
      <c r="CI32">
        <v>79518</v>
      </c>
      <c r="CJ32">
        <v>68500</v>
      </c>
      <c r="CK32">
        <v>19881</v>
      </c>
      <c r="CL32">
        <v>74059</v>
      </c>
      <c r="CM32">
        <v>3320</v>
      </c>
      <c r="CN32">
        <v>902</v>
      </c>
      <c r="CO32">
        <v>352</v>
      </c>
      <c r="CP32">
        <v>4819</v>
      </c>
      <c r="CQ32">
        <v>8518</v>
      </c>
      <c r="CR32">
        <v>1456</v>
      </c>
      <c r="CS32">
        <v>4412</v>
      </c>
      <c r="CT32">
        <v>2897</v>
      </c>
      <c r="CU32">
        <v>563</v>
      </c>
      <c r="CV32">
        <v>2885</v>
      </c>
      <c r="CW32">
        <v>4003</v>
      </c>
      <c r="CX32">
        <v>9017</v>
      </c>
      <c r="CY32">
        <v>2916</v>
      </c>
      <c r="CZ32">
        <v>2207</v>
      </c>
      <c r="DA32">
        <v>1745</v>
      </c>
      <c r="DB32">
        <v>784</v>
      </c>
      <c r="DC32">
        <v>456</v>
      </c>
      <c r="DD32">
        <v>1105</v>
      </c>
      <c r="DE32">
        <v>5952</v>
      </c>
      <c r="DF32">
        <v>22675</v>
      </c>
      <c r="DG32">
        <v>19330</v>
      </c>
      <c r="DH32">
        <v>7553</v>
      </c>
      <c r="DI32">
        <v>1422</v>
      </c>
      <c r="DJ32">
        <v>807</v>
      </c>
      <c r="DK32">
        <v>1923</v>
      </c>
      <c r="DL32">
        <v>1013</v>
      </c>
      <c r="DM32">
        <v>74187</v>
      </c>
      <c r="DN32">
        <v>7174</v>
      </c>
      <c r="DO32">
        <v>26321</v>
      </c>
      <c r="DP32">
        <v>2306</v>
      </c>
      <c r="DQ32">
        <v>310</v>
      </c>
      <c r="DR32">
        <v>324</v>
      </c>
      <c r="DS32">
        <v>426</v>
      </c>
      <c r="DT32">
        <v>336</v>
      </c>
      <c r="DU32">
        <v>99</v>
      </c>
      <c r="DV32">
        <v>680</v>
      </c>
      <c r="DW32">
        <v>28627</v>
      </c>
      <c r="DX32" t="s">
        <v>700</v>
      </c>
      <c r="DY32" t="s">
        <v>700</v>
      </c>
      <c r="DZ32" t="s">
        <v>700</v>
      </c>
      <c r="EA32" t="s">
        <v>700</v>
      </c>
      <c r="EB32" t="s">
        <v>475</v>
      </c>
      <c r="EC32">
        <v>0.6</v>
      </c>
      <c r="ED32">
        <v>1.2</v>
      </c>
      <c r="EE32">
        <v>0.7</v>
      </c>
      <c r="EF32">
        <v>2.7</v>
      </c>
      <c r="EG32">
        <v>1.4</v>
      </c>
      <c r="EH32">
        <v>1.2</v>
      </c>
      <c r="EI32">
        <v>1.4</v>
      </c>
      <c r="EJ32">
        <v>0.8</v>
      </c>
      <c r="EK32">
        <v>0.3</v>
      </c>
      <c r="EL32">
        <v>0.7</v>
      </c>
      <c r="EM32">
        <v>0.8</v>
      </c>
      <c r="EN32">
        <v>0.2</v>
      </c>
      <c r="EO32">
        <v>0.8</v>
      </c>
      <c r="EP32">
        <v>0.5</v>
      </c>
      <c r="EQ32">
        <v>0.6</v>
      </c>
      <c r="ER32">
        <v>4.0999999999999996</v>
      </c>
      <c r="ES32">
        <v>11.8</v>
      </c>
      <c r="ET32">
        <v>2.1</v>
      </c>
      <c r="EU32">
        <v>7.6</v>
      </c>
      <c r="EV32">
        <v>6.4</v>
      </c>
      <c r="EW32">
        <v>9.5</v>
      </c>
      <c r="EX32">
        <v>0.6</v>
      </c>
      <c r="EY32">
        <v>0.6</v>
      </c>
      <c r="EZ32">
        <v>2.7</v>
      </c>
      <c r="FA32">
        <v>1.3</v>
      </c>
      <c r="FB32">
        <v>10.3</v>
      </c>
      <c r="FC32">
        <v>1.1000000000000001</v>
      </c>
      <c r="FD32">
        <v>0.6</v>
      </c>
      <c r="FE32">
        <v>2.4</v>
      </c>
      <c r="FF32">
        <v>1.2</v>
      </c>
      <c r="FG32">
        <v>0.7</v>
      </c>
      <c r="FH32">
        <v>0.6</v>
      </c>
      <c r="FI32">
        <v>0.8</v>
      </c>
      <c r="FJ32">
        <v>0.7</v>
      </c>
      <c r="FK32">
        <v>6.2</v>
      </c>
      <c r="FL32">
        <v>1.7</v>
      </c>
      <c r="FM32">
        <v>0.8</v>
      </c>
      <c r="FN32">
        <v>1.4</v>
      </c>
      <c r="FO32">
        <v>1.7</v>
      </c>
      <c r="FP32">
        <v>2.2000000000000002</v>
      </c>
      <c r="FQ32">
        <v>1.1000000000000001</v>
      </c>
      <c r="FR32">
        <v>0.5</v>
      </c>
      <c r="FS32">
        <v>86</v>
      </c>
      <c r="FZ32" t="s">
        <v>700</v>
      </c>
      <c r="GA32" t="s">
        <v>700</v>
      </c>
      <c r="GB32" t="s">
        <v>157</v>
      </c>
      <c r="GC32" t="s">
        <v>2357</v>
      </c>
    </row>
    <row r="33" spans="1:185" x14ac:dyDescent="0.25">
      <c r="A33" s="65">
        <v>32</v>
      </c>
      <c r="B33">
        <v>79858</v>
      </c>
      <c r="C33">
        <v>3136</v>
      </c>
      <c r="D33">
        <v>20557</v>
      </c>
      <c r="E33">
        <v>511</v>
      </c>
      <c r="F33">
        <v>47815</v>
      </c>
      <c r="G33">
        <v>2619</v>
      </c>
      <c r="H33">
        <v>11486</v>
      </c>
      <c r="I33">
        <v>6</v>
      </c>
      <c r="J33">
        <v>5762</v>
      </c>
      <c r="K33">
        <v>106</v>
      </c>
      <c r="L33">
        <v>14795</v>
      </c>
      <c r="M33">
        <v>405</v>
      </c>
      <c r="N33">
        <v>5897</v>
      </c>
      <c r="O33">
        <v>376</v>
      </c>
      <c r="P33">
        <v>8862</v>
      </c>
      <c r="Q33">
        <v>822</v>
      </c>
      <c r="R33">
        <v>10059</v>
      </c>
      <c r="S33">
        <v>414</v>
      </c>
      <c r="T33">
        <v>12118</v>
      </c>
      <c r="U33">
        <v>663</v>
      </c>
      <c r="V33">
        <v>10879</v>
      </c>
      <c r="W33">
        <v>344</v>
      </c>
      <c r="X33">
        <v>40406</v>
      </c>
      <c r="Y33">
        <v>1848</v>
      </c>
      <c r="Z33">
        <v>39452</v>
      </c>
      <c r="AA33">
        <v>1288</v>
      </c>
      <c r="AB33">
        <v>76492</v>
      </c>
      <c r="AC33">
        <v>2969</v>
      </c>
      <c r="AD33">
        <v>384</v>
      </c>
      <c r="AE33">
        <v>10</v>
      </c>
      <c r="AF33">
        <v>262</v>
      </c>
      <c r="AG33">
        <v>10</v>
      </c>
      <c r="AH33">
        <v>977</v>
      </c>
      <c r="AI33">
        <v>16</v>
      </c>
      <c r="AJ33">
        <v>212</v>
      </c>
      <c r="AK33">
        <v>15</v>
      </c>
      <c r="AL33">
        <v>1515</v>
      </c>
      <c r="AM33">
        <v>109</v>
      </c>
      <c r="AN33">
        <v>1617</v>
      </c>
      <c r="AO33">
        <v>133</v>
      </c>
      <c r="AP33">
        <v>75238</v>
      </c>
      <c r="AQ33">
        <v>2853</v>
      </c>
      <c r="AR33">
        <v>9874</v>
      </c>
      <c r="AS33">
        <v>296</v>
      </c>
      <c r="AT33">
        <v>69984</v>
      </c>
      <c r="AU33">
        <v>2840</v>
      </c>
      <c r="AV33">
        <v>78502</v>
      </c>
      <c r="AW33">
        <v>3060</v>
      </c>
      <c r="AX33">
        <v>1356</v>
      </c>
      <c r="AY33">
        <v>76</v>
      </c>
      <c r="AZ33">
        <v>802</v>
      </c>
      <c r="BA33">
        <v>13</v>
      </c>
      <c r="BB33">
        <v>554</v>
      </c>
      <c r="BC33">
        <v>63</v>
      </c>
      <c r="BD33">
        <v>3415</v>
      </c>
      <c r="BE33">
        <v>256</v>
      </c>
      <c r="BF33">
        <v>17601</v>
      </c>
      <c r="BG33">
        <v>951</v>
      </c>
      <c r="BH33">
        <v>21866</v>
      </c>
      <c r="BI33">
        <v>872</v>
      </c>
      <c r="BJ33">
        <v>10522</v>
      </c>
      <c r="BK33">
        <v>170</v>
      </c>
      <c r="BL33">
        <v>40704</v>
      </c>
      <c r="BM33">
        <v>2085</v>
      </c>
      <c r="BN33">
        <v>38972</v>
      </c>
      <c r="BO33">
        <v>1922</v>
      </c>
      <c r="BP33">
        <v>1732</v>
      </c>
      <c r="BQ33">
        <v>163</v>
      </c>
      <c r="BR33">
        <v>7111</v>
      </c>
      <c r="BS33">
        <v>534</v>
      </c>
      <c r="BT33">
        <v>28512</v>
      </c>
      <c r="BU33">
        <v>1166</v>
      </c>
      <c r="BV33">
        <v>13304</v>
      </c>
      <c r="BW33">
        <v>939</v>
      </c>
      <c r="BX33">
        <v>5999</v>
      </c>
      <c r="BY33">
        <v>514</v>
      </c>
      <c r="BZ33">
        <v>5016</v>
      </c>
      <c r="CA33">
        <v>569</v>
      </c>
      <c r="CB33">
        <v>9104</v>
      </c>
      <c r="CC33">
        <v>789</v>
      </c>
      <c r="CD33">
        <v>32822</v>
      </c>
      <c r="CE33">
        <v>1564</v>
      </c>
      <c r="CF33">
        <v>37638</v>
      </c>
      <c r="CG33">
        <v>752</v>
      </c>
      <c r="CH33">
        <v>3136</v>
      </c>
      <c r="CI33">
        <v>76722</v>
      </c>
      <c r="CJ33">
        <v>62925</v>
      </c>
      <c r="CK33">
        <v>25722</v>
      </c>
      <c r="CL33">
        <v>74696</v>
      </c>
      <c r="CM33">
        <v>2142</v>
      </c>
      <c r="CN33">
        <v>342</v>
      </c>
      <c r="CO33">
        <v>516</v>
      </c>
      <c r="CP33">
        <v>4588</v>
      </c>
      <c r="CQ33">
        <v>6547</v>
      </c>
      <c r="CR33">
        <v>882</v>
      </c>
      <c r="CS33">
        <v>4562</v>
      </c>
      <c r="CT33">
        <v>2139</v>
      </c>
      <c r="CU33">
        <v>350</v>
      </c>
      <c r="CV33">
        <v>2009</v>
      </c>
      <c r="CW33">
        <v>3015</v>
      </c>
      <c r="CX33">
        <v>10813</v>
      </c>
      <c r="CY33">
        <v>2935</v>
      </c>
      <c r="CZ33">
        <v>1823</v>
      </c>
      <c r="DA33">
        <v>1889</v>
      </c>
      <c r="DB33">
        <v>1274</v>
      </c>
      <c r="DC33">
        <v>734</v>
      </c>
      <c r="DD33">
        <v>2276</v>
      </c>
      <c r="DE33">
        <v>8713</v>
      </c>
      <c r="DF33">
        <v>21676</v>
      </c>
      <c r="DG33">
        <v>17247</v>
      </c>
      <c r="DH33">
        <v>6603</v>
      </c>
      <c r="DI33">
        <v>1520</v>
      </c>
      <c r="DJ33">
        <v>956</v>
      </c>
      <c r="DK33">
        <v>2909</v>
      </c>
      <c r="DL33">
        <v>1670</v>
      </c>
      <c r="DM33">
        <v>69839</v>
      </c>
      <c r="DN33">
        <v>10822</v>
      </c>
      <c r="DO33">
        <v>25291</v>
      </c>
      <c r="DP33">
        <v>5098</v>
      </c>
      <c r="DQ33">
        <v>628</v>
      </c>
      <c r="DR33">
        <v>536</v>
      </c>
      <c r="DS33">
        <v>722</v>
      </c>
      <c r="DT33">
        <v>638</v>
      </c>
      <c r="DU33">
        <v>499</v>
      </c>
      <c r="DV33">
        <v>1724</v>
      </c>
      <c r="DW33">
        <v>30389</v>
      </c>
      <c r="DX33" t="s">
        <v>700</v>
      </c>
      <c r="DY33" t="s">
        <v>700</v>
      </c>
      <c r="DZ33" t="s">
        <v>700</v>
      </c>
      <c r="EA33" t="s">
        <v>700</v>
      </c>
      <c r="EB33" t="s">
        <v>476</v>
      </c>
      <c r="EC33">
        <v>0.6</v>
      </c>
      <c r="ED33">
        <v>1.1000000000000001</v>
      </c>
      <c r="EE33">
        <v>1.1000000000000001</v>
      </c>
      <c r="EF33">
        <v>2.1</v>
      </c>
      <c r="EG33">
        <v>2.5</v>
      </c>
      <c r="EH33">
        <v>1.3</v>
      </c>
      <c r="EI33">
        <v>1.2</v>
      </c>
      <c r="EJ33">
        <v>0.8</v>
      </c>
      <c r="EK33">
        <v>0.1</v>
      </c>
      <c r="EL33">
        <v>0.9</v>
      </c>
      <c r="EM33">
        <v>0.7</v>
      </c>
      <c r="EN33">
        <v>0.1</v>
      </c>
      <c r="EO33">
        <v>0.8</v>
      </c>
      <c r="EP33">
        <v>0.5</v>
      </c>
      <c r="EQ33">
        <v>0.6</v>
      </c>
      <c r="ER33">
        <v>3.8</v>
      </c>
      <c r="ES33">
        <v>3.9</v>
      </c>
      <c r="ET33">
        <v>1.7</v>
      </c>
      <c r="EU33">
        <v>13.2</v>
      </c>
      <c r="EV33">
        <v>3.3</v>
      </c>
      <c r="EW33">
        <v>5.5</v>
      </c>
      <c r="EX33">
        <v>0.6</v>
      </c>
      <c r="EY33">
        <v>0.5</v>
      </c>
      <c r="EZ33">
        <v>5</v>
      </c>
      <c r="FA33">
        <v>1.8</v>
      </c>
      <c r="FB33">
        <v>12.1</v>
      </c>
      <c r="FC33">
        <v>1.1000000000000001</v>
      </c>
      <c r="FD33">
        <v>0.6</v>
      </c>
      <c r="FE33">
        <v>2.6</v>
      </c>
      <c r="FF33">
        <v>1.2</v>
      </c>
      <c r="FG33">
        <v>1</v>
      </c>
      <c r="FH33">
        <v>0.7</v>
      </c>
      <c r="FI33">
        <v>0.7</v>
      </c>
      <c r="FJ33">
        <v>0.8</v>
      </c>
      <c r="FK33">
        <v>3.6</v>
      </c>
      <c r="FL33">
        <v>2</v>
      </c>
      <c r="FM33">
        <v>0.8</v>
      </c>
      <c r="FN33">
        <v>1.3</v>
      </c>
      <c r="FO33">
        <v>2.2000000000000002</v>
      </c>
      <c r="FP33">
        <v>2.4</v>
      </c>
      <c r="FQ33">
        <v>0.8</v>
      </c>
      <c r="FR33">
        <v>0.6</v>
      </c>
      <c r="FS33">
        <v>192</v>
      </c>
      <c r="FZ33" t="s">
        <v>700</v>
      </c>
      <c r="GA33" t="s">
        <v>700</v>
      </c>
      <c r="GB33" t="s">
        <v>158</v>
      </c>
      <c r="GC33" t="s">
        <v>2357</v>
      </c>
    </row>
    <row r="34" spans="1:185" x14ac:dyDescent="0.25">
      <c r="A34" s="65">
        <v>33</v>
      </c>
      <c r="B34">
        <v>85571</v>
      </c>
      <c r="C34">
        <v>2454</v>
      </c>
      <c r="D34">
        <v>21873</v>
      </c>
      <c r="E34">
        <v>540</v>
      </c>
      <c r="F34">
        <v>50737</v>
      </c>
      <c r="G34">
        <v>1860</v>
      </c>
      <c r="H34">
        <v>12961</v>
      </c>
      <c r="I34">
        <v>54</v>
      </c>
      <c r="J34">
        <v>5588</v>
      </c>
      <c r="K34">
        <v>111</v>
      </c>
      <c r="L34">
        <v>16285</v>
      </c>
      <c r="M34">
        <v>429</v>
      </c>
      <c r="N34">
        <v>4093</v>
      </c>
      <c r="O34">
        <v>356</v>
      </c>
      <c r="P34">
        <v>6991</v>
      </c>
      <c r="Q34">
        <v>408</v>
      </c>
      <c r="R34">
        <v>10328</v>
      </c>
      <c r="S34">
        <v>381</v>
      </c>
      <c r="T34">
        <v>14942</v>
      </c>
      <c r="U34">
        <v>363</v>
      </c>
      <c r="V34">
        <v>14383</v>
      </c>
      <c r="W34">
        <v>352</v>
      </c>
      <c r="X34">
        <v>43100</v>
      </c>
      <c r="Y34">
        <v>1349</v>
      </c>
      <c r="Z34">
        <v>42471</v>
      </c>
      <c r="AA34">
        <v>1105</v>
      </c>
      <c r="AB34">
        <v>80644</v>
      </c>
      <c r="AC34">
        <v>2183</v>
      </c>
      <c r="AD34">
        <v>933</v>
      </c>
      <c r="AE34">
        <v>58</v>
      </c>
      <c r="AF34">
        <v>75</v>
      </c>
      <c r="AG34">
        <v>0</v>
      </c>
      <c r="AH34">
        <v>2156</v>
      </c>
      <c r="AI34">
        <v>96</v>
      </c>
      <c r="AJ34">
        <v>291</v>
      </c>
      <c r="AK34">
        <v>77</v>
      </c>
      <c r="AL34">
        <v>1447</v>
      </c>
      <c r="AM34">
        <v>40</v>
      </c>
      <c r="AN34">
        <v>2115</v>
      </c>
      <c r="AO34">
        <v>618</v>
      </c>
      <c r="AP34">
        <v>78944</v>
      </c>
      <c r="AQ34">
        <v>1647</v>
      </c>
      <c r="AR34">
        <v>6278</v>
      </c>
      <c r="AS34">
        <v>227</v>
      </c>
      <c r="AT34">
        <v>79293</v>
      </c>
      <c r="AU34">
        <v>2227</v>
      </c>
      <c r="AV34">
        <v>81143</v>
      </c>
      <c r="AW34">
        <v>1803</v>
      </c>
      <c r="AX34">
        <v>4428</v>
      </c>
      <c r="AY34">
        <v>651</v>
      </c>
      <c r="AZ34">
        <v>2465</v>
      </c>
      <c r="BA34">
        <v>55</v>
      </c>
      <c r="BB34">
        <v>1963</v>
      </c>
      <c r="BC34">
        <v>596</v>
      </c>
      <c r="BD34">
        <v>1610</v>
      </c>
      <c r="BE34">
        <v>212</v>
      </c>
      <c r="BF34">
        <v>9195</v>
      </c>
      <c r="BG34">
        <v>569</v>
      </c>
      <c r="BH34">
        <v>16063</v>
      </c>
      <c r="BI34">
        <v>346</v>
      </c>
      <c r="BJ34">
        <v>32737</v>
      </c>
      <c r="BK34">
        <v>431</v>
      </c>
      <c r="BL34">
        <v>42238</v>
      </c>
      <c r="BM34">
        <v>1495</v>
      </c>
      <c r="BN34">
        <v>40933</v>
      </c>
      <c r="BO34">
        <v>1304</v>
      </c>
      <c r="BP34">
        <v>1305</v>
      </c>
      <c r="BQ34">
        <v>191</v>
      </c>
      <c r="BR34">
        <v>8499</v>
      </c>
      <c r="BS34">
        <v>365</v>
      </c>
      <c r="BT34">
        <v>31337</v>
      </c>
      <c r="BU34">
        <v>921</v>
      </c>
      <c r="BV34">
        <v>12302</v>
      </c>
      <c r="BW34">
        <v>601</v>
      </c>
      <c r="BX34">
        <v>7098</v>
      </c>
      <c r="BY34">
        <v>338</v>
      </c>
      <c r="BZ34">
        <v>3695</v>
      </c>
      <c r="CA34">
        <v>510</v>
      </c>
      <c r="CB34">
        <v>5376</v>
      </c>
      <c r="CC34">
        <v>906</v>
      </c>
      <c r="CD34">
        <v>20276</v>
      </c>
      <c r="CE34">
        <v>1114</v>
      </c>
      <c r="CF34">
        <v>59712</v>
      </c>
      <c r="CG34">
        <v>404</v>
      </c>
      <c r="CH34">
        <v>2454</v>
      </c>
      <c r="CI34">
        <v>83117</v>
      </c>
      <c r="CJ34">
        <v>74908</v>
      </c>
      <c r="CK34">
        <v>18730</v>
      </c>
      <c r="CL34">
        <v>76209</v>
      </c>
      <c r="CM34">
        <v>4944</v>
      </c>
      <c r="CN34">
        <v>1430</v>
      </c>
      <c r="CO34">
        <v>342</v>
      </c>
      <c r="CP34">
        <v>2899</v>
      </c>
      <c r="CQ34">
        <v>6774</v>
      </c>
      <c r="CR34">
        <v>2223</v>
      </c>
      <c r="CS34">
        <v>5116</v>
      </c>
      <c r="CT34">
        <v>1537</v>
      </c>
      <c r="CU34">
        <v>914</v>
      </c>
      <c r="CV34">
        <v>4818</v>
      </c>
      <c r="CW34">
        <v>6652</v>
      </c>
      <c r="CX34">
        <v>8135</v>
      </c>
      <c r="CY34">
        <v>3142</v>
      </c>
      <c r="CZ34">
        <v>2070</v>
      </c>
      <c r="DA34">
        <v>863</v>
      </c>
      <c r="DB34">
        <v>713</v>
      </c>
      <c r="DC34">
        <v>478</v>
      </c>
      <c r="DD34">
        <v>1102</v>
      </c>
      <c r="DE34">
        <v>9255</v>
      </c>
      <c r="DF34">
        <v>24139</v>
      </c>
      <c r="DG34">
        <v>21128</v>
      </c>
      <c r="DH34">
        <v>8855</v>
      </c>
      <c r="DI34">
        <v>1069</v>
      </c>
      <c r="DJ34">
        <v>580</v>
      </c>
      <c r="DK34">
        <v>1942</v>
      </c>
      <c r="DL34">
        <v>1093</v>
      </c>
      <c r="DM34">
        <v>75999</v>
      </c>
      <c r="DN34">
        <v>8901</v>
      </c>
      <c r="DO34">
        <v>27258</v>
      </c>
      <c r="DP34">
        <v>6136</v>
      </c>
      <c r="DQ34">
        <v>850</v>
      </c>
      <c r="DR34">
        <v>857</v>
      </c>
      <c r="DS34">
        <v>812</v>
      </c>
      <c r="DT34">
        <v>715</v>
      </c>
      <c r="DU34">
        <v>600</v>
      </c>
      <c r="DV34">
        <v>1979</v>
      </c>
      <c r="DW34">
        <v>33394</v>
      </c>
      <c r="DX34" t="s">
        <v>700</v>
      </c>
      <c r="DY34" t="s">
        <v>700</v>
      </c>
      <c r="DZ34" t="s">
        <v>700</v>
      </c>
      <c r="EA34" t="s">
        <v>700</v>
      </c>
      <c r="EB34" t="s">
        <v>477</v>
      </c>
      <c r="EC34">
        <v>0.6</v>
      </c>
      <c r="ED34">
        <v>1.3</v>
      </c>
      <c r="EE34">
        <v>1.3</v>
      </c>
      <c r="EF34">
        <v>3.1</v>
      </c>
      <c r="EG34">
        <v>2.1</v>
      </c>
      <c r="EH34">
        <v>1.3</v>
      </c>
      <c r="EI34">
        <v>0.7</v>
      </c>
      <c r="EJ34">
        <v>0.7</v>
      </c>
      <c r="EK34">
        <v>0.2</v>
      </c>
      <c r="EL34">
        <v>1.2</v>
      </c>
      <c r="EM34">
        <v>0.6</v>
      </c>
      <c r="EN34">
        <v>0.6</v>
      </c>
      <c r="EO34">
        <v>0.8</v>
      </c>
      <c r="EP34">
        <v>0.6</v>
      </c>
      <c r="EQ34">
        <v>0.6</v>
      </c>
      <c r="ER34">
        <v>4.2</v>
      </c>
      <c r="ES34">
        <v>20.6</v>
      </c>
      <c r="ET34">
        <v>3</v>
      </c>
      <c r="EU34">
        <v>15.5</v>
      </c>
      <c r="EV34">
        <v>3.1</v>
      </c>
      <c r="EW34">
        <v>14.5</v>
      </c>
      <c r="EX34">
        <v>0.4</v>
      </c>
      <c r="EY34">
        <v>0.4</v>
      </c>
      <c r="EZ34">
        <v>7.4</v>
      </c>
      <c r="FA34">
        <v>1.6</v>
      </c>
      <c r="FB34">
        <v>13.8</v>
      </c>
      <c r="FC34">
        <v>1.8</v>
      </c>
      <c r="FD34">
        <v>0.6</v>
      </c>
      <c r="FE34">
        <v>7.5</v>
      </c>
      <c r="FF34">
        <v>2.1</v>
      </c>
      <c r="FG34">
        <v>0.7</v>
      </c>
      <c r="FH34">
        <v>0.4</v>
      </c>
      <c r="FI34">
        <v>0.6</v>
      </c>
      <c r="FJ34">
        <v>0.5</v>
      </c>
      <c r="FK34">
        <v>6.9</v>
      </c>
      <c r="FL34">
        <v>2.2000000000000002</v>
      </c>
      <c r="FM34">
        <v>0.6</v>
      </c>
      <c r="FN34">
        <v>1.3</v>
      </c>
      <c r="FO34">
        <v>2.7</v>
      </c>
      <c r="FP34">
        <v>6.8</v>
      </c>
      <c r="FQ34">
        <v>1.1000000000000001</v>
      </c>
      <c r="FR34">
        <v>0.2</v>
      </c>
      <c r="FS34">
        <v>329</v>
      </c>
      <c r="FZ34" t="s">
        <v>700</v>
      </c>
      <c r="GA34" t="s">
        <v>700</v>
      </c>
      <c r="GB34" t="s">
        <v>159</v>
      </c>
      <c r="GC34" t="s">
        <v>2357</v>
      </c>
    </row>
    <row r="35" spans="1:185" x14ac:dyDescent="0.25">
      <c r="A35" s="65">
        <v>34</v>
      </c>
      <c r="B35">
        <v>90359</v>
      </c>
      <c r="C35">
        <v>2442</v>
      </c>
      <c r="D35">
        <v>24474</v>
      </c>
      <c r="E35">
        <v>828</v>
      </c>
      <c r="F35">
        <v>54600</v>
      </c>
      <c r="G35">
        <v>1585</v>
      </c>
      <c r="H35">
        <v>11285</v>
      </c>
      <c r="I35">
        <v>29</v>
      </c>
      <c r="J35">
        <v>7678</v>
      </c>
      <c r="K35">
        <v>354</v>
      </c>
      <c r="L35">
        <v>16796</v>
      </c>
      <c r="M35">
        <v>474</v>
      </c>
      <c r="N35">
        <v>4181</v>
      </c>
      <c r="O35">
        <v>245</v>
      </c>
      <c r="P35">
        <v>10284</v>
      </c>
      <c r="Q35">
        <v>423</v>
      </c>
      <c r="R35">
        <v>12948</v>
      </c>
      <c r="S35">
        <v>236</v>
      </c>
      <c r="T35">
        <v>14015</v>
      </c>
      <c r="U35">
        <v>373</v>
      </c>
      <c r="V35">
        <v>13172</v>
      </c>
      <c r="W35">
        <v>308</v>
      </c>
      <c r="X35">
        <v>43518</v>
      </c>
      <c r="Y35">
        <v>1362</v>
      </c>
      <c r="Z35">
        <v>46841</v>
      </c>
      <c r="AA35">
        <v>1080</v>
      </c>
      <c r="AB35">
        <v>77486</v>
      </c>
      <c r="AC35">
        <v>1987</v>
      </c>
      <c r="AD35">
        <v>3688</v>
      </c>
      <c r="AE35">
        <v>125</v>
      </c>
      <c r="AF35">
        <v>216</v>
      </c>
      <c r="AG35">
        <v>44</v>
      </c>
      <c r="AH35">
        <v>6138</v>
      </c>
      <c r="AI35">
        <v>146</v>
      </c>
      <c r="AJ35">
        <v>752</v>
      </c>
      <c r="AK35">
        <v>129</v>
      </c>
      <c r="AL35">
        <v>2058</v>
      </c>
      <c r="AM35">
        <v>11</v>
      </c>
      <c r="AN35">
        <v>2182</v>
      </c>
      <c r="AO35">
        <v>480</v>
      </c>
      <c r="AP35">
        <v>76241</v>
      </c>
      <c r="AQ35">
        <v>1668</v>
      </c>
      <c r="AR35">
        <v>6534</v>
      </c>
      <c r="AS35">
        <v>82</v>
      </c>
      <c r="AT35">
        <v>83825</v>
      </c>
      <c r="AU35">
        <v>2360</v>
      </c>
      <c r="AV35">
        <v>82039</v>
      </c>
      <c r="AW35">
        <v>2014</v>
      </c>
      <c r="AX35">
        <v>8320</v>
      </c>
      <c r="AY35">
        <v>428</v>
      </c>
      <c r="AZ35">
        <v>4965</v>
      </c>
      <c r="BA35">
        <v>70</v>
      </c>
      <c r="BB35">
        <v>3355</v>
      </c>
      <c r="BC35">
        <v>358</v>
      </c>
      <c r="BD35">
        <v>1680</v>
      </c>
      <c r="BE35">
        <v>145</v>
      </c>
      <c r="BF35">
        <v>10401</v>
      </c>
      <c r="BG35">
        <v>463</v>
      </c>
      <c r="BH35">
        <v>18647</v>
      </c>
      <c r="BI35">
        <v>381</v>
      </c>
      <c r="BJ35">
        <v>30976</v>
      </c>
      <c r="BK35">
        <v>380</v>
      </c>
      <c r="BL35">
        <v>47312</v>
      </c>
      <c r="BM35">
        <v>1248</v>
      </c>
      <c r="BN35">
        <v>46137</v>
      </c>
      <c r="BO35">
        <v>1066</v>
      </c>
      <c r="BP35">
        <v>1175</v>
      </c>
      <c r="BQ35">
        <v>182</v>
      </c>
      <c r="BR35">
        <v>7288</v>
      </c>
      <c r="BS35">
        <v>337</v>
      </c>
      <c r="BT35">
        <v>35933</v>
      </c>
      <c r="BU35">
        <v>499</v>
      </c>
      <c r="BV35">
        <v>12537</v>
      </c>
      <c r="BW35">
        <v>775</v>
      </c>
      <c r="BX35">
        <v>6130</v>
      </c>
      <c r="BY35">
        <v>311</v>
      </c>
      <c r="BZ35">
        <v>3240</v>
      </c>
      <c r="CA35">
        <v>231</v>
      </c>
      <c r="CB35">
        <v>5437</v>
      </c>
      <c r="CC35">
        <v>575</v>
      </c>
      <c r="CD35">
        <v>22912</v>
      </c>
      <c r="CE35">
        <v>971</v>
      </c>
      <c r="CF35">
        <v>61796</v>
      </c>
      <c r="CG35">
        <v>896</v>
      </c>
      <c r="CH35">
        <v>2442</v>
      </c>
      <c r="CI35">
        <v>87917</v>
      </c>
      <c r="CJ35">
        <v>78660</v>
      </c>
      <c r="CK35">
        <v>19299</v>
      </c>
      <c r="CL35">
        <v>75240</v>
      </c>
      <c r="CM35">
        <v>8959</v>
      </c>
      <c r="CN35">
        <v>2975</v>
      </c>
      <c r="CO35">
        <v>171</v>
      </c>
      <c r="CP35">
        <v>2229</v>
      </c>
      <c r="CQ35">
        <v>8471</v>
      </c>
      <c r="CR35">
        <v>1812</v>
      </c>
      <c r="CS35">
        <v>5433</v>
      </c>
      <c r="CT35">
        <v>1645</v>
      </c>
      <c r="CU35">
        <v>854</v>
      </c>
      <c r="CV35">
        <v>5726</v>
      </c>
      <c r="CW35">
        <v>7174</v>
      </c>
      <c r="CX35">
        <v>11047</v>
      </c>
      <c r="CY35">
        <v>2935</v>
      </c>
      <c r="CZ35">
        <v>1684</v>
      </c>
      <c r="DA35">
        <v>918</v>
      </c>
      <c r="DB35">
        <v>762</v>
      </c>
      <c r="DC35">
        <v>576</v>
      </c>
      <c r="DD35">
        <v>937</v>
      </c>
      <c r="DE35">
        <v>8883</v>
      </c>
      <c r="DF35">
        <v>25576</v>
      </c>
      <c r="DG35">
        <v>21805</v>
      </c>
      <c r="DH35">
        <v>10035</v>
      </c>
      <c r="DI35">
        <v>949</v>
      </c>
      <c r="DJ35">
        <v>604</v>
      </c>
      <c r="DK35">
        <v>2822</v>
      </c>
      <c r="DL35">
        <v>1825</v>
      </c>
      <c r="DM35">
        <v>80549</v>
      </c>
      <c r="DN35">
        <v>8348</v>
      </c>
      <c r="DO35">
        <v>29138</v>
      </c>
      <c r="DP35">
        <v>5321</v>
      </c>
      <c r="DQ35">
        <v>623</v>
      </c>
      <c r="DR35">
        <v>918</v>
      </c>
      <c r="DS35">
        <v>603</v>
      </c>
      <c r="DT35">
        <v>616</v>
      </c>
      <c r="DU35">
        <v>641</v>
      </c>
      <c r="DV35">
        <v>1804</v>
      </c>
      <c r="DW35">
        <v>34459</v>
      </c>
      <c r="DX35" t="s">
        <v>700</v>
      </c>
      <c r="DY35" t="s">
        <v>700</v>
      </c>
      <c r="DZ35" t="s">
        <v>700</v>
      </c>
      <c r="EA35" t="s">
        <v>700</v>
      </c>
      <c r="EB35" t="s">
        <v>478</v>
      </c>
      <c r="EC35">
        <v>0.6</v>
      </c>
      <c r="ED35">
        <v>2.4</v>
      </c>
      <c r="EE35">
        <v>1.2</v>
      </c>
      <c r="EF35">
        <v>2.8</v>
      </c>
      <c r="EG35">
        <v>1.6</v>
      </c>
      <c r="EH35">
        <v>1</v>
      </c>
      <c r="EI35">
        <v>1</v>
      </c>
      <c r="EJ35">
        <v>0.9</v>
      </c>
      <c r="EK35">
        <v>0.2</v>
      </c>
      <c r="EL35">
        <v>1.5</v>
      </c>
      <c r="EM35">
        <v>0.6</v>
      </c>
      <c r="EN35">
        <v>0.3</v>
      </c>
      <c r="EO35">
        <v>0.7</v>
      </c>
      <c r="EP35">
        <v>0.7</v>
      </c>
      <c r="EQ35">
        <v>0.7</v>
      </c>
      <c r="ER35">
        <v>2.6</v>
      </c>
      <c r="ES35">
        <v>21.8</v>
      </c>
      <c r="ET35">
        <v>1.9</v>
      </c>
      <c r="EU35">
        <v>12.6</v>
      </c>
      <c r="EV35">
        <v>0.8</v>
      </c>
      <c r="EW35">
        <v>11.9</v>
      </c>
      <c r="EX35">
        <v>0.6</v>
      </c>
      <c r="EY35">
        <v>0.6</v>
      </c>
      <c r="EZ35">
        <v>2.2000000000000002</v>
      </c>
      <c r="FA35">
        <v>1.2</v>
      </c>
      <c r="FB35">
        <v>5.2</v>
      </c>
      <c r="FC35">
        <v>0.8</v>
      </c>
      <c r="FD35">
        <v>0.6</v>
      </c>
      <c r="FE35">
        <v>4.2</v>
      </c>
      <c r="FF35">
        <v>1.7</v>
      </c>
      <c r="FG35">
        <v>0.8</v>
      </c>
      <c r="FH35">
        <v>0.6</v>
      </c>
      <c r="FI35">
        <v>0.6</v>
      </c>
      <c r="FJ35">
        <v>0.6</v>
      </c>
      <c r="FK35">
        <v>9.1</v>
      </c>
      <c r="FL35">
        <v>1.8</v>
      </c>
      <c r="FM35">
        <v>0.4</v>
      </c>
      <c r="FN35">
        <v>1.7</v>
      </c>
      <c r="FO35">
        <v>2.1</v>
      </c>
      <c r="FP35">
        <v>5.8</v>
      </c>
      <c r="FQ35">
        <v>1.3</v>
      </c>
      <c r="FR35">
        <v>0.6</v>
      </c>
      <c r="FS35">
        <v>117</v>
      </c>
      <c r="FZ35" t="s">
        <v>700</v>
      </c>
      <c r="GA35" t="s">
        <v>700</v>
      </c>
      <c r="GB35" t="s">
        <v>160</v>
      </c>
      <c r="GC35" t="s">
        <v>2357</v>
      </c>
    </row>
    <row r="36" spans="1:185" x14ac:dyDescent="0.25">
      <c r="A36" s="65">
        <v>35</v>
      </c>
      <c r="B36">
        <v>82737</v>
      </c>
      <c r="C36">
        <v>2846</v>
      </c>
      <c r="D36">
        <v>22105</v>
      </c>
      <c r="E36">
        <v>621</v>
      </c>
      <c r="F36">
        <v>50006</v>
      </c>
      <c r="G36">
        <v>2117</v>
      </c>
      <c r="H36">
        <v>10626</v>
      </c>
      <c r="I36">
        <v>108</v>
      </c>
      <c r="J36">
        <v>5981</v>
      </c>
      <c r="K36">
        <v>149</v>
      </c>
      <c r="L36">
        <v>16124</v>
      </c>
      <c r="M36">
        <v>472</v>
      </c>
      <c r="N36">
        <v>6554</v>
      </c>
      <c r="O36">
        <v>320</v>
      </c>
      <c r="P36">
        <v>9233</v>
      </c>
      <c r="Q36">
        <v>631</v>
      </c>
      <c r="R36">
        <v>10641</v>
      </c>
      <c r="S36">
        <v>508</v>
      </c>
      <c r="T36">
        <v>13075</v>
      </c>
      <c r="U36">
        <v>420</v>
      </c>
      <c r="V36">
        <v>10503</v>
      </c>
      <c r="W36">
        <v>238</v>
      </c>
      <c r="X36">
        <v>41019</v>
      </c>
      <c r="Y36">
        <v>1699</v>
      </c>
      <c r="Z36">
        <v>41718</v>
      </c>
      <c r="AA36">
        <v>1147</v>
      </c>
      <c r="AB36">
        <v>73944</v>
      </c>
      <c r="AC36">
        <v>2298</v>
      </c>
      <c r="AD36">
        <v>3208</v>
      </c>
      <c r="AE36">
        <v>136</v>
      </c>
      <c r="AF36">
        <v>219</v>
      </c>
      <c r="AG36">
        <v>0</v>
      </c>
      <c r="AH36">
        <v>2012</v>
      </c>
      <c r="AI36">
        <v>126</v>
      </c>
      <c r="AJ36">
        <v>854</v>
      </c>
      <c r="AK36">
        <v>211</v>
      </c>
      <c r="AL36">
        <v>2490</v>
      </c>
      <c r="AM36">
        <v>75</v>
      </c>
      <c r="AN36">
        <v>2461</v>
      </c>
      <c r="AO36">
        <v>259</v>
      </c>
      <c r="AP36">
        <v>72888</v>
      </c>
      <c r="AQ36">
        <v>2266</v>
      </c>
      <c r="AR36">
        <v>7995</v>
      </c>
      <c r="AS36">
        <v>310</v>
      </c>
      <c r="AT36">
        <v>74742</v>
      </c>
      <c r="AU36">
        <v>2536</v>
      </c>
      <c r="AV36">
        <v>78380</v>
      </c>
      <c r="AW36">
        <v>2441</v>
      </c>
      <c r="AX36">
        <v>4357</v>
      </c>
      <c r="AY36">
        <v>405</v>
      </c>
      <c r="AZ36">
        <v>2815</v>
      </c>
      <c r="BA36">
        <v>76</v>
      </c>
      <c r="BB36">
        <v>1542</v>
      </c>
      <c r="BC36">
        <v>329</v>
      </c>
      <c r="BD36">
        <v>2475</v>
      </c>
      <c r="BE36">
        <v>332</v>
      </c>
      <c r="BF36">
        <v>13874</v>
      </c>
      <c r="BG36">
        <v>694</v>
      </c>
      <c r="BH36">
        <v>20624</v>
      </c>
      <c r="BI36">
        <v>668</v>
      </c>
      <c r="BJ36">
        <v>17105</v>
      </c>
      <c r="BK36">
        <v>211</v>
      </c>
      <c r="BL36">
        <v>43112</v>
      </c>
      <c r="BM36">
        <v>1741</v>
      </c>
      <c r="BN36">
        <v>41677</v>
      </c>
      <c r="BO36">
        <v>1579</v>
      </c>
      <c r="BP36">
        <v>1435</v>
      </c>
      <c r="BQ36">
        <v>162</v>
      </c>
      <c r="BR36">
        <v>6894</v>
      </c>
      <c r="BS36">
        <v>376</v>
      </c>
      <c r="BT36">
        <v>31073</v>
      </c>
      <c r="BU36">
        <v>1053</v>
      </c>
      <c r="BV36">
        <v>13445</v>
      </c>
      <c r="BW36">
        <v>805</v>
      </c>
      <c r="BX36">
        <v>5488</v>
      </c>
      <c r="BY36">
        <v>259</v>
      </c>
      <c r="BZ36">
        <v>4030</v>
      </c>
      <c r="CA36">
        <v>315</v>
      </c>
      <c r="CB36">
        <v>6748</v>
      </c>
      <c r="CC36">
        <v>468</v>
      </c>
      <c r="CD36">
        <v>29714</v>
      </c>
      <c r="CE36">
        <v>1568</v>
      </c>
      <c r="CF36">
        <v>45978</v>
      </c>
      <c r="CG36">
        <v>747</v>
      </c>
      <c r="CH36">
        <v>2846</v>
      </c>
      <c r="CI36">
        <v>79891</v>
      </c>
      <c r="CJ36">
        <v>69021</v>
      </c>
      <c r="CK36">
        <v>21276</v>
      </c>
      <c r="CL36">
        <v>73300</v>
      </c>
      <c r="CM36">
        <v>5318</v>
      </c>
      <c r="CN36">
        <v>1705</v>
      </c>
      <c r="CO36">
        <v>217</v>
      </c>
      <c r="CP36">
        <v>3589</v>
      </c>
      <c r="CQ36">
        <v>7337</v>
      </c>
      <c r="CR36">
        <v>1181</v>
      </c>
      <c r="CS36">
        <v>5085</v>
      </c>
      <c r="CT36">
        <v>2250</v>
      </c>
      <c r="CU36">
        <v>622</v>
      </c>
      <c r="CV36">
        <v>3828</v>
      </c>
      <c r="CW36">
        <v>3879</v>
      </c>
      <c r="CX36">
        <v>10554</v>
      </c>
      <c r="CY36">
        <v>3437</v>
      </c>
      <c r="CZ36">
        <v>1929</v>
      </c>
      <c r="DA36">
        <v>1719</v>
      </c>
      <c r="DB36">
        <v>848</v>
      </c>
      <c r="DC36">
        <v>1005</v>
      </c>
      <c r="DD36">
        <v>1516</v>
      </c>
      <c r="DE36">
        <v>7593</v>
      </c>
      <c r="DF36">
        <v>22111</v>
      </c>
      <c r="DG36">
        <v>17862</v>
      </c>
      <c r="DH36">
        <v>7676</v>
      </c>
      <c r="DI36">
        <v>1497</v>
      </c>
      <c r="DJ36">
        <v>832</v>
      </c>
      <c r="DK36">
        <v>2752</v>
      </c>
      <c r="DL36">
        <v>1693</v>
      </c>
      <c r="DM36">
        <v>73843</v>
      </c>
      <c r="DN36">
        <v>8520</v>
      </c>
      <c r="DO36">
        <v>23748</v>
      </c>
      <c r="DP36">
        <v>5956</v>
      </c>
      <c r="DQ36">
        <v>514</v>
      </c>
      <c r="DR36">
        <v>992</v>
      </c>
      <c r="DS36">
        <v>900</v>
      </c>
      <c r="DT36">
        <v>687</v>
      </c>
      <c r="DU36">
        <v>536</v>
      </c>
      <c r="DV36">
        <v>2128</v>
      </c>
      <c r="DW36">
        <v>29704</v>
      </c>
      <c r="DX36" t="s">
        <v>700</v>
      </c>
      <c r="DY36" t="s">
        <v>700</v>
      </c>
      <c r="DZ36" t="s">
        <v>700</v>
      </c>
      <c r="EA36" t="s">
        <v>700</v>
      </c>
      <c r="EB36" t="s">
        <v>479</v>
      </c>
      <c r="EC36">
        <v>0.6</v>
      </c>
      <c r="ED36">
        <v>1.2</v>
      </c>
      <c r="EE36">
        <v>1.3</v>
      </c>
      <c r="EF36">
        <v>1.7</v>
      </c>
      <c r="EG36">
        <v>1.9</v>
      </c>
      <c r="EH36">
        <v>1.7</v>
      </c>
      <c r="EI36">
        <v>1.1000000000000001</v>
      </c>
      <c r="EJ36">
        <v>0.8</v>
      </c>
      <c r="EK36">
        <v>0.7</v>
      </c>
      <c r="EL36">
        <v>1.1000000000000001</v>
      </c>
      <c r="EM36">
        <v>0.7</v>
      </c>
      <c r="EN36">
        <v>0.8</v>
      </c>
      <c r="EO36">
        <v>0.7</v>
      </c>
      <c r="EP36">
        <v>0.6</v>
      </c>
      <c r="EQ36">
        <v>0.6</v>
      </c>
      <c r="ER36">
        <v>2.6</v>
      </c>
      <c r="ES36">
        <v>7.7</v>
      </c>
      <c r="ET36">
        <v>5.0999999999999996</v>
      </c>
      <c r="EU36">
        <v>14.9</v>
      </c>
      <c r="EV36">
        <v>2.2999999999999998</v>
      </c>
      <c r="EW36">
        <v>6.4</v>
      </c>
      <c r="EX36">
        <v>0.6</v>
      </c>
      <c r="EY36">
        <v>0.5</v>
      </c>
      <c r="EZ36">
        <v>3.4</v>
      </c>
      <c r="FA36">
        <v>2.6</v>
      </c>
      <c r="FB36">
        <v>7.6</v>
      </c>
      <c r="FC36">
        <v>1.4</v>
      </c>
      <c r="FD36">
        <v>0.6</v>
      </c>
      <c r="FE36">
        <v>5.2</v>
      </c>
      <c r="FF36">
        <v>1.6</v>
      </c>
      <c r="FG36">
        <v>0.9</v>
      </c>
      <c r="FH36">
        <v>0.6</v>
      </c>
      <c r="FI36">
        <v>0.7</v>
      </c>
      <c r="FJ36">
        <v>0.7</v>
      </c>
      <c r="FK36">
        <v>5.5</v>
      </c>
      <c r="FL36">
        <v>1.9</v>
      </c>
      <c r="FM36">
        <v>0.8</v>
      </c>
      <c r="FN36">
        <v>1.4</v>
      </c>
      <c r="FO36">
        <v>1.7</v>
      </c>
      <c r="FP36">
        <v>2.4</v>
      </c>
      <c r="FQ36">
        <v>1.2</v>
      </c>
      <c r="FR36">
        <v>0.5</v>
      </c>
      <c r="FS36">
        <v>143</v>
      </c>
      <c r="FZ36" t="s">
        <v>700</v>
      </c>
      <c r="GA36" t="s">
        <v>700</v>
      </c>
      <c r="GB36" t="s">
        <v>161</v>
      </c>
      <c r="GC36" t="s">
        <v>2357</v>
      </c>
    </row>
    <row r="37" spans="1:185" x14ac:dyDescent="0.25">
      <c r="A37" s="65">
        <v>36</v>
      </c>
      <c r="B37">
        <v>82089</v>
      </c>
      <c r="C37">
        <v>3601</v>
      </c>
      <c r="D37">
        <v>21650</v>
      </c>
      <c r="E37">
        <v>817</v>
      </c>
      <c r="F37">
        <v>50012</v>
      </c>
      <c r="G37">
        <v>2621</v>
      </c>
      <c r="H37">
        <v>10427</v>
      </c>
      <c r="I37">
        <v>163</v>
      </c>
      <c r="J37">
        <v>6507</v>
      </c>
      <c r="K37">
        <v>130</v>
      </c>
      <c r="L37">
        <v>15143</v>
      </c>
      <c r="M37">
        <v>687</v>
      </c>
      <c r="N37">
        <v>6228</v>
      </c>
      <c r="O37">
        <v>380</v>
      </c>
      <c r="P37">
        <v>9762</v>
      </c>
      <c r="Q37">
        <v>551</v>
      </c>
      <c r="R37">
        <v>10457</v>
      </c>
      <c r="S37">
        <v>732</v>
      </c>
      <c r="T37">
        <v>12548</v>
      </c>
      <c r="U37">
        <v>663</v>
      </c>
      <c r="V37">
        <v>11017</v>
      </c>
      <c r="W37">
        <v>295</v>
      </c>
      <c r="X37">
        <v>39808</v>
      </c>
      <c r="Y37">
        <v>2047</v>
      </c>
      <c r="Z37">
        <v>42281</v>
      </c>
      <c r="AA37">
        <v>1554</v>
      </c>
      <c r="AB37">
        <v>62992</v>
      </c>
      <c r="AC37">
        <v>1650</v>
      </c>
      <c r="AD37">
        <v>8628</v>
      </c>
      <c r="AE37">
        <v>912</v>
      </c>
      <c r="AF37">
        <v>141</v>
      </c>
      <c r="AG37">
        <v>22</v>
      </c>
      <c r="AH37">
        <v>7109</v>
      </c>
      <c r="AI37">
        <v>735</v>
      </c>
      <c r="AJ37">
        <v>703</v>
      </c>
      <c r="AK37">
        <v>180</v>
      </c>
      <c r="AL37">
        <v>2442</v>
      </c>
      <c r="AM37">
        <v>96</v>
      </c>
      <c r="AN37">
        <v>2480</v>
      </c>
      <c r="AO37">
        <v>279</v>
      </c>
      <c r="AP37">
        <v>61508</v>
      </c>
      <c r="AQ37">
        <v>1591</v>
      </c>
      <c r="AR37">
        <v>7369</v>
      </c>
      <c r="AS37">
        <v>281</v>
      </c>
      <c r="AT37">
        <v>74720</v>
      </c>
      <c r="AU37">
        <v>3320</v>
      </c>
      <c r="AV37">
        <v>71867</v>
      </c>
      <c r="AW37">
        <v>2181</v>
      </c>
      <c r="AX37">
        <v>10222</v>
      </c>
      <c r="AY37">
        <v>1420</v>
      </c>
      <c r="AZ37">
        <v>6712</v>
      </c>
      <c r="BA37">
        <v>764</v>
      </c>
      <c r="BB37">
        <v>3510</v>
      </c>
      <c r="BC37">
        <v>656</v>
      </c>
      <c r="BD37">
        <v>3142</v>
      </c>
      <c r="BE37">
        <v>673</v>
      </c>
      <c r="BF37">
        <v>12433</v>
      </c>
      <c r="BG37">
        <v>767</v>
      </c>
      <c r="BH37">
        <v>19668</v>
      </c>
      <c r="BI37">
        <v>620</v>
      </c>
      <c r="BJ37">
        <v>18968</v>
      </c>
      <c r="BK37">
        <v>344</v>
      </c>
      <c r="BL37">
        <v>43448</v>
      </c>
      <c r="BM37">
        <v>2019</v>
      </c>
      <c r="BN37">
        <v>42295</v>
      </c>
      <c r="BO37">
        <v>1883</v>
      </c>
      <c r="BP37">
        <v>1153</v>
      </c>
      <c r="BQ37">
        <v>136</v>
      </c>
      <c r="BR37">
        <v>6564</v>
      </c>
      <c r="BS37">
        <v>602</v>
      </c>
      <c r="BT37">
        <v>31763</v>
      </c>
      <c r="BU37">
        <v>1119</v>
      </c>
      <c r="BV37">
        <v>12583</v>
      </c>
      <c r="BW37">
        <v>968</v>
      </c>
      <c r="BX37">
        <v>5666</v>
      </c>
      <c r="BY37">
        <v>534</v>
      </c>
      <c r="BZ37">
        <v>4592</v>
      </c>
      <c r="CA37">
        <v>669</v>
      </c>
      <c r="CB37">
        <v>7362</v>
      </c>
      <c r="CC37">
        <v>869</v>
      </c>
      <c r="CD37">
        <v>33326</v>
      </c>
      <c r="CE37">
        <v>2039</v>
      </c>
      <c r="CF37">
        <v>41247</v>
      </c>
      <c r="CG37">
        <v>672</v>
      </c>
      <c r="CH37">
        <v>3601</v>
      </c>
      <c r="CI37">
        <v>78488</v>
      </c>
      <c r="CJ37">
        <v>66940</v>
      </c>
      <c r="CK37">
        <v>21529</v>
      </c>
      <c r="CL37">
        <v>65483</v>
      </c>
      <c r="CM37">
        <v>11271</v>
      </c>
      <c r="CN37">
        <v>4388</v>
      </c>
      <c r="CO37">
        <v>184</v>
      </c>
      <c r="CP37">
        <v>2316</v>
      </c>
      <c r="CQ37">
        <v>7167</v>
      </c>
      <c r="CR37">
        <v>1021</v>
      </c>
      <c r="CS37">
        <v>5816</v>
      </c>
      <c r="CT37">
        <v>2208</v>
      </c>
      <c r="CU37">
        <v>649</v>
      </c>
      <c r="CV37">
        <v>4654</v>
      </c>
      <c r="CW37">
        <v>4767</v>
      </c>
      <c r="CX37">
        <v>10367</v>
      </c>
      <c r="CY37">
        <v>3017</v>
      </c>
      <c r="CZ37">
        <v>2024</v>
      </c>
      <c r="DA37">
        <v>1433</v>
      </c>
      <c r="DB37">
        <v>1019</v>
      </c>
      <c r="DC37">
        <v>1053</v>
      </c>
      <c r="DD37">
        <v>1833</v>
      </c>
      <c r="DE37">
        <v>8382</v>
      </c>
      <c r="DF37">
        <v>21446</v>
      </c>
      <c r="DG37">
        <v>16967</v>
      </c>
      <c r="DH37">
        <v>7349</v>
      </c>
      <c r="DI37">
        <v>1379</v>
      </c>
      <c r="DJ37">
        <v>770</v>
      </c>
      <c r="DK37">
        <v>3100</v>
      </c>
      <c r="DL37">
        <v>1871</v>
      </c>
      <c r="DM37">
        <v>73392</v>
      </c>
      <c r="DN37">
        <v>7605</v>
      </c>
      <c r="DO37">
        <v>24041</v>
      </c>
      <c r="DP37">
        <v>5787</v>
      </c>
      <c r="DQ37">
        <v>411</v>
      </c>
      <c r="DR37">
        <v>702</v>
      </c>
      <c r="DS37">
        <v>841</v>
      </c>
      <c r="DT37">
        <v>760</v>
      </c>
      <c r="DU37">
        <v>470</v>
      </c>
      <c r="DV37">
        <v>2387</v>
      </c>
      <c r="DW37">
        <v>29828</v>
      </c>
      <c r="DX37" t="s">
        <v>700</v>
      </c>
      <c r="DY37" t="s">
        <v>700</v>
      </c>
      <c r="DZ37" t="s">
        <v>700</v>
      </c>
      <c r="EA37" t="s">
        <v>700</v>
      </c>
      <c r="EB37" t="s">
        <v>480</v>
      </c>
      <c r="EC37">
        <v>1</v>
      </c>
      <c r="ED37">
        <v>1.5</v>
      </c>
      <c r="EE37">
        <v>1.9</v>
      </c>
      <c r="EF37">
        <v>2.7</v>
      </c>
      <c r="EG37">
        <v>2.1</v>
      </c>
      <c r="EH37">
        <v>2.7</v>
      </c>
      <c r="EI37">
        <v>1.6</v>
      </c>
      <c r="EJ37">
        <v>1.2</v>
      </c>
      <c r="EK37">
        <v>1.4</v>
      </c>
      <c r="EL37">
        <v>1.5</v>
      </c>
      <c r="EM37">
        <v>1.1000000000000001</v>
      </c>
      <c r="EN37">
        <v>0.9</v>
      </c>
      <c r="EO37">
        <v>1.1000000000000001</v>
      </c>
      <c r="EP37">
        <v>1</v>
      </c>
      <c r="EQ37">
        <v>0.6</v>
      </c>
      <c r="ER37">
        <v>4.7</v>
      </c>
      <c r="ES37">
        <v>18.8</v>
      </c>
      <c r="ET37">
        <v>6.2</v>
      </c>
      <c r="EU37">
        <v>26.7</v>
      </c>
      <c r="EV37">
        <v>3.4</v>
      </c>
      <c r="EW37">
        <v>9.4</v>
      </c>
      <c r="EX37">
        <v>0.7</v>
      </c>
      <c r="EY37">
        <v>0.7</v>
      </c>
      <c r="EZ37">
        <v>4.5999999999999996</v>
      </c>
      <c r="FA37">
        <v>4.9000000000000004</v>
      </c>
      <c r="FB37">
        <v>8</v>
      </c>
      <c r="FC37">
        <v>1.6</v>
      </c>
      <c r="FD37">
        <v>1</v>
      </c>
      <c r="FE37">
        <v>7.8</v>
      </c>
      <c r="FF37">
        <v>1.7</v>
      </c>
      <c r="FG37">
        <v>0.9</v>
      </c>
      <c r="FH37">
        <v>0.9</v>
      </c>
      <c r="FI37">
        <v>1</v>
      </c>
      <c r="FJ37">
        <v>1</v>
      </c>
      <c r="FK37">
        <v>6.3</v>
      </c>
      <c r="FL37">
        <v>3.1</v>
      </c>
      <c r="FM37">
        <v>0.9</v>
      </c>
      <c r="FN37">
        <v>1.9</v>
      </c>
      <c r="FO37">
        <v>3.3</v>
      </c>
      <c r="FP37">
        <v>5.4</v>
      </c>
      <c r="FQ37">
        <v>1.8</v>
      </c>
      <c r="FR37">
        <v>0.6</v>
      </c>
      <c r="FS37">
        <v>370</v>
      </c>
      <c r="FZ37" t="s">
        <v>700</v>
      </c>
      <c r="GA37" t="s">
        <v>700</v>
      </c>
      <c r="GB37" t="s">
        <v>162</v>
      </c>
      <c r="GC37" t="s">
        <v>2357</v>
      </c>
    </row>
    <row r="38" spans="1:185" x14ac:dyDescent="0.25">
      <c r="A38" s="65">
        <v>37</v>
      </c>
      <c r="B38">
        <v>85530</v>
      </c>
      <c r="C38">
        <v>3299</v>
      </c>
      <c r="D38">
        <v>21772</v>
      </c>
      <c r="E38">
        <v>538</v>
      </c>
      <c r="F38">
        <v>52846</v>
      </c>
      <c r="G38">
        <v>2666</v>
      </c>
      <c r="H38">
        <v>10912</v>
      </c>
      <c r="I38">
        <v>95</v>
      </c>
      <c r="J38">
        <v>6527</v>
      </c>
      <c r="K38">
        <v>130</v>
      </c>
      <c r="L38">
        <v>15245</v>
      </c>
      <c r="M38">
        <v>408</v>
      </c>
      <c r="N38">
        <v>5932</v>
      </c>
      <c r="O38">
        <v>512</v>
      </c>
      <c r="P38">
        <v>10320</v>
      </c>
      <c r="Q38">
        <v>525</v>
      </c>
      <c r="R38">
        <v>12862</v>
      </c>
      <c r="S38">
        <v>521</v>
      </c>
      <c r="T38">
        <v>11921</v>
      </c>
      <c r="U38">
        <v>445</v>
      </c>
      <c r="V38">
        <v>11811</v>
      </c>
      <c r="W38">
        <v>663</v>
      </c>
      <c r="X38">
        <v>42207</v>
      </c>
      <c r="Y38">
        <v>1803</v>
      </c>
      <c r="Z38">
        <v>43323</v>
      </c>
      <c r="AA38">
        <v>1496</v>
      </c>
      <c r="AB38">
        <v>69507</v>
      </c>
      <c r="AC38">
        <v>2401</v>
      </c>
      <c r="AD38">
        <v>5522</v>
      </c>
      <c r="AE38">
        <v>302</v>
      </c>
      <c r="AF38">
        <v>432</v>
      </c>
      <c r="AG38">
        <v>0</v>
      </c>
      <c r="AH38">
        <v>5871</v>
      </c>
      <c r="AI38">
        <v>140</v>
      </c>
      <c r="AJ38">
        <v>1411</v>
      </c>
      <c r="AK38">
        <v>332</v>
      </c>
      <c r="AL38">
        <v>2766</v>
      </c>
      <c r="AM38">
        <v>124</v>
      </c>
      <c r="AN38">
        <v>3988</v>
      </c>
      <c r="AO38">
        <v>698</v>
      </c>
      <c r="AP38">
        <v>67305</v>
      </c>
      <c r="AQ38">
        <v>2031</v>
      </c>
      <c r="AR38">
        <v>8983</v>
      </c>
      <c r="AS38">
        <v>329</v>
      </c>
      <c r="AT38">
        <v>76547</v>
      </c>
      <c r="AU38">
        <v>2970</v>
      </c>
      <c r="AV38">
        <v>75589</v>
      </c>
      <c r="AW38">
        <v>2273</v>
      </c>
      <c r="AX38">
        <v>9941</v>
      </c>
      <c r="AY38">
        <v>1026</v>
      </c>
      <c r="AZ38">
        <v>6461</v>
      </c>
      <c r="BA38">
        <v>112</v>
      </c>
      <c r="BB38">
        <v>3480</v>
      </c>
      <c r="BC38">
        <v>914</v>
      </c>
      <c r="BD38">
        <v>3637</v>
      </c>
      <c r="BE38">
        <v>442</v>
      </c>
      <c r="BF38">
        <v>15894</v>
      </c>
      <c r="BG38">
        <v>901</v>
      </c>
      <c r="BH38">
        <v>20221</v>
      </c>
      <c r="BI38">
        <v>598</v>
      </c>
      <c r="BJ38">
        <v>18074</v>
      </c>
      <c r="BK38">
        <v>308</v>
      </c>
      <c r="BL38">
        <v>45256</v>
      </c>
      <c r="BM38">
        <v>2033</v>
      </c>
      <c r="BN38">
        <v>43714</v>
      </c>
      <c r="BO38">
        <v>1848</v>
      </c>
      <c r="BP38">
        <v>1542</v>
      </c>
      <c r="BQ38">
        <v>185</v>
      </c>
      <c r="BR38">
        <v>7590</v>
      </c>
      <c r="BS38">
        <v>633</v>
      </c>
      <c r="BT38">
        <v>33180</v>
      </c>
      <c r="BU38">
        <v>1248</v>
      </c>
      <c r="BV38">
        <v>13168</v>
      </c>
      <c r="BW38">
        <v>901</v>
      </c>
      <c r="BX38">
        <v>6498</v>
      </c>
      <c r="BY38">
        <v>517</v>
      </c>
      <c r="BZ38">
        <v>4995</v>
      </c>
      <c r="CA38">
        <v>344</v>
      </c>
      <c r="CB38">
        <v>8539</v>
      </c>
      <c r="CC38">
        <v>613</v>
      </c>
      <c r="CD38">
        <v>35117</v>
      </c>
      <c r="CE38">
        <v>1939</v>
      </c>
      <c r="CF38">
        <v>41742</v>
      </c>
      <c r="CG38">
        <v>738</v>
      </c>
      <c r="CH38">
        <v>3299</v>
      </c>
      <c r="CI38">
        <v>82231</v>
      </c>
      <c r="CJ38">
        <v>68283</v>
      </c>
      <c r="CK38">
        <v>24589</v>
      </c>
      <c r="CL38">
        <v>68414</v>
      </c>
      <c r="CM38">
        <v>11831</v>
      </c>
      <c r="CN38">
        <v>4552</v>
      </c>
      <c r="CO38">
        <v>188</v>
      </c>
      <c r="CP38">
        <v>2684</v>
      </c>
      <c r="CQ38">
        <v>8550</v>
      </c>
      <c r="CR38">
        <v>1144</v>
      </c>
      <c r="CS38">
        <v>5834</v>
      </c>
      <c r="CT38">
        <v>2252</v>
      </c>
      <c r="CU38">
        <v>613</v>
      </c>
      <c r="CV38">
        <v>3304</v>
      </c>
      <c r="CW38">
        <v>4602</v>
      </c>
      <c r="CX38">
        <v>10268</v>
      </c>
      <c r="CY38">
        <v>3787</v>
      </c>
      <c r="CZ38">
        <v>2154</v>
      </c>
      <c r="DA38">
        <v>1480</v>
      </c>
      <c r="DB38">
        <v>944</v>
      </c>
      <c r="DC38">
        <v>922</v>
      </c>
      <c r="DD38">
        <v>2438</v>
      </c>
      <c r="DE38">
        <v>9286</v>
      </c>
      <c r="DF38">
        <v>22650</v>
      </c>
      <c r="DG38">
        <v>17492</v>
      </c>
      <c r="DH38">
        <v>7507</v>
      </c>
      <c r="DI38">
        <v>1314</v>
      </c>
      <c r="DJ38">
        <v>731</v>
      </c>
      <c r="DK38">
        <v>3844</v>
      </c>
      <c r="DL38">
        <v>2210</v>
      </c>
      <c r="DM38">
        <v>75630</v>
      </c>
      <c r="DN38">
        <v>8842</v>
      </c>
      <c r="DO38">
        <v>26923</v>
      </c>
      <c r="DP38">
        <v>5013</v>
      </c>
      <c r="DQ38">
        <v>477</v>
      </c>
      <c r="DR38">
        <v>651</v>
      </c>
      <c r="DS38">
        <v>539</v>
      </c>
      <c r="DT38">
        <v>623</v>
      </c>
      <c r="DU38">
        <v>462</v>
      </c>
      <c r="DV38">
        <v>2104</v>
      </c>
      <c r="DW38">
        <v>31936</v>
      </c>
      <c r="DX38" t="s">
        <v>700</v>
      </c>
      <c r="DY38" t="s">
        <v>700</v>
      </c>
      <c r="DZ38" t="s">
        <v>700</v>
      </c>
      <c r="EA38" t="s">
        <v>700</v>
      </c>
      <c r="EB38" t="s">
        <v>481</v>
      </c>
      <c r="EC38">
        <v>0.7</v>
      </c>
      <c r="ED38">
        <v>1.2</v>
      </c>
      <c r="EE38">
        <v>1.3</v>
      </c>
      <c r="EF38">
        <v>2.7</v>
      </c>
      <c r="EG38">
        <v>1.5</v>
      </c>
      <c r="EH38">
        <v>1.4</v>
      </c>
      <c r="EI38">
        <v>1</v>
      </c>
      <c r="EJ38">
        <v>2.2999999999999998</v>
      </c>
      <c r="EK38">
        <v>0.6</v>
      </c>
      <c r="EL38">
        <v>1</v>
      </c>
      <c r="EM38">
        <v>0.9</v>
      </c>
      <c r="EN38">
        <v>0.8</v>
      </c>
      <c r="EO38">
        <v>0.9</v>
      </c>
      <c r="EP38">
        <v>0.7</v>
      </c>
      <c r="EQ38">
        <v>0.7</v>
      </c>
      <c r="ER38">
        <v>2.5</v>
      </c>
      <c r="ES38">
        <v>4</v>
      </c>
      <c r="ET38">
        <v>1.3</v>
      </c>
      <c r="EU38">
        <v>9.4</v>
      </c>
      <c r="EV38">
        <v>3</v>
      </c>
      <c r="EW38">
        <v>7.7</v>
      </c>
      <c r="EX38">
        <v>0.5</v>
      </c>
      <c r="EY38">
        <v>0.5</v>
      </c>
      <c r="EZ38">
        <v>3.3</v>
      </c>
      <c r="FA38">
        <v>0.8</v>
      </c>
      <c r="FB38">
        <v>8.4</v>
      </c>
      <c r="FC38">
        <v>1.9</v>
      </c>
      <c r="FD38">
        <v>0.7</v>
      </c>
      <c r="FE38">
        <v>4.3</v>
      </c>
      <c r="FF38">
        <v>1.7</v>
      </c>
      <c r="FG38">
        <v>0.9</v>
      </c>
      <c r="FH38">
        <v>0.6</v>
      </c>
      <c r="FI38">
        <v>0.9</v>
      </c>
      <c r="FJ38">
        <v>1</v>
      </c>
      <c r="FK38">
        <v>4.8</v>
      </c>
      <c r="FL38">
        <v>2.4</v>
      </c>
      <c r="FM38">
        <v>1.2</v>
      </c>
      <c r="FN38">
        <v>1.5</v>
      </c>
      <c r="FO38">
        <v>2.5</v>
      </c>
      <c r="FP38">
        <v>2.2000000000000002</v>
      </c>
      <c r="FQ38">
        <v>1</v>
      </c>
      <c r="FR38">
        <v>0.6</v>
      </c>
      <c r="FS38">
        <v>112</v>
      </c>
      <c r="FZ38" t="s">
        <v>700</v>
      </c>
      <c r="GA38" t="s">
        <v>700</v>
      </c>
      <c r="GB38" t="s">
        <v>163</v>
      </c>
      <c r="GC38" t="s">
        <v>2357</v>
      </c>
    </row>
    <row r="39" spans="1:185" x14ac:dyDescent="0.25">
      <c r="A39" s="65">
        <v>38</v>
      </c>
      <c r="B39">
        <v>83022</v>
      </c>
      <c r="C39">
        <v>2121</v>
      </c>
      <c r="D39">
        <v>20353</v>
      </c>
      <c r="E39">
        <v>248</v>
      </c>
      <c r="F39">
        <v>50782</v>
      </c>
      <c r="G39">
        <v>1823</v>
      </c>
      <c r="H39">
        <v>11887</v>
      </c>
      <c r="I39">
        <v>50</v>
      </c>
      <c r="J39">
        <v>5955</v>
      </c>
      <c r="K39">
        <v>109</v>
      </c>
      <c r="L39">
        <v>14398</v>
      </c>
      <c r="M39">
        <v>139</v>
      </c>
      <c r="N39">
        <v>5502</v>
      </c>
      <c r="O39">
        <v>352</v>
      </c>
      <c r="P39">
        <v>9329</v>
      </c>
      <c r="Q39">
        <v>660</v>
      </c>
      <c r="R39">
        <v>10037</v>
      </c>
      <c r="S39">
        <v>202</v>
      </c>
      <c r="T39">
        <v>12573</v>
      </c>
      <c r="U39">
        <v>370</v>
      </c>
      <c r="V39">
        <v>13341</v>
      </c>
      <c r="W39">
        <v>239</v>
      </c>
      <c r="X39">
        <v>41178</v>
      </c>
      <c r="Y39">
        <v>1138</v>
      </c>
      <c r="Z39">
        <v>41844</v>
      </c>
      <c r="AA39">
        <v>983</v>
      </c>
      <c r="AB39">
        <v>76574</v>
      </c>
      <c r="AC39">
        <v>1752</v>
      </c>
      <c r="AD39">
        <v>1407</v>
      </c>
      <c r="AE39">
        <v>26</v>
      </c>
      <c r="AF39">
        <v>314</v>
      </c>
      <c r="AG39">
        <v>77</v>
      </c>
      <c r="AH39">
        <v>2362</v>
      </c>
      <c r="AI39">
        <v>86</v>
      </c>
      <c r="AJ39">
        <v>304</v>
      </c>
      <c r="AK39">
        <v>83</v>
      </c>
      <c r="AL39">
        <v>2061</v>
      </c>
      <c r="AM39">
        <v>97</v>
      </c>
      <c r="AN39">
        <v>1875</v>
      </c>
      <c r="AO39">
        <v>119</v>
      </c>
      <c r="AP39">
        <v>75178</v>
      </c>
      <c r="AQ39">
        <v>1716</v>
      </c>
      <c r="AR39">
        <v>7398</v>
      </c>
      <c r="AS39">
        <v>130</v>
      </c>
      <c r="AT39">
        <v>75624</v>
      </c>
      <c r="AU39">
        <v>1991</v>
      </c>
      <c r="AV39">
        <v>79578</v>
      </c>
      <c r="AW39">
        <v>1954</v>
      </c>
      <c r="AX39">
        <v>3444</v>
      </c>
      <c r="AY39">
        <v>167</v>
      </c>
      <c r="AZ39">
        <v>2360</v>
      </c>
      <c r="BA39">
        <v>55</v>
      </c>
      <c r="BB39">
        <v>1084</v>
      </c>
      <c r="BC39">
        <v>112</v>
      </c>
      <c r="BD39">
        <v>1915</v>
      </c>
      <c r="BE39">
        <v>136</v>
      </c>
      <c r="BF39">
        <v>12580</v>
      </c>
      <c r="BG39">
        <v>468</v>
      </c>
      <c r="BH39">
        <v>18829</v>
      </c>
      <c r="BI39">
        <v>708</v>
      </c>
      <c r="BJ39">
        <v>23843</v>
      </c>
      <c r="BK39">
        <v>209</v>
      </c>
      <c r="BL39">
        <v>43374</v>
      </c>
      <c r="BM39">
        <v>1513</v>
      </c>
      <c r="BN39">
        <v>42217</v>
      </c>
      <c r="BO39">
        <v>1350</v>
      </c>
      <c r="BP39">
        <v>1157</v>
      </c>
      <c r="BQ39">
        <v>163</v>
      </c>
      <c r="BR39">
        <v>7408</v>
      </c>
      <c r="BS39">
        <v>310</v>
      </c>
      <c r="BT39">
        <v>31250</v>
      </c>
      <c r="BU39">
        <v>728</v>
      </c>
      <c r="BV39">
        <v>13325</v>
      </c>
      <c r="BW39">
        <v>745</v>
      </c>
      <c r="BX39">
        <v>6207</v>
      </c>
      <c r="BY39">
        <v>350</v>
      </c>
      <c r="BZ39">
        <v>2970</v>
      </c>
      <c r="CA39">
        <v>272</v>
      </c>
      <c r="CB39">
        <v>5440</v>
      </c>
      <c r="CC39">
        <v>534</v>
      </c>
      <c r="CD39">
        <v>26116</v>
      </c>
      <c r="CE39">
        <v>852</v>
      </c>
      <c r="CF39">
        <v>51216</v>
      </c>
      <c r="CG39">
        <v>733</v>
      </c>
      <c r="CH39">
        <v>2121</v>
      </c>
      <c r="CI39">
        <v>80901</v>
      </c>
      <c r="CJ39">
        <v>70210</v>
      </c>
      <c r="CK39">
        <v>21269</v>
      </c>
      <c r="CL39">
        <v>75257</v>
      </c>
      <c r="CM39">
        <v>4313</v>
      </c>
      <c r="CN39">
        <v>1280</v>
      </c>
      <c r="CO39">
        <v>355</v>
      </c>
      <c r="CP39">
        <v>3049</v>
      </c>
      <c r="CQ39">
        <v>6705</v>
      </c>
      <c r="CR39">
        <v>1359</v>
      </c>
      <c r="CS39">
        <v>4830</v>
      </c>
      <c r="CT39">
        <v>2195</v>
      </c>
      <c r="CU39">
        <v>885</v>
      </c>
      <c r="CV39">
        <v>3433</v>
      </c>
      <c r="CW39">
        <v>4759</v>
      </c>
      <c r="CX39">
        <v>10738</v>
      </c>
      <c r="CY39">
        <v>3194</v>
      </c>
      <c r="CZ39">
        <v>2361</v>
      </c>
      <c r="DA39">
        <v>2234</v>
      </c>
      <c r="DB39">
        <v>689</v>
      </c>
      <c r="DC39">
        <v>470</v>
      </c>
      <c r="DD39">
        <v>771</v>
      </c>
      <c r="DE39">
        <v>8240</v>
      </c>
      <c r="DF39">
        <v>23075</v>
      </c>
      <c r="DG39">
        <v>19240</v>
      </c>
      <c r="DH39">
        <v>8072</v>
      </c>
      <c r="DI39">
        <v>1073</v>
      </c>
      <c r="DJ39">
        <v>611</v>
      </c>
      <c r="DK39">
        <v>2762</v>
      </c>
      <c r="DL39">
        <v>1349</v>
      </c>
      <c r="DM39">
        <v>73992</v>
      </c>
      <c r="DN39">
        <v>9361</v>
      </c>
      <c r="DO39">
        <v>26074</v>
      </c>
      <c r="DP39">
        <v>5241</v>
      </c>
      <c r="DQ39">
        <v>521</v>
      </c>
      <c r="DR39">
        <v>710</v>
      </c>
      <c r="DS39">
        <v>759</v>
      </c>
      <c r="DT39">
        <v>692</v>
      </c>
      <c r="DU39">
        <v>645</v>
      </c>
      <c r="DV39">
        <v>1655</v>
      </c>
      <c r="DW39">
        <v>31315</v>
      </c>
      <c r="DX39" t="s">
        <v>700</v>
      </c>
      <c r="DY39" t="s">
        <v>700</v>
      </c>
      <c r="DZ39" t="s">
        <v>700</v>
      </c>
      <c r="EA39" t="s">
        <v>700</v>
      </c>
      <c r="EB39" t="s">
        <v>482</v>
      </c>
      <c r="EC39">
        <v>0.5</v>
      </c>
      <c r="ED39">
        <v>1.2</v>
      </c>
      <c r="EE39">
        <v>0.6</v>
      </c>
      <c r="EF39">
        <v>2.6</v>
      </c>
      <c r="EG39">
        <v>2</v>
      </c>
      <c r="EH39">
        <v>0.8</v>
      </c>
      <c r="EI39">
        <v>1.1000000000000001</v>
      </c>
      <c r="EJ39">
        <v>0.7</v>
      </c>
      <c r="EK39">
        <v>0.4</v>
      </c>
      <c r="EL39">
        <v>0.5</v>
      </c>
      <c r="EM39">
        <v>0.6</v>
      </c>
      <c r="EN39">
        <v>0.5</v>
      </c>
      <c r="EO39">
        <v>0.6</v>
      </c>
      <c r="EP39">
        <v>0.6</v>
      </c>
      <c r="EQ39">
        <v>0.5</v>
      </c>
      <c r="ER39">
        <v>2.1</v>
      </c>
      <c r="ES39">
        <v>28.3</v>
      </c>
      <c r="ET39">
        <v>3</v>
      </c>
      <c r="EU39">
        <v>14</v>
      </c>
      <c r="EV39">
        <v>4.3</v>
      </c>
      <c r="EW39">
        <v>4.5999999999999996</v>
      </c>
      <c r="EX39">
        <v>0.5</v>
      </c>
      <c r="EY39">
        <v>0.5</v>
      </c>
      <c r="EZ39">
        <v>2.9</v>
      </c>
      <c r="FA39">
        <v>2.7</v>
      </c>
      <c r="FB39">
        <v>6.9</v>
      </c>
      <c r="FC39">
        <v>1</v>
      </c>
      <c r="FD39">
        <v>0.5</v>
      </c>
      <c r="FE39">
        <v>4.2</v>
      </c>
      <c r="FF39">
        <v>1.2</v>
      </c>
      <c r="FG39">
        <v>1.1000000000000001</v>
      </c>
      <c r="FH39">
        <v>0.4</v>
      </c>
      <c r="FI39">
        <v>0.7</v>
      </c>
      <c r="FJ39">
        <v>0.6</v>
      </c>
      <c r="FK39">
        <v>7.8</v>
      </c>
      <c r="FL39">
        <v>1.6</v>
      </c>
      <c r="FM39">
        <v>0.6</v>
      </c>
      <c r="FN39">
        <v>1.5</v>
      </c>
      <c r="FO39">
        <v>2.5</v>
      </c>
      <c r="FP39">
        <v>3.8</v>
      </c>
      <c r="FQ39">
        <v>0.8</v>
      </c>
      <c r="FR39">
        <v>0.4</v>
      </c>
      <c r="FS39">
        <v>146</v>
      </c>
      <c r="FZ39" t="s">
        <v>700</v>
      </c>
      <c r="GA39" t="s">
        <v>700</v>
      </c>
      <c r="GB39" t="s">
        <v>164</v>
      </c>
      <c r="GC39" t="s">
        <v>2357</v>
      </c>
    </row>
    <row r="40" spans="1:185" x14ac:dyDescent="0.25">
      <c r="A40" s="65">
        <v>39</v>
      </c>
      <c r="B40">
        <v>80106</v>
      </c>
      <c r="C40">
        <v>2280</v>
      </c>
      <c r="D40">
        <v>20231</v>
      </c>
      <c r="E40">
        <v>332</v>
      </c>
      <c r="F40">
        <v>46862</v>
      </c>
      <c r="G40">
        <v>1933</v>
      </c>
      <c r="H40">
        <v>13013</v>
      </c>
      <c r="I40">
        <v>15</v>
      </c>
      <c r="J40">
        <v>5636</v>
      </c>
      <c r="K40">
        <v>156</v>
      </c>
      <c r="L40">
        <v>14595</v>
      </c>
      <c r="M40">
        <v>176</v>
      </c>
      <c r="N40">
        <v>5677</v>
      </c>
      <c r="O40">
        <v>320</v>
      </c>
      <c r="P40">
        <v>7068</v>
      </c>
      <c r="Q40">
        <v>417</v>
      </c>
      <c r="R40">
        <v>9735</v>
      </c>
      <c r="S40">
        <v>498</v>
      </c>
      <c r="T40">
        <v>12475</v>
      </c>
      <c r="U40">
        <v>376</v>
      </c>
      <c r="V40">
        <v>11907</v>
      </c>
      <c r="W40">
        <v>322</v>
      </c>
      <c r="X40">
        <v>40255</v>
      </c>
      <c r="Y40">
        <v>1404</v>
      </c>
      <c r="Z40">
        <v>39851</v>
      </c>
      <c r="AA40">
        <v>876</v>
      </c>
      <c r="AB40">
        <v>75497</v>
      </c>
      <c r="AC40">
        <v>1922</v>
      </c>
      <c r="AD40">
        <v>1078</v>
      </c>
      <c r="AE40">
        <v>85</v>
      </c>
      <c r="AF40">
        <v>187</v>
      </c>
      <c r="AG40">
        <v>24</v>
      </c>
      <c r="AH40">
        <v>930</v>
      </c>
      <c r="AI40">
        <v>10</v>
      </c>
      <c r="AJ40">
        <v>644</v>
      </c>
      <c r="AK40">
        <v>50</v>
      </c>
      <c r="AL40">
        <v>1754</v>
      </c>
      <c r="AM40">
        <v>188</v>
      </c>
      <c r="AN40">
        <v>2369</v>
      </c>
      <c r="AO40">
        <v>181</v>
      </c>
      <c r="AP40">
        <v>74109</v>
      </c>
      <c r="AQ40">
        <v>1801</v>
      </c>
      <c r="AR40">
        <v>8350</v>
      </c>
      <c r="AS40">
        <v>188</v>
      </c>
      <c r="AT40">
        <v>71756</v>
      </c>
      <c r="AU40">
        <v>2092</v>
      </c>
      <c r="AV40">
        <v>77725</v>
      </c>
      <c r="AW40">
        <v>2130</v>
      </c>
      <c r="AX40">
        <v>2381</v>
      </c>
      <c r="AY40">
        <v>150</v>
      </c>
      <c r="AZ40">
        <v>1559</v>
      </c>
      <c r="BA40">
        <v>63</v>
      </c>
      <c r="BB40">
        <v>822</v>
      </c>
      <c r="BC40">
        <v>87</v>
      </c>
      <c r="BD40">
        <v>1859</v>
      </c>
      <c r="BE40">
        <v>168</v>
      </c>
      <c r="BF40">
        <v>11891</v>
      </c>
      <c r="BG40">
        <v>693</v>
      </c>
      <c r="BH40">
        <v>17513</v>
      </c>
      <c r="BI40">
        <v>545</v>
      </c>
      <c r="BJ40">
        <v>22935</v>
      </c>
      <c r="BK40">
        <v>222</v>
      </c>
      <c r="BL40">
        <v>39686</v>
      </c>
      <c r="BM40">
        <v>1638</v>
      </c>
      <c r="BN40">
        <v>38494</v>
      </c>
      <c r="BO40">
        <v>1492</v>
      </c>
      <c r="BP40">
        <v>1192</v>
      </c>
      <c r="BQ40">
        <v>146</v>
      </c>
      <c r="BR40">
        <v>7176</v>
      </c>
      <c r="BS40">
        <v>295</v>
      </c>
      <c r="BT40">
        <v>27732</v>
      </c>
      <c r="BU40">
        <v>755</v>
      </c>
      <c r="BV40">
        <v>13431</v>
      </c>
      <c r="BW40">
        <v>914</v>
      </c>
      <c r="BX40">
        <v>5699</v>
      </c>
      <c r="BY40">
        <v>264</v>
      </c>
      <c r="BZ40">
        <v>4044</v>
      </c>
      <c r="CA40">
        <v>383</v>
      </c>
      <c r="CB40">
        <v>6474</v>
      </c>
      <c r="CC40">
        <v>490</v>
      </c>
      <c r="CD40">
        <v>24884</v>
      </c>
      <c r="CE40">
        <v>1240</v>
      </c>
      <c r="CF40">
        <v>48584</v>
      </c>
      <c r="CG40">
        <v>544</v>
      </c>
      <c r="CH40">
        <v>2280</v>
      </c>
      <c r="CI40">
        <v>77826</v>
      </c>
      <c r="CJ40">
        <v>68008</v>
      </c>
      <c r="CK40">
        <v>21344</v>
      </c>
      <c r="CL40">
        <v>75039</v>
      </c>
      <c r="CM40">
        <v>3283</v>
      </c>
      <c r="CN40">
        <v>983</v>
      </c>
      <c r="CO40">
        <v>577</v>
      </c>
      <c r="CP40">
        <v>2943</v>
      </c>
      <c r="CQ40">
        <v>6548</v>
      </c>
      <c r="CR40">
        <v>1244</v>
      </c>
      <c r="CS40">
        <v>4828</v>
      </c>
      <c r="CT40">
        <v>1715</v>
      </c>
      <c r="CU40">
        <v>788</v>
      </c>
      <c r="CV40">
        <v>2936</v>
      </c>
      <c r="CW40">
        <v>4280</v>
      </c>
      <c r="CX40">
        <v>9509</v>
      </c>
      <c r="CY40">
        <v>3709</v>
      </c>
      <c r="CZ40">
        <v>2076</v>
      </c>
      <c r="DA40">
        <v>1711</v>
      </c>
      <c r="DB40">
        <v>855</v>
      </c>
      <c r="DC40">
        <v>510</v>
      </c>
      <c r="DD40">
        <v>1371</v>
      </c>
      <c r="DE40">
        <v>8280</v>
      </c>
      <c r="DF40">
        <v>22105</v>
      </c>
      <c r="DG40">
        <v>18238</v>
      </c>
      <c r="DH40">
        <v>6880</v>
      </c>
      <c r="DI40">
        <v>1249</v>
      </c>
      <c r="DJ40">
        <v>667</v>
      </c>
      <c r="DK40">
        <v>2618</v>
      </c>
      <c r="DL40">
        <v>1535</v>
      </c>
      <c r="DM40">
        <v>73171</v>
      </c>
      <c r="DN40">
        <v>8950</v>
      </c>
      <c r="DO40">
        <v>24971</v>
      </c>
      <c r="DP40">
        <v>5414</v>
      </c>
      <c r="DQ40">
        <v>673</v>
      </c>
      <c r="DR40">
        <v>759</v>
      </c>
      <c r="DS40">
        <v>650</v>
      </c>
      <c r="DT40">
        <v>574</v>
      </c>
      <c r="DU40">
        <v>469</v>
      </c>
      <c r="DV40">
        <v>2038</v>
      </c>
      <c r="DW40">
        <v>30385</v>
      </c>
      <c r="DX40" t="s">
        <v>700</v>
      </c>
      <c r="DY40" t="s">
        <v>700</v>
      </c>
      <c r="DZ40" t="s">
        <v>700</v>
      </c>
      <c r="EA40" t="s">
        <v>700</v>
      </c>
      <c r="EB40" t="s">
        <v>483</v>
      </c>
      <c r="EC40">
        <v>0.4</v>
      </c>
      <c r="ED40">
        <v>2</v>
      </c>
      <c r="EE40">
        <v>0.5</v>
      </c>
      <c r="EF40">
        <v>2.1</v>
      </c>
      <c r="EG40">
        <v>1.6</v>
      </c>
      <c r="EH40">
        <v>1.7</v>
      </c>
      <c r="EI40">
        <v>1.2</v>
      </c>
      <c r="EJ40">
        <v>0.7</v>
      </c>
      <c r="EK40">
        <v>0.2</v>
      </c>
      <c r="EL40">
        <v>0.6</v>
      </c>
      <c r="EM40">
        <v>0.7</v>
      </c>
      <c r="EN40">
        <v>0.1</v>
      </c>
      <c r="EO40">
        <v>0.7</v>
      </c>
      <c r="EP40">
        <v>0.4</v>
      </c>
      <c r="EQ40">
        <v>0.4</v>
      </c>
      <c r="ER40">
        <v>7.7</v>
      </c>
      <c r="ES40">
        <v>17</v>
      </c>
      <c r="ET40">
        <v>1.7</v>
      </c>
      <c r="EU40">
        <v>10</v>
      </c>
      <c r="EV40">
        <v>5.8</v>
      </c>
      <c r="EW40">
        <v>5</v>
      </c>
      <c r="EX40">
        <v>0.4</v>
      </c>
      <c r="EY40">
        <v>0.4</v>
      </c>
      <c r="EZ40">
        <v>4.5999999999999996</v>
      </c>
      <c r="FA40">
        <v>3.5</v>
      </c>
      <c r="FB40">
        <v>11.1</v>
      </c>
      <c r="FC40">
        <v>1.1000000000000001</v>
      </c>
      <c r="FD40">
        <v>0.4</v>
      </c>
      <c r="FE40">
        <v>5.2</v>
      </c>
      <c r="FF40">
        <v>1.4</v>
      </c>
      <c r="FG40">
        <v>0.9</v>
      </c>
      <c r="FH40">
        <v>0.3</v>
      </c>
      <c r="FI40">
        <v>0.7</v>
      </c>
      <c r="FJ40">
        <v>0.7</v>
      </c>
      <c r="FK40">
        <v>6.3</v>
      </c>
      <c r="FL40">
        <v>1.6</v>
      </c>
      <c r="FM40">
        <v>0.7</v>
      </c>
      <c r="FN40">
        <v>1.6</v>
      </c>
      <c r="FO40">
        <v>1.5</v>
      </c>
      <c r="FP40">
        <v>2.9</v>
      </c>
      <c r="FQ40">
        <v>1.1000000000000001</v>
      </c>
      <c r="FR40">
        <v>0.4</v>
      </c>
      <c r="FS40">
        <v>179</v>
      </c>
      <c r="FZ40" t="s">
        <v>700</v>
      </c>
      <c r="GA40" t="s">
        <v>700</v>
      </c>
      <c r="GB40" t="s">
        <v>165</v>
      </c>
      <c r="GC40" t="s">
        <v>2357</v>
      </c>
    </row>
    <row r="41" spans="1:185" x14ac:dyDescent="0.25">
      <c r="A41" s="65">
        <v>40</v>
      </c>
      <c r="B41">
        <v>82394</v>
      </c>
      <c r="C41">
        <v>8289</v>
      </c>
      <c r="D41">
        <v>24813</v>
      </c>
      <c r="E41">
        <v>1821</v>
      </c>
      <c r="F41">
        <v>49309</v>
      </c>
      <c r="G41">
        <v>6304</v>
      </c>
      <c r="H41">
        <v>8272</v>
      </c>
      <c r="I41">
        <v>164</v>
      </c>
      <c r="J41">
        <v>8527</v>
      </c>
      <c r="K41">
        <v>719</v>
      </c>
      <c r="L41">
        <v>16286</v>
      </c>
      <c r="M41">
        <v>1102</v>
      </c>
      <c r="N41">
        <v>7409</v>
      </c>
      <c r="O41">
        <v>1252</v>
      </c>
      <c r="P41">
        <v>12591</v>
      </c>
      <c r="Q41">
        <v>1797</v>
      </c>
      <c r="R41">
        <v>11036</v>
      </c>
      <c r="S41">
        <v>1983</v>
      </c>
      <c r="T41">
        <v>9098</v>
      </c>
      <c r="U41">
        <v>596</v>
      </c>
      <c r="V41">
        <v>9175</v>
      </c>
      <c r="W41">
        <v>676</v>
      </c>
      <c r="X41">
        <v>39104</v>
      </c>
      <c r="Y41">
        <v>4272</v>
      </c>
      <c r="Z41">
        <v>43290</v>
      </c>
      <c r="AA41">
        <v>4017</v>
      </c>
      <c r="AB41">
        <v>34601</v>
      </c>
      <c r="AC41">
        <v>3200</v>
      </c>
      <c r="AD41">
        <v>26669</v>
      </c>
      <c r="AE41">
        <v>2987</v>
      </c>
      <c r="AF41">
        <v>327</v>
      </c>
      <c r="AG41">
        <v>132</v>
      </c>
      <c r="AH41">
        <v>14021</v>
      </c>
      <c r="AI41">
        <v>674</v>
      </c>
      <c r="AJ41">
        <v>3474</v>
      </c>
      <c r="AK41">
        <v>1064</v>
      </c>
      <c r="AL41">
        <v>3280</v>
      </c>
      <c r="AM41">
        <v>232</v>
      </c>
      <c r="AN41">
        <v>9281</v>
      </c>
      <c r="AO41">
        <v>2844</v>
      </c>
      <c r="AP41">
        <v>29300</v>
      </c>
      <c r="AQ41">
        <v>1526</v>
      </c>
      <c r="AR41">
        <v>8503</v>
      </c>
      <c r="AS41">
        <v>379</v>
      </c>
      <c r="AT41">
        <v>73891</v>
      </c>
      <c r="AU41">
        <v>7910</v>
      </c>
      <c r="AV41">
        <v>61314</v>
      </c>
      <c r="AW41">
        <v>4015</v>
      </c>
      <c r="AX41">
        <v>21080</v>
      </c>
      <c r="AY41">
        <v>4274</v>
      </c>
      <c r="AZ41">
        <v>10799</v>
      </c>
      <c r="BA41">
        <v>914</v>
      </c>
      <c r="BB41">
        <v>10281</v>
      </c>
      <c r="BC41">
        <v>3360</v>
      </c>
      <c r="BD41">
        <v>7305</v>
      </c>
      <c r="BE41">
        <v>1649</v>
      </c>
      <c r="BF41">
        <v>13491</v>
      </c>
      <c r="BG41">
        <v>1468</v>
      </c>
      <c r="BH41">
        <v>18633</v>
      </c>
      <c r="BI41">
        <v>1329</v>
      </c>
      <c r="BJ41">
        <v>10743</v>
      </c>
      <c r="BK41">
        <v>770</v>
      </c>
      <c r="BL41">
        <v>41777</v>
      </c>
      <c r="BM41">
        <v>5008</v>
      </c>
      <c r="BN41">
        <v>39727</v>
      </c>
      <c r="BO41">
        <v>4495</v>
      </c>
      <c r="BP41">
        <v>2050</v>
      </c>
      <c r="BQ41">
        <v>513</v>
      </c>
      <c r="BR41">
        <v>7532</v>
      </c>
      <c r="BS41">
        <v>1296</v>
      </c>
      <c r="BT41">
        <v>29235</v>
      </c>
      <c r="BU41">
        <v>3151</v>
      </c>
      <c r="BV41">
        <v>12679</v>
      </c>
      <c r="BW41">
        <v>1786</v>
      </c>
      <c r="BX41">
        <v>7395</v>
      </c>
      <c r="BY41">
        <v>1367</v>
      </c>
      <c r="BZ41">
        <v>11611</v>
      </c>
      <c r="CA41">
        <v>2136</v>
      </c>
      <c r="CB41">
        <v>18505</v>
      </c>
      <c r="CC41">
        <v>3033</v>
      </c>
      <c r="CD41">
        <v>41947</v>
      </c>
      <c r="CE41">
        <v>4598</v>
      </c>
      <c r="CF41">
        <v>21482</v>
      </c>
      <c r="CG41">
        <v>658</v>
      </c>
      <c r="CH41">
        <v>8289</v>
      </c>
      <c r="CI41">
        <v>74105</v>
      </c>
      <c r="CJ41">
        <v>50447</v>
      </c>
      <c r="CK41">
        <v>32247</v>
      </c>
      <c r="CL41">
        <v>50372</v>
      </c>
      <c r="CM41">
        <v>25118</v>
      </c>
      <c r="CN41">
        <v>11968</v>
      </c>
      <c r="CO41">
        <v>163</v>
      </c>
      <c r="CP41">
        <v>1590</v>
      </c>
      <c r="CQ41">
        <v>7700</v>
      </c>
      <c r="CR41">
        <v>1004</v>
      </c>
      <c r="CS41">
        <v>5158</v>
      </c>
      <c r="CT41">
        <v>2011</v>
      </c>
      <c r="CU41">
        <v>510</v>
      </c>
      <c r="CV41">
        <v>3057</v>
      </c>
      <c r="CW41">
        <v>4332</v>
      </c>
      <c r="CX41">
        <v>10574</v>
      </c>
      <c r="CY41">
        <v>3301</v>
      </c>
      <c r="CZ41">
        <v>1668</v>
      </c>
      <c r="DA41">
        <v>1203</v>
      </c>
      <c r="DB41">
        <v>2126</v>
      </c>
      <c r="DC41">
        <v>3496</v>
      </c>
      <c r="DD41">
        <v>5227</v>
      </c>
      <c r="DE41">
        <v>9425</v>
      </c>
      <c r="DF41">
        <v>19124</v>
      </c>
      <c r="DG41">
        <v>11756</v>
      </c>
      <c r="DH41">
        <v>5387</v>
      </c>
      <c r="DI41">
        <v>2195</v>
      </c>
      <c r="DJ41">
        <v>1139</v>
      </c>
      <c r="DK41">
        <v>5173</v>
      </c>
      <c r="DL41">
        <v>3401</v>
      </c>
      <c r="DM41">
        <v>72109</v>
      </c>
      <c r="DN41">
        <v>8488</v>
      </c>
      <c r="DO41">
        <v>17387</v>
      </c>
      <c r="DP41">
        <v>11162</v>
      </c>
      <c r="DQ41">
        <v>841</v>
      </c>
      <c r="DR41">
        <v>1353</v>
      </c>
      <c r="DS41">
        <v>1238</v>
      </c>
      <c r="DT41">
        <v>1237</v>
      </c>
      <c r="DU41">
        <v>635</v>
      </c>
      <c r="DV41">
        <v>5631</v>
      </c>
      <c r="DW41">
        <v>28549</v>
      </c>
      <c r="DX41" t="s">
        <v>700</v>
      </c>
      <c r="DY41" t="s">
        <v>700</v>
      </c>
      <c r="DZ41" t="s">
        <v>700</v>
      </c>
      <c r="EA41" t="s">
        <v>700</v>
      </c>
      <c r="EB41" t="s">
        <v>484</v>
      </c>
      <c r="EC41">
        <v>1.3</v>
      </c>
      <c r="ED41">
        <v>5.3</v>
      </c>
      <c r="EE41">
        <v>1.5</v>
      </c>
      <c r="EF41">
        <v>4.0999999999999996</v>
      </c>
      <c r="EG41">
        <v>2.4</v>
      </c>
      <c r="EH41">
        <v>3.4</v>
      </c>
      <c r="EI41">
        <v>1.8</v>
      </c>
      <c r="EJ41">
        <v>2.2999999999999998</v>
      </c>
      <c r="EK41">
        <v>2.2000000000000002</v>
      </c>
      <c r="EL41">
        <v>2.2999999999999998</v>
      </c>
      <c r="EM41">
        <v>1.5</v>
      </c>
      <c r="EN41">
        <v>1.5</v>
      </c>
      <c r="EO41">
        <v>1.6</v>
      </c>
      <c r="EP41">
        <v>1.5</v>
      </c>
      <c r="EQ41">
        <v>1.4</v>
      </c>
      <c r="ER41">
        <v>3.1</v>
      </c>
      <c r="ES41">
        <v>30.1</v>
      </c>
      <c r="ET41">
        <v>1.5</v>
      </c>
      <c r="EU41">
        <v>10.4</v>
      </c>
      <c r="EV41">
        <v>4.0999999999999996</v>
      </c>
      <c r="EW41">
        <v>5.3</v>
      </c>
      <c r="EX41">
        <v>0.9</v>
      </c>
      <c r="EY41">
        <v>1.2</v>
      </c>
      <c r="EZ41">
        <v>3</v>
      </c>
      <c r="FA41">
        <v>2.6</v>
      </c>
      <c r="FB41">
        <v>4.9000000000000004</v>
      </c>
      <c r="FC41">
        <v>2.2999999999999998</v>
      </c>
      <c r="FD41">
        <v>1.3</v>
      </c>
      <c r="FE41">
        <v>4.4000000000000004</v>
      </c>
      <c r="FF41">
        <v>2</v>
      </c>
      <c r="FG41">
        <v>1.7</v>
      </c>
      <c r="FH41">
        <v>2</v>
      </c>
      <c r="FI41">
        <v>1.5</v>
      </c>
      <c r="FJ41">
        <v>1.5</v>
      </c>
      <c r="FK41">
        <v>8</v>
      </c>
      <c r="FL41">
        <v>3.7</v>
      </c>
      <c r="FM41">
        <v>1.7</v>
      </c>
      <c r="FN41">
        <v>2.8</v>
      </c>
      <c r="FO41">
        <v>4</v>
      </c>
      <c r="FP41">
        <v>3.6</v>
      </c>
      <c r="FQ41">
        <v>1.9</v>
      </c>
      <c r="FR41">
        <v>0.9</v>
      </c>
      <c r="FS41">
        <v>811</v>
      </c>
      <c r="FZ41" t="s">
        <v>700</v>
      </c>
      <c r="GA41" t="s">
        <v>700</v>
      </c>
      <c r="GB41" t="s">
        <v>166</v>
      </c>
      <c r="GC41" t="s">
        <v>2357</v>
      </c>
    </row>
    <row r="42" spans="1:185" x14ac:dyDescent="0.25">
      <c r="A42" s="65">
        <v>41</v>
      </c>
      <c r="B42">
        <v>81413</v>
      </c>
      <c r="C42">
        <v>4967</v>
      </c>
      <c r="D42">
        <v>19636</v>
      </c>
      <c r="E42">
        <v>676</v>
      </c>
      <c r="F42">
        <v>48701</v>
      </c>
      <c r="G42">
        <v>4244</v>
      </c>
      <c r="H42">
        <v>13076</v>
      </c>
      <c r="I42">
        <v>47</v>
      </c>
      <c r="J42">
        <v>7063</v>
      </c>
      <c r="K42">
        <v>152</v>
      </c>
      <c r="L42">
        <v>12573</v>
      </c>
      <c r="M42">
        <v>524</v>
      </c>
      <c r="N42">
        <v>6834</v>
      </c>
      <c r="O42">
        <v>631</v>
      </c>
      <c r="P42">
        <v>11739</v>
      </c>
      <c r="Q42">
        <v>1218</v>
      </c>
      <c r="R42">
        <v>10164</v>
      </c>
      <c r="S42">
        <v>1242</v>
      </c>
      <c r="T42">
        <v>9767</v>
      </c>
      <c r="U42">
        <v>749</v>
      </c>
      <c r="V42">
        <v>10197</v>
      </c>
      <c r="W42">
        <v>404</v>
      </c>
      <c r="X42">
        <v>40305</v>
      </c>
      <c r="Y42">
        <v>2773</v>
      </c>
      <c r="Z42">
        <v>41108</v>
      </c>
      <c r="AA42">
        <v>2194</v>
      </c>
      <c r="AB42">
        <v>58079</v>
      </c>
      <c r="AC42">
        <v>2497</v>
      </c>
      <c r="AD42">
        <v>11290</v>
      </c>
      <c r="AE42">
        <v>924</v>
      </c>
      <c r="AF42">
        <v>949</v>
      </c>
      <c r="AG42">
        <v>47</v>
      </c>
      <c r="AH42">
        <v>4641</v>
      </c>
      <c r="AI42">
        <v>201</v>
      </c>
      <c r="AJ42">
        <v>2958</v>
      </c>
      <c r="AK42">
        <v>920</v>
      </c>
      <c r="AL42">
        <v>3460</v>
      </c>
      <c r="AM42">
        <v>372</v>
      </c>
      <c r="AN42">
        <v>7633</v>
      </c>
      <c r="AO42">
        <v>1907</v>
      </c>
      <c r="AP42">
        <v>54505</v>
      </c>
      <c r="AQ42">
        <v>1649</v>
      </c>
      <c r="AR42">
        <v>8998</v>
      </c>
      <c r="AS42">
        <v>397</v>
      </c>
      <c r="AT42">
        <v>72415</v>
      </c>
      <c r="AU42">
        <v>4570</v>
      </c>
      <c r="AV42">
        <v>68476</v>
      </c>
      <c r="AW42">
        <v>2968</v>
      </c>
      <c r="AX42">
        <v>12937</v>
      </c>
      <c r="AY42">
        <v>1999</v>
      </c>
      <c r="AZ42">
        <v>6413</v>
      </c>
      <c r="BA42">
        <v>247</v>
      </c>
      <c r="BB42">
        <v>6524</v>
      </c>
      <c r="BC42">
        <v>1752</v>
      </c>
      <c r="BD42">
        <v>4636</v>
      </c>
      <c r="BE42">
        <v>801</v>
      </c>
      <c r="BF42">
        <v>14627</v>
      </c>
      <c r="BG42">
        <v>1227</v>
      </c>
      <c r="BH42">
        <v>16437</v>
      </c>
      <c r="BI42">
        <v>1078</v>
      </c>
      <c r="BJ42">
        <v>19243</v>
      </c>
      <c r="BK42">
        <v>554</v>
      </c>
      <c r="BL42">
        <v>41598</v>
      </c>
      <c r="BM42">
        <v>3507</v>
      </c>
      <c r="BN42">
        <v>39584</v>
      </c>
      <c r="BO42">
        <v>2991</v>
      </c>
      <c r="BP42">
        <v>2014</v>
      </c>
      <c r="BQ42">
        <v>516</v>
      </c>
      <c r="BR42">
        <v>7103</v>
      </c>
      <c r="BS42">
        <v>737</v>
      </c>
      <c r="BT42">
        <v>28846</v>
      </c>
      <c r="BU42">
        <v>1986</v>
      </c>
      <c r="BV42">
        <v>13462</v>
      </c>
      <c r="BW42">
        <v>1476</v>
      </c>
      <c r="BX42">
        <v>6393</v>
      </c>
      <c r="BY42">
        <v>782</v>
      </c>
      <c r="BZ42">
        <v>8636</v>
      </c>
      <c r="CA42">
        <v>837</v>
      </c>
      <c r="CB42">
        <v>13987</v>
      </c>
      <c r="CC42">
        <v>1231</v>
      </c>
      <c r="CD42">
        <v>34859</v>
      </c>
      <c r="CE42">
        <v>2739</v>
      </c>
      <c r="CF42">
        <v>32243</v>
      </c>
      <c r="CG42">
        <v>991</v>
      </c>
      <c r="CH42">
        <v>4967</v>
      </c>
      <c r="CI42">
        <v>76446</v>
      </c>
      <c r="CJ42">
        <v>56399</v>
      </c>
      <c r="CK42">
        <v>31346</v>
      </c>
      <c r="CL42">
        <v>60655</v>
      </c>
      <c r="CM42">
        <v>15517</v>
      </c>
      <c r="CN42">
        <v>6945</v>
      </c>
      <c r="CO42">
        <v>117</v>
      </c>
      <c r="CP42">
        <v>2011</v>
      </c>
      <c r="CQ42">
        <v>6320</v>
      </c>
      <c r="CR42">
        <v>1173</v>
      </c>
      <c r="CS42">
        <v>4267</v>
      </c>
      <c r="CT42">
        <v>2295</v>
      </c>
      <c r="CU42">
        <v>661</v>
      </c>
      <c r="CV42">
        <v>2915</v>
      </c>
      <c r="CW42">
        <v>5099</v>
      </c>
      <c r="CX42">
        <v>10753</v>
      </c>
      <c r="CY42">
        <v>3664</v>
      </c>
      <c r="CZ42">
        <v>1946</v>
      </c>
      <c r="DA42">
        <v>1482</v>
      </c>
      <c r="DB42">
        <v>1040</v>
      </c>
      <c r="DC42">
        <v>1320</v>
      </c>
      <c r="DD42">
        <v>3472</v>
      </c>
      <c r="DE42">
        <v>12920</v>
      </c>
      <c r="DF42">
        <v>20063</v>
      </c>
      <c r="DG42">
        <v>14253</v>
      </c>
      <c r="DH42">
        <v>5659</v>
      </c>
      <c r="DI42">
        <v>1776</v>
      </c>
      <c r="DJ42">
        <v>765</v>
      </c>
      <c r="DK42">
        <v>4034</v>
      </c>
      <c r="DL42">
        <v>2423</v>
      </c>
      <c r="DM42">
        <v>67276</v>
      </c>
      <c r="DN42">
        <v>12911</v>
      </c>
      <c r="DO42">
        <v>20490</v>
      </c>
      <c r="DP42">
        <v>12493</v>
      </c>
      <c r="DQ42">
        <v>1660</v>
      </c>
      <c r="DR42">
        <v>1857</v>
      </c>
      <c r="DS42">
        <v>1545</v>
      </c>
      <c r="DT42">
        <v>1509</v>
      </c>
      <c r="DU42">
        <v>1067</v>
      </c>
      <c r="DV42">
        <v>4518</v>
      </c>
      <c r="DW42">
        <v>32983</v>
      </c>
      <c r="DX42" t="s">
        <v>700</v>
      </c>
      <c r="DY42" t="s">
        <v>700</v>
      </c>
      <c r="DZ42" t="s">
        <v>700</v>
      </c>
      <c r="EA42" t="s">
        <v>700</v>
      </c>
      <c r="EB42" t="s">
        <v>485</v>
      </c>
      <c r="EC42">
        <v>0.9</v>
      </c>
      <c r="ED42">
        <v>1.1000000000000001</v>
      </c>
      <c r="EE42">
        <v>1.8</v>
      </c>
      <c r="EF42">
        <v>2.5</v>
      </c>
      <c r="EG42">
        <v>2.2000000000000002</v>
      </c>
      <c r="EH42">
        <v>2.6</v>
      </c>
      <c r="EI42">
        <v>2</v>
      </c>
      <c r="EJ42">
        <v>1.4</v>
      </c>
      <c r="EK42">
        <v>0.6</v>
      </c>
      <c r="EL42">
        <v>1.4</v>
      </c>
      <c r="EM42">
        <v>1.1000000000000001</v>
      </c>
      <c r="EN42">
        <v>0.3</v>
      </c>
      <c r="EO42">
        <v>1.1000000000000001</v>
      </c>
      <c r="EP42">
        <v>0.9</v>
      </c>
      <c r="EQ42">
        <v>0.9</v>
      </c>
      <c r="ER42">
        <v>2.5</v>
      </c>
      <c r="ES42">
        <v>4.2</v>
      </c>
      <c r="ET42">
        <v>2.1</v>
      </c>
      <c r="EU42">
        <v>9</v>
      </c>
      <c r="EV42">
        <v>4.2</v>
      </c>
      <c r="EW42">
        <v>6.4</v>
      </c>
      <c r="EX42">
        <v>0.5</v>
      </c>
      <c r="EY42">
        <v>0.7</v>
      </c>
      <c r="EZ42">
        <v>2.9</v>
      </c>
      <c r="FA42">
        <v>1.6</v>
      </c>
      <c r="FB42">
        <v>5.0999999999999996</v>
      </c>
      <c r="FC42">
        <v>1.6</v>
      </c>
      <c r="FD42">
        <v>1</v>
      </c>
      <c r="FE42">
        <v>3.3</v>
      </c>
      <c r="FF42">
        <v>1.8</v>
      </c>
      <c r="FG42">
        <v>1.3</v>
      </c>
      <c r="FH42">
        <v>1.1000000000000001</v>
      </c>
      <c r="FI42">
        <v>1.3</v>
      </c>
      <c r="FJ42">
        <v>1.2</v>
      </c>
      <c r="FK42">
        <v>7.7</v>
      </c>
      <c r="FL42">
        <v>2.1</v>
      </c>
      <c r="FM42">
        <v>1.3</v>
      </c>
      <c r="FN42">
        <v>1.8</v>
      </c>
      <c r="FO42">
        <v>3</v>
      </c>
      <c r="FP42">
        <v>2.2000000000000002</v>
      </c>
      <c r="FQ42">
        <v>1.4</v>
      </c>
      <c r="FR42">
        <v>1.3</v>
      </c>
      <c r="FS42">
        <v>251</v>
      </c>
      <c r="FZ42" t="s">
        <v>700</v>
      </c>
      <c r="GA42" t="s">
        <v>700</v>
      </c>
      <c r="GB42" t="s">
        <v>167</v>
      </c>
      <c r="GC42" t="s">
        <v>2357</v>
      </c>
    </row>
    <row r="43" spans="1:185" x14ac:dyDescent="0.25">
      <c r="A43" s="65">
        <v>42</v>
      </c>
      <c r="B43">
        <v>84297</v>
      </c>
      <c r="C43">
        <v>2556</v>
      </c>
      <c r="D43">
        <v>18811</v>
      </c>
      <c r="E43">
        <v>344</v>
      </c>
      <c r="F43">
        <v>50215</v>
      </c>
      <c r="G43">
        <v>2194</v>
      </c>
      <c r="H43">
        <v>15271</v>
      </c>
      <c r="I43">
        <v>18</v>
      </c>
      <c r="J43">
        <v>6448</v>
      </c>
      <c r="K43">
        <v>148</v>
      </c>
      <c r="L43">
        <v>12363</v>
      </c>
      <c r="M43">
        <v>196</v>
      </c>
      <c r="N43">
        <v>7362</v>
      </c>
      <c r="O43">
        <v>442</v>
      </c>
      <c r="P43">
        <v>9401</v>
      </c>
      <c r="Q43">
        <v>758</v>
      </c>
      <c r="R43">
        <v>9710</v>
      </c>
      <c r="S43">
        <v>338</v>
      </c>
      <c r="T43">
        <v>11296</v>
      </c>
      <c r="U43">
        <v>387</v>
      </c>
      <c r="V43">
        <v>12446</v>
      </c>
      <c r="W43">
        <v>269</v>
      </c>
      <c r="X43">
        <v>40155</v>
      </c>
      <c r="Y43">
        <v>1542</v>
      </c>
      <c r="Z43">
        <v>44142</v>
      </c>
      <c r="AA43">
        <v>1014</v>
      </c>
      <c r="AB43">
        <v>68766</v>
      </c>
      <c r="AC43">
        <v>2001</v>
      </c>
      <c r="AD43">
        <v>3665</v>
      </c>
      <c r="AE43">
        <v>91</v>
      </c>
      <c r="AF43">
        <v>192</v>
      </c>
      <c r="AG43">
        <v>35</v>
      </c>
      <c r="AH43">
        <v>7753</v>
      </c>
      <c r="AI43">
        <v>151</v>
      </c>
      <c r="AJ43">
        <v>1134</v>
      </c>
      <c r="AK43">
        <v>222</v>
      </c>
      <c r="AL43">
        <v>2709</v>
      </c>
      <c r="AM43">
        <v>56</v>
      </c>
      <c r="AN43">
        <v>3400</v>
      </c>
      <c r="AO43">
        <v>441</v>
      </c>
      <c r="AP43">
        <v>66703</v>
      </c>
      <c r="AQ43">
        <v>1805</v>
      </c>
      <c r="AR43">
        <v>8831</v>
      </c>
      <c r="AS43">
        <v>241</v>
      </c>
      <c r="AT43">
        <v>75466</v>
      </c>
      <c r="AU43">
        <v>2315</v>
      </c>
      <c r="AV43">
        <v>76140</v>
      </c>
      <c r="AW43">
        <v>2197</v>
      </c>
      <c r="AX43">
        <v>8157</v>
      </c>
      <c r="AY43">
        <v>359</v>
      </c>
      <c r="AZ43">
        <v>4933</v>
      </c>
      <c r="BA43">
        <v>126</v>
      </c>
      <c r="BB43">
        <v>3224</v>
      </c>
      <c r="BC43">
        <v>233</v>
      </c>
      <c r="BD43">
        <v>2710</v>
      </c>
      <c r="BE43">
        <v>233</v>
      </c>
      <c r="BF43">
        <v>11034</v>
      </c>
      <c r="BG43">
        <v>495</v>
      </c>
      <c r="BH43">
        <v>16863</v>
      </c>
      <c r="BI43">
        <v>719</v>
      </c>
      <c r="BJ43">
        <v>27517</v>
      </c>
      <c r="BK43">
        <v>323</v>
      </c>
      <c r="BL43">
        <v>42483</v>
      </c>
      <c r="BM43">
        <v>1788</v>
      </c>
      <c r="BN43">
        <v>40925</v>
      </c>
      <c r="BO43">
        <v>1535</v>
      </c>
      <c r="BP43">
        <v>1558</v>
      </c>
      <c r="BQ43">
        <v>253</v>
      </c>
      <c r="BR43">
        <v>7732</v>
      </c>
      <c r="BS43">
        <v>406</v>
      </c>
      <c r="BT43">
        <v>29862</v>
      </c>
      <c r="BU43">
        <v>775</v>
      </c>
      <c r="BV43">
        <v>13909</v>
      </c>
      <c r="BW43">
        <v>1015</v>
      </c>
      <c r="BX43">
        <v>6444</v>
      </c>
      <c r="BY43">
        <v>404</v>
      </c>
      <c r="BZ43">
        <v>5335</v>
      </c>
      <c r="CA43">
        <v>560</v>
      </c>
      <c r="CB43">
        <v>8412</v>
      </c>
      <c r="CC43">
        <v>817</v>
      </c>
      <c r="CD43">
        <v>29283</v>
      </c>
      <c r="CE43">
        <v>1159</v>
      </c>
      <c r="CF43">
        <v>44527</v>
      </c>
      <c r="CG43">
        <v>573</v>
      </c>
      <c r="CH43">
        <v>2556</v>
      </c>
      <c r="CI43">
        <v>81741</v>
      </c>
      <c r="CJ43">
        <v>68605</v>
      </c>
      <c r="CK43">
        <v>26243</v>
      </c>
      <c r="CL43">
        <v>68803</v>
      </c>
      <c r="CM43">
        <v>10605</v>
      </c>
      <c r="CN43">
        <v>3565</v>
      </c>
      <c r="CO43">
        <v>205</v>
      </c>
      <c r="CP43">
        <v>1727</v>
      </c>
      <c r="CQ43">
        <v>5544</v>
      </c>
      <c r="CR43">
        <v>1471</v>
      </c>
      <c r="CS43">
        <v>4628</v>
      </c>
      <c r="CT43">
        <v>1632</v>
      </c>
      <c r="CU43">
        <v>879</v>
      </c>
      <c r="CV43">
        <v>3999</v>
      </c>
      <c r="CW43">
        <v>4889</v>
      </c>
      <c r="CX43">
        <v>12542</v>
      </c>
      <c r="CY43">
        <v>3622</v>
      </c>
      <c r="CZ43">
        <v>2004</v>
      </c>
      <c r="DA43">
        <v>1823</v>
      </c>
      <c r="DB43">
        <v>1061</v>
      </c>
      <c r="DC43">
        <v>1040</v>
      </c>
      <c r="DD43">
        <v>2304</v>
      </c>
      <c r="DE43">
        <v>12674</v>
      </c>
      <c r="DF43">
        <v>21608</v>
      </c>
      <c r="DG43">
        <v>17094</v>
      </c>
      <c r="DH43">
        <v>6496</v>
      </c>
      <c r="DI43">
        <v>1288</v>
      </c>
      <c r="DJ43">
        <v>650</v>
      </c>
      <c r="DK43">
        <v>3226</v>
      </c>
      <c r="DL43">
        <v>1797</v>
      </c>
      <c r="DM43">
        <v>72347</v>
      </c>
      <c r="DN43">
        <v>10939</v>
      </c>
      <c r="DO43">
        <v>25968</v>
      </c>
      <c r="DP43">
        <v>8314</v>
      </c>
      <c r="DQ43">
        <v>924</v>
      </c>
      <c r="DR43">
        <v>1020</v>
      </c>
      <c r="DS43">
        <v>1329</v>
      </c>
      <c r="DT43">
        <v>1003</v>
      </c>
      <c r="DU43">
        <v>548</v>
      </c>
      <c r="DV43">
        <v>3025</v>
      </c>
      <c r="DW43">
        <v>34282</v>
      </c>
      <c r="DX43" t="s">
        <v>700</v>
      </c>
      <c r="DY43" t="s">
        <v>700</v>
      </c>
      <c r="DZ43" t="s">
        <v>700</v>
      </c>
      <c r="EA43" t="s">
        <v>700</v>
      </c>
      <c r="EB43" t="s">
        <v>486</v>
      </c>
      <c r="EC43">
        <v>0.5</v>
      </c>
      <c r="ED43">
        <v>1.5</v>
      </c>
      <c r="EE43">
        <v>0.9</v>
      </c>
      <c r="EF43">
        <v>2</v>
      </c>
      <c r="EG43">
        <v>1.7</v>
      </c>
      <c r="EH43">
        <v>1.3</v>
      </c>
      <c r="EI43">
        <v>1.2</v>
      </c>
      <c r="EJ43">
        <v>0.8</v>
      </c>
      <c r="EK43">
        <v>0.3</v>
      </c>
      <c r="EL43">
        <v>0.9</v>
      </c>
      <c r="EM43">
        <v>0.6</v>
      </c>
      <c r="EN43">
        <v>0.2</v>
      </c>
      <c r="EO43">
        <v>0.7</v>
      </c>
      <c r="EP43">
        <v>0.5</v>
      </c>
      <c r="EQ43">
        <v>0.5</v>
      </c>
      <c r="ER43">
        <v>1.8</v>
      </c>
      <c r="ES43">
        <v>18.899999999999999</v>
      </c>
      <c r="ET43">
        <v>1.2</v>
      </c>
      <c r="EU43">
        <v>9</v>
      </c>
      <c r="EV43">
        <v>1.7</v>
      </c>
      <c r="EW43">
        <v>5.3</v>
      </c>
      <c r="EX43">
        <v>0.5</v>
      </c>
      <c r="EY43">
        <v>0.5</v>
      </c>
      <c r="EZ43">
        <v>1.6</v>
      </c>
      <c r="FA43">
        <v>2</v>
      </c>
      <c r="FB43">
        <v>3.4</v>
      </c>
      <c r="FC43">
        <v>1.3</v>
      </c>
      <c r="FD43">
        <v>0.5</v>
      </c>
      <c r="FE43">
        <v>3.7</v>
      </c>
      <c r="FF43">
        <v>1.4</v>
      </c>
      <c r="FG43">
        <v>1.2</v>
      </c>
      <c r="FH43">
        <v>0.3</v>
      </c>
      <c r="FI43">
        <v>0.7</v>
      </c>
      <c r="FJ43">
        <v>0.7</v>
      </c>
      <c r="FK43">
        <v>6.4</v>
      </c>
      <c r="FL43">
        <v>1.6</v>
      </c>
      <c r="FM43">
        <v>0.6</v>
      </c>
      <c r="FN43">
        <v>1.6</v>
      </c>
      <c r="FO43">
        <v>2</v>
      </c>
      <c r="FP43">
        <v>2.2000000000000002</v>
      </c>
      <c r="FQ43">
        <v>0.8</v>
      </c>
      <c r="FR43">
        <v>0.5</v>
      </c>
      <c r="FS43">
        <v>167</v>
      </c>
      <c r="FZ43" t="s">
        <v>700</v>
      </c>
      <c r="GA43" t="s">
        <v>700</v>
      </c>
      <c r="GB43" t="s">
        <v>168</v>
      </c>
      <c r="GC43" t="s">
        <v>2357</v>
      </c>
    </row>
    <row r="44" spans="1:185" x14ac:dyDescent="0.25">
      <c r="A44" s="65">
        <v>43</v>
      </c>
      <c r="B44">
        <v>82777</v>
      </c>
      <c r="C44">
        <v>3455</v>
      </c>
      <c r="D44">
        <v>20084</v>
      </c>
      <c r="E44">
        <v>938</v>
      </c>
      <c r="F44">
        <v>49312</v>
      </c>
      <c r="G44">
        <v>2503</v>
      </c>
      <c r="H44">
        <v>13381</v>
      </c>
      <c r="I44">
        <v>14</v>
      </c>
      <c r="J44">
        <v>6603</v>
      </c>
      <c r="K44">
        <v>262</v>
      </c>
      <c r="L44">
        <v>13481</v>
      </c>
      <c r="M44">
        <v>676</v>
      </c>
      <c r="N44">
        <v>6573</v>
      </c>
      <c r="O44">
        <v>433</v>
      </c>
      <c r="P44">
        <v>10696</v>
      </c>
      <c r="Q44">
        <v>685</v>
      </c>
      <c r="R44">
        <v>9167</v>
      </c>
      <c r="S44">
        <v>555</v>
      </c>
      <c r="T44">
        <v>10456</v>
      </c>
      <c r="U44">
        <v>452</v>
      </c>
      <c r="V44">
        <v>12420</v>
      </c>
      <c r="W44">
        <v>378</v>
      </c>
      <c r="X44">
        <v>39660</v>
      </c>
      <c r="Y44">
        <v>1859</v>
      </c>
      <c r="Z44">
        <v>43117</v>
      </c>
      <c r="AA44">
        <v>1596</v>
      </c>
      <c r="AB44">
        <v>63943</v>
      </c>
      <c r="AC44">
        <v>2779</v>
      </c>
      <c r="AD44">
        <v>6391</v>
      </c>
      <c r="AE44">
        <v>198</v>
      </c>
      <c r="AF44">
        <v>364</v>
      </c>
      <c r="AG44">
        <v>27</v>
      </c>
      <c r="AH44">
        <v>8429</v>
      </c>
      <c r="AI44">
        <v>268</v>
      </c>
      <c r="AJ44">
        <v>1003</v>
      </c>
      <c r="AK44">
        <v>109</v>
      </c>
      <c r="AL44">
        <v>2633</v>
      </c>
      <c r="AM44">
        <v>74</v>
      </c>
      <c r="AN44">
        <v>4719</v>
      </c>
      <c r="AO44">
        <v>746</v>
      </c>
      <c r="AP44">
        <v>60883</v>
      </c>
      <c r="AQ44">
        <v>2195</v>
      </c>
      <c r="AR44">
        <v>10413</v>
      </c>
      <c r="AS44">
        <v>264</v>
      </c>
      <c r="AT44">
        <v>72364</v>
      </c>
      <c r="AU44">
        <v>3191</v>
      </c>
      <c r="AV44">
        <v>75307</v>
      </c>
      <c r="AW44">
        <v>2946</v>
      </c>
      <c r="AX44">
        <v>7470</v>
      </c>
      <c r="AY44">
        <v>509</v>
      </c>
      <c r="AZ44">
        <v>4667</v>
      </c>
      <c r="BA44">
        <v>146</v>
      </c>
      <c r="BB44">
        <v>2803</v>
      </c>
      <c r="BC44">
        <v>363</v>
      </c>
      <c r="BD44">
        <v>3777</v>
      </c>
      <c r="BE44">
        <v>286</v>
      </c>
      <c r="BF44">
        <v>14422</v>
      </c>
      <c r="BG44">
        <v>697</v>
      </c>
      <c r="BH44">
        <v>18884</v>
      </c>
      <c r="BI44">
        <v>697</v>
      </c>
      <c r="BJ44">
        <v>19037</v>
      </c>
      <c r="BK44">
        <v>404</v>
      </c>
      <c r="BL44">
        <v>41939</v>
      </c>
      <c r="BM44">
        <v>1963</v>
      </c>
      <c r="BN44">
        <v>40140</v>
      </c>
      <c r="BO44">
        <v>1720</v>
      </c>
      <c r="BP44">
        <v>1799</v>
      </c>
      <c r="BQ44">
        <v>243</v>
      </c>
      <c r="BR44">
        <v>7373</v>
      </c>
      <c r="BS44">
        <v>540</v>
      </c>
      <c r="BT44">
        <v>29403</v>
      </c>
      <c r="BU44">
        <v>1060</v>
      </c>
      <c r="BV44">
        <v>13556</v>
      </c>
      <c r="BW44">
        <v>1075</v>
      </c>
      <c r="BX44">
        <v>6353</v>
      </c>
      <c r="BY44">
        <v>368</v>
      </c>
      <c r="BZ44">
        <v>7037</v>
      </c>
      <c r="CA44">
        <v>354</v>
      </c>
      <c r="CB44">
        <v>11577</v>
      </c>
      <c r="CC44">
        <v>611</v>
      </c>
      <c r="CD44">
        <v>31794</v>
      </c>
      <c r="CE44">
        <v>2222</v>
      </c>
      <c r="CF44">
        <v>39087</v>
      </c>
      <c r="CG44">
        <v>616</v>
      </c>
      <c r="CH44">
        <v>3455</v>
      </c>
      <c r="CI44">
        <v>79322</v>
      </c>
      <c r="CJ44">
        <v>62391</v>
      </c>
      <c r="CK44">
        <v>29223</v>
      </c>
      <c r="CL44">
        <v>66207</v>
      </c>
      <c r="CM44">
        <v>11492</v>
      </c>
      <c r="CN44">
        <v>4117</v>
      </c>
      <c r="CO44">
        <v>169</v>
      </c>
      <c r="CP44">
        <v>2115</v>
      </c>
      <c r="CQ44">
        <v>5689</v>
      </c>
      <c r="CR44">
        <v>1211</v>
      </c>
      <c r="CS44">
        <v>4855</v>
      </c>
      <c r="CT44">
        <v>1818</v>
      </c>
      <c r="CU44">
        <v>727</v>
      </c>
      <c r="CV44">
        <v>3683</v>
      </c>
      <c r="CW44">
        <v>4378</v>
      </c>
      <c r="CX44">
        <v>10959</v>
      </c>
      <c r="CY44">
        <v>3513</v>
      </c>
      <c r="CZ44">
        <v>1969</v>
      </c>
      <c r="DA44">
        <v>2226</v>
      </c>
      <c r="DB44">
        <v>1306</v>
      </c>
      <c r="DC44">
        <v>1124</v>
      </c>
      <c r="DD44">
        <v>2834</v>
      </c>
      <c r="DE44">
        <v>11603</v>
      </c>
      <c r="DF44">
        <v>21080</v>
      </c>
      <c r="DG44">
        <v>15576</v>
      </c>
      <c r="DH44">
        <v>5701</v>
      </c>
      <c r="DI44">
        <v>1606</v>
      </c>
      <c r="DJ44">
        <v>810</v>
      </c>
      <c r="DK44">
        <v>3898</v>
      </c>
      <c r="DL44">
        <v>2408</v>
      </c>
      <c r="DM44">
        <v>72130</v>
      </c>
      <c r="DN44">
        <v>9740</v>
      </c>
      <c r="DO44">
        <v>23702</v>
      </c>
      <c r="DP44">
        <v>8981</v>
      </c>
      <c r="DQ44">
        <v>690</v>
      </c>
      <c r="DR44">
        <v>1018</v>
      </c>
      <c r="DS44">
        <v>845</v>
      </c>
      <c r="DT44">
        <v>1022</v>
      </c>
      <c r="DU44">
        <v>915</v>
      </c>
      <c r="DV44">
        <v>4198</v>
      </c>
      <c r="DW44">
        <v>32683</v>
      </c>
      <c r="DX44" t="s">
        <v>700</v>
      </c>
      <c r="DY44" t="s">
        <v>700</v>
      </c>
      <c r="DZ44" t="s">
        <v>700</v>
      </c>
      <c r="EA44" t="s">
        <v>700</v>
      </c>
      <c r="EB44" t="s">
        <v>487</v>
      </c>
      <c r="EC44">
        <v>0.8</v>
      </c>
      <c r="ED44">
        <v>2.6</v>
      </c>
      <c r="EE44">
        <v>2.2999999999999998</v>
      </c>
      <c r="EF44">
        <v>2.2000000000000002</v>
      </c>
      <c r="EG44">
        <v>2.1</v>
      </c>
      <c r="EH44">
        <v>1.8</v>
      </c>
      <c r="EI44">
        <v>1.5</v>
      </c>
      <c r="EJ44">
        <v>1.1000000000000001</v>
      </c>
      <c r="EK44">
        <v>0.3</v>
      </c>
      <c r="EL44">
        <v>1.7</v>
      </c>
      <c r="EM44">
        <v>0.9</v>
      </c>
      <c r="EN44">
        <v>0.2</v>
      </c>
      <c r="EO44">
        <v>1</v>
      </c>
      <c r="EP44">
        <v>0.9</v>
      </c>
      <c r="EQ44">
        <v>0.9</v>
      </c>
      <c r="ER44">
        <v>1.8</v>
      </c>
      <c r="ES44">
        <v>9.8000000000000007</v>
      </c>
      <c r="ET44">
        <v>1.5</v>
      </c>
      <c r="EU44">
        <v>11.1</v>
      </c>
      <c r="EV44">
        <v>2.2999999999999998</v>
      </c>
      <c r="EW44">
        <v>6.7</v>
      </c>
      <c r="EX44">
        <v>0.8</v>
      </c>
      <c r="EY44">
        <v>0.9</v>
      </c>
      <c r="EZ44">
        <v>2.4</v>
      </c>
      <c r="FA44">
        <v>1.9</v>
      </c>
      <c r="FB44">
        <v>5.4</v>
      </c>
      <c r="FC44">
        <v>1.4</v>
      </c>
      <c r="FD44">
        <v>0.9</v>
      </c>
      <c r="FE44">
        <v>3.9</v>
      </c>
      <c r="FF44">
        <v>1.6</v>
      </c>
      <c r="FG44">
        <v>1.1000000000000001</v>
      </c>
      <c r="FH44">
        <v>0.7</v>
      </c>
      <c r="FI44">
        <v>0.9</v>
      </c>
      <c r="FJ44">
        <v>0.8</v>
      </c>
      <c r="FK44">
        <v>6.9</v>
      </c>
      <c r="FL44">
        <v>1.9</v>
      </c>
      <c r="FM44">
        <v>0.8</v>
      </c>
      <c r="FN44">
        <v>1.8</v>
      </c>
      <c r="FO44">
        <v>1.8</v>
      </c>
      <c r="FP44">
        <v>1.4</v>
      </c>
      <c r="FQ44">
        <v>1.9</v>
      </c>
      <c r="FR44">
        <v>0.4</v>
      </c>
      <c r="FS44">
        <v>124</v>
      </c>
      <c r="FZ44" t="s">
        <v>700</v>
      </c>
      <c r="GA44" t="s">
        <v>700</v>
      </c>
      <c r="GB44" t="s">
        <v>169</v>
      </c>
      <c r="GC44" t="s">
        <v>2357</v>
      </c>
    </row>
    <row r="45" spans="1:185" x14ac:dyDescent="0.25">
      <c r="A45" s="65">
        <v>44</v>
      </c>
      <c r="B45">
        <v>85636</v>
      </c>
      <c r="C45">
        <v>2601</v>
      </c>
      <c r="D45">
        <v>20227</v>
      </c>
      <c r="E45">
        <v>598</v>
      </c>
      <c r="F45">
        <v>51282</v>
      </c>
      <c r="G45">
        <v>1922</v>
      </c>
      <c r="H45">
        <v>14127</v>
      </c>
      <c r="I45">
        <v>81</v>
      </c>
      <c r="J45">
        <v>6816</v>
      </c>
      <c r="K45">
        <v>188</v>
      </c>
      <c r="L45">
        <v>13411</v>
      </c>
      <c r="M45">
        <v>410</v>
      </c>
      <c r="N45">
        <v>4709</v>
      </c>
      <c r="O45">
        <v>317</v>
      </c>
      <c r="P45">
        <v>10414</v>
      </c>
      <c r="Q45">
        <v>565</v>
      </c>
      <c r="R45">
        <v>11751</v>
      </c>
      <c r="S45">
        <v>271</v>
      </c>
      <c r="T45">
        <v>11007</v>
      </c>
      <c r="U45">
        <v>377</v>
      </c>
      <c r="V45">
        <v>13401</v>
      </c>
      <c r="W45">
        <v>392</v>
      </c>
      <c r="X45">
        <v>41666</v>
      </c>
      <c r="Y45">
        <v>1573</v>
      </c>
      <c r="Z45">
        <v>43970</v>
      </c>
      <c r="AA45">
        <v>1028</v>
      </c>
      <c r="AB45">
        <v>71151</v>
      </c>
      <c r="AC45">
        <v>1496</v>
      </c>
      <c r="AD45">
        <v>3800</v>
      </c>
      <c r="AE45">
        <v>548</v>
      </c>
      <c r="AF45">
        <v>389</v>
      </c>
      <c r="AG45">
        <v>106</v>
      </c>
      <c r="AH45">
        <v>7544</v>
      </c>
      <c r="AI45">
        <v>298</v>
      </c>
      <c r="AJ45">
        <v>367</v>
      </c>
      <c r="AK45">
        <v>19</v>
      </c>
      <c r="AL45">
        <v>2360</v>
      </c>
      <c r="AM45">
        <v>134</v>
      </c>
      <c r="AN45">
        <v>2844</v>
      </c>
      <c r="AO45">
        <v>314</v>
      </c>
      <c r="AP45">
        <v>69234</v>
      </c>
      <c r="AQ45">
        <v>1393</v>
      </c>
      <c r="AR45">
        <v>6545</v>
      </c>
      <c r="AS45">
        <v>190</v>
      </c>
      <c r="AT45">
        <v>79091</v>
      </c>
      <c r="AU45">
        <v>2411</v>
      </c>
      <c r="AV45">
        <v>75190</v>
      </c>
      <c r="AW45">
        <v>1891</v>
      </c>
      <c r="AX45">
        <v>10446</v>
      </c>
      <c r="AY45">
        <v>710</v>
      </c>
      <c r="AZ45">
        <v>5775</v>
      </c>
      <c r="BA45">
        <v>433</v>
      </c>
      <c r="BB45">
        <v>4671</v>
      </c>
      <c r="BC45">
        <v>277</v>
      </c>
      <c r="BD45">
        <v>1004</v>
      </c>
      <c r="BE45">
        <v>168</v>
      </c>
      <c r="BF45">
        <v>7164</v>
      </c>
      <c r="BG45">
        <v>408</v>
      </c>
      <c r="BH45">
        <v>14855</v>
      </c>
      <c r="BI45">
        <v>545</v>
      </c>
      <c r="BJ45">
        <v>37677</v>
      </c>
      <c r="BK45">
        <v>565</v>
      </c>
      <c r="BL45">
        <v>44667</v>
      </c>
      <c r="BM45">
        <v>1526</v>
      </c>
      <c r="BN45">
        <v>43288</v>
      </c>
      <c r="BO45">
        <v>1371</v>
      </c>
      <c r="BP45">
        <v>1379</v>
      </c>
      <c r="BQ45">
        <v>155</v>
      </c>
      <c r="BR45">
        <v>6615</v>
      </c>
      <c r="BS45">
        <v>396</v>
      </c>
      <c r="BT45">
        <v>33007</v>
      </c>
      <c r="BU45">
        <v>840</v>
      </c>
      <c r="BV45">
        <v>12731</v>
      </c>
      <c r="BW45">
        <v>685</v>
      </c>
      <c r="BX45">
        <v>5544</v>
      </c>
      <c r="BY45">
        <v>397</v>
      </c>
      <c r="BZ45">
        <v>3948</v>
      </c>
      <c r="CA45">
        <v>349</v>
      </c>
      <c r="CB45">
        <v>5209</v>
      </c>
      <c r="CC45">
        <v>489</v>
      </c>
      <c r="CD45">
        <v>20573</v>
      </c>
      <c r="CE45">
        <v>1246</v>
      </c>
      <c r="CF45">
        <v>59769</v>
      </c>
      <c r="CG45">
        <v>866</v>
      </c>
      <c r="CH45">
        <v>2601</v>
      </c>
      <c r="CI45">
        <v>83035</v>
      </c>
      <c r="CJ45">
        <v>74613</v>
      </c>
      <c r="CK45">
        <v>19981</v>
      </c>
      <c r="CL45">
        <v>69189</v>
      </c>
      <c r="CM45">
        <v>11299</v>
      </c>
      <c r="CN45">
        <v>2744</v>
      </c>
      <c r="CO45">
        <v>330</v>
      </c>
      <c r="CP45">
        <v>1766</v>
      </c>
      <c r="CQ45">
        <v>6443</v>
      </c>
      <c r="CR45">
        <v>1870</v>
      </c>
      <c r="CS45">
        <v>5220</v>
      </c>
      <c r="CT45">
        <v>1167</v>
      </c>
      <c r="CU45">
        <v>923</v>
      </c>
      <c r="CV45">
        <v>6367</v>
      </c>
      <c r="CW45">
        <v>7594</v>
      </c>
      <c r="CX45">
        <v>9703</v>
      </c>
      <c r="CY45">
        <v>3223</v>
      </c>
      <c r="CZ45">
        <v>1766</v>
      </c>
      <c r="DA45">
        <v>781</v>
      </c>
      <c r="DB45">
        <v>732</v>
      </c>
      <c r="DC45">
        <v>465</v>
      </c>
      <c r="DD45">
        <v>1099</v>
      </c>
      <c r="DE45">
        <v>11536</v>
      </c>
      <c r="DF45">
        <v>23740</v>
      </c>
      <c r="DG45">
        <v>20513</v>
      </c>
      <c r="DH45">
        <v>8809</v>
      </c>
      <c r="DI45">
        <v>905</v>
      </c>
      <c r="DJ45">
        <v>444</v>
      </c>
      <c r="DK45">
        <v>2322</v>
      </c>
      <c r="DL45">
        <v>1424</v>
      </c>
      <c r="DM45">
        <v>71766</v>
      </c>
      <c r="DN45">
        <v>12269</v>
      </c>
      <c r="DO45">
        <v>26031</v>
      </c>
      <c r="DP45">
        <v>9245</v>
      </c>
      <c r="DQ45">
        <v>1409</v>
      </c>
      <c r="DR45">
        <v>1312</v>
      </c>
      <c r="DS45">
        <v>1625</v>
      </c>
      <c r="DT45">
        <v>1055</v>
      </c>
      <c r="DU45">
        <v>824</v>
      </c>
      <c r="DV45">
        <v>2848</v>
      </c>
      <c r="DW45">
        <v>35276</v>
      </c>
      <c r="DX45" t="s">
        <v>700</v>
      </c>
      <c r="DY45" t="s">
        <v>700</v>
      </c>
      <c r="DZ45" t="s">
        <v>700</v>
      </c>
      <c r="EA45" t="s">
        <v>700</v>
      </c>
      <c r="EB45" t="s">
        <v>488</v>
      </c>
      <c r="EC45">
        <v>0.6</v>
      </c>
      <c r="ED45">
        <v>2</v>
      </c>
      <c r="EE45">
        <v>1.4</v>
      </c>
      <c r="EF45">
        <v>3.6</v>
      </c>
      <c r="EG45">
        <v>2.2000000000000002</v>
      </c>
      <c r="EH45">
        <v>1</v>
      </c>
      <c r="EI45">
        <v>1.9</v>
      </c>
      <c r="EJ45">
        <v>1.1000000000000001</v>
      </c>
      <c r="EK45">
        <v>0.7</v>
      </c>
      <c r="EL45">
        <v>1.2</v>
      </c>
      <c r="EM45">
        <v>0.8</v>
      </c>
      <c r="EN45">
        <v>0.5</v>
      </c>
      <c r="EO45">
        <v>0.9</v>
      </c>
      <c r="EP45">
        <v>0.6</v>
      </c>
      <c r="EQ45">
        <v>0.4</v>
      </c>
      <c r="ER45">
        <v>6.6</v>
      </c>
      <c r="ES45">
        <v>21.1</v>
      </c>
      <c r="ET45">
        <v>3.1</v>
      </c>
      <c r="EU45">
        <v>6</v>
      </c>
      <c r="EV45">
        <v>5</v>
      </c>
      <c r="EW45">
        <v>5.9</v>
      </c>
      <c r="EX45">
        <v>0.4</v>
      </c>
      <c r="EY45">
        <v>0.5</v>
      </c>
      <c r="EZ45">
        <v>3.2</v>
      </c>
      <c r="FA45">
        <v>4.5</v>
      </c>
      <c r="FB45">
        <v>3.8</v>
      </c>
      <c r="FC45">
        <v>1.6</v>
      </c>
      <c r="FD45">
        <v>0.7</v>
      </c>
      <c r="FE45">
        <v>9.6999999999999993</v>
      </c>
      <c r="FF45">
        <v>2.1</v>
      </c>
      <c r="FG45">
        <v>1.1000000000000001</v>
      </c>
      <c r="FH45">
        <v>0.6</v>
      </c>
      <c r="FI45">
        <v>0.8</v>
      </c>
      <c r="FJ45">
        <v>0.9</v>
      </c>
      <c r="FK45">
        <v>7.4</v>
      </c>
      <c r="FL45">
        <v>2.5</v>
      </c>
      <c r="FM45">
        <v>0.8</v>
      </c>
      <c r="FN45">
        <v>1.8</v>
      </c>
      <c r="FO45">
        <v>2.7</v>
      </c>
      <c r="FP45">
        <v>2.9</v>
      </c>
      <c r="FQ45">
        <v>1.9</v>
      </c>
      <c r="FR45">
        <v>0.6</v>
      </c>
      <c r="FS45">
        <v>140</v>
      </c>
      <c r="FZ45" t="s">
        <v>700</v>
      </c>
      <c r="GA45" t="s">
        <v>700</v>
      </c>
      <c r="GB45" t="s">
        <v>170</v>
      </c>
      <c r="GC45" t="s">
        <v>2357</v>
      </c>
    </row>
    <row r="46" spans="1:185" x14ac:dyDescent="0.25">
      <c r="A46" s="65">
        <v>45</v>
      </c>
      <c r="B46">
        <v>80805</v>
      </c>
      <c r="C46">
        <v>3569</v>
      </c>
      <c r="D46">
        <v>17567</v>
      </c>
      <c r="E46">
        <v>515</v>
      </c>
      <c r="F46">
        <v>50186</v>
      </c>
      <c r="G46">
        <v>3023</v>
      </c>
      <c r="H46">
        <v>13052</v>
      </c>
      <c r="I46">
        <v>31</v>
      </c>
      <c r="J46">
        <v>6113</v>
      </c>
      <c r="K46">
        <v>112</v>
      </c>
      <c r="L46">
        <v>11454</v>
      </c>
      <c r="M46">
        <v>403</v>
      </c>
      <c r="N46">
        <v>5665</v>
      </c>
      <c r="O46">
        <v>411</v>
      </c>
      <c r="P46">
        <v>12122</v>
      </c>
      <c r="Q46">
        <v>918</v>
      </c>
      <c r="R46">
        <v>11172</v>
      </c>
      <c r="S46">
        <v>766</v>
      </c>
      <c r="T46">
        <v>10189</v>
      </c>
      <c r="U46">
        <v>463</v>
      </c>
      <c r="V46">
        <v>11038</v>
      </c>
      <c r="W46">
        <v>465</v>
      </c>
      <c r="X46">
        <v>38714</v>
      </c>
      <c r="Y46">
        <v>1992</v>
      </c>
      <c r="Z46">
        <v>42091</v>
      </c>
      <c r="AA46">
        <v>1577</v>
      </c>
      <c r="AB46">
        <v>61760</v>
      </c>
      <c r="AC46">
        <v>2053</v>
      </c>
      <c r="AD46">
        <v>11441</v>
      </c>
      <c r="AE46">
        <v>987</v>
      </c>
      <c r="AF46">
        <v>354</v>
      </c>
      <c r="AG46">
        <v>55</v>
      </c>
      <c r="AH46">
        <v>2636</v>
      </c>
      <c r="AI46">
        <v>128</v>
      </c>
      <c r="AJ46">
        <v>1326</v>
      </c>
      <c r="AK46">
        <v>68</v>
      </c>
      <c r="AL46">
        <v>3288</v>
      </c>
      <c r="AM46">
        <v>278</v>
      </c>
      <c r="AN46">
        <v>4819</v>
      </c>
      <c r="AO46">
        <v>603</v>
      </c>
      <c r="AP46">
        <v>58535</v>
      </c>
      <c r="AQ46">
        <v>1576</v>
      </c>
      <c r="AR46">
        <v>10151</v>
      </c>
      <c r="AS46">
        <v>344</v>
      </c>
      <c r="AT46">
        <v>70654</v>
      </c>
      <c r="AU46">
        <v>3225</v>
      </c>
      <c r="AV46">
        <v>71625</v>
      </c>
      <c r="AW46">
        <v>2684</v>
      </c>
      <c r="AX46">
        <v>9180</v>
      </c>
      <c r="AY46">
        <v>885</v>
      </c>
      <c r="AZ46">
        <v>4989</v>
      </c>
      <c r="BA46">
        <v>146</v>
      </c>
      <c r="BB46">
        <v>4191</v>
      </c>
      <c r="BC46">
        <v>739</v>
      </c>
      <c r="BD46">
        <v>3085</v>
      </c>
      <c r="BE46">
        <v>500</v>
      </c>
      <c r="BF46">
        <v>12797</v>
      </c>
      <c r="BG46">
        <v>788</v>
      </c>
      <c r="BH46">
        <v>19028</v>
      </c>
      <c r="BI46">
        <v>1032</v>
      </c>
      <c r="BJ46">
        <v>22663</v>
      </c>
      <c r="BK46">
        <v>323</v>
      </c>
      <c r="BL46">
        <v>42832</v>
      </c>
      <c r="BM46">
        <v>2392</v>
      </c>
      <c r="BN46">
        <v>41283</v>
      </c>
      <c r="BO46">
        <v>2110</v>
      </c>
      <c r="BP46">
        <v>1549</v>
      </c>
      <c r="BQ46">
        <v>282</v>
      </c>
      <c r="BR46">
        <v>7354</v>
      </c>
      <c r="BS46">
        <v>631</v>
      </c>
      <c r="BT46">
        <v>30467</v>
      </c>
      <c r="BU46">
        <v>1319</v>
      </c>
      <c r="BV46">
        <v>12925</v>
      </c>
      <c r="BW46">
        <v>1069</v>
      </c>
      <c r="BX46">
        <v>6794</v>
      </c>
      <c r="BY46">
        <v>635</v>
      </c>
      <c r="BZ46">
        <v>7444</v>
      </c>
      <c r="CA46">
        <v>539</v>
      </c>
      <c r="CB46">
        <v>12760</v>
      </c>
      <c r="CC46">
        <v>876</v>
      </c>
      <c r="CD46">
        <v>32099</v>
      </c>
      <c r="CE46">
        <v>2111</v>
      </c>
      <c r="CF46">
        <v>35778</v>
      </c>
      <c r="CG46">
        <v>566</v>
      </c>
      <c r="CH46">
        <v>3569</v>
      </c>
      <c r="CI46">
        <v>77236</v>
      </c>
      <c r="CJ46">
        <v>59470</v>
      </c>
      <c r="CK46">
        <v>28646</v>
      </c>
      <c r="CL46">
        <v>66548</v>
      </c>
      <c r="CM46">
        <v>10076</v>
      </c>
      <c r="CN46">
        <v>4020</v>
      </c>
      <c r="CO46">
        <v>167</v>
      </c>
      <c r="CP46">
        <v>2443</v>
      </c>
      <c r="CQ46">
        <v>5171</v>
      </c>
      <c r="CR46">
        <v>1192</v>
      </c>
      <c r="CS46">
        <v>5196</v>
      </c>
      <c r="CT46">
        <v>1790</v>
      </c>
      <c r="CU46">
        <v>779</v>
      </c>
      <c r="CV46">
        <v>4221</v>
      </c>
      <c r="CW46">
        <v>6119</v>
      </c>
      <c r="CX46">
        <v>11315</v>
      </c>
      <c r="CY46">
        <v>3400</v>
      </c>
      <c r="CZ46">
        <v>1773</v>
      </c>
      <c r="DA46">
        <v>1008</v>
      </c>
      <c r="DB46">
        <v>1822</v>
      </c>
      <c r="DC46">
        <v>1617</v>
      </c>
      <c r="DD46">
        <v>2732</v>
      </c>
      <c r="DE46">
        <v>14261</v>
      </c>
      <c r="DF46">
        <v>20163</v>
      </c>
      <c r="DG46">
        <v>14767</v>
      </c>
      <c r="DH46">
        <v>5686</v>
      </c>
      <c r="DI46">
        <v>1353</v>
      </c>
      <c r="DJ46">
        <v>591</v>
      </c>
      <c r="DK46">
        <v>4043</v>
      </c>
      <c r="DL46">
        <v>2205</v>
      </c>
      <c r="DM46">
        <v>69749</v>
      </c>
      <c r="DN46">
        <v>11009</v>
      </c>
      <c r="DO46">
        <v>22718</v>
      </c>
      <c r="DP46">
        <v>11706</v>
      </c>
      <c r="DQ46">
        <v>1205</v>
      </c>
      <c r="DR46">
        <v>1301</v>
      </c>
      <c r="DS46">
        <v>1615</v>
      </c>
      <c r="DT46">
        <v>1328</v>
      </c>
      <c r="DU46">
        <v>1288</v>
      </c>
      <c r="DV46">
        <v>4636</v>
      </c>
      <c r="DW46">
        <v>34424</v>
      </c>
      <c r="DX46" t="s">
        <v>700</v>
      </c>
      <c r="DY46" t="s">
        <v>700</v>
      </c>
      <c r="DZ46" t="s">
        <v>700</v>
      </c>
      <c r="EA46" t="s">
        <v>700</v>
      </c>
      <c r="EB46" t="s">
        <v>489</v>
      </c>
      <c r="EC46">
        <v>0.6</v>
      </c>
      <c r="ED46">
        <v>1.2</v>
      </c>
      <c r="EE46">
        <v>1.7</v>
      </c>
      <c r="EF46">
        <v>2.4</v>
      </c>
      <c r="EG46">
        <v>2.1</v>
      </c>
      <c r="EH46">
        <v>2</v>
      </c>
      <c r="EI46">
        <v>1.5</v>
      </c>
      <c r="EJ46">
        <v>1.2</v>
      </c>
      <c r="EK46">
        <v>0.4</v>
      </c>
      <c r="EL46">
        <v>1.2</v>
      </c>
      <c r="EM46">
        <v>0.9</v>
      </c>
      <c r="EN46">
        <v>0.2</v>
      </c>
      <c r="EO46">
        <v>0.8</v>
      </c>
      <c r="EP46">
        <v>0.8</v>
      </c>
      <c r="EQ46">
        <v>0.6</v>
      </c>
      <c r="ER46">
        <v>2.8</v>
      </c>
      <c r="ES46">
        <v>13.1</v>
      </c>
      <c r="ET46">
        <v>2.4</v>
      </c>
      <c r="EU46">
        <v>5</v>
      </c>
      <c r="EV46">
        <v>4</v>
      </c>
      <c r="EW46">
        <v>4.3</v>
      </c>
      <c r="EX46">
        <v>0.5</v>
      </c>
      <c r="EY46">
        <v>0.6</v>
      </c>
      <c r="EZ46">
        <v>2.7</v>
      </c>
      <c r="FA46">
        <v>1.8</v>
      </c>
      <c r="FB46">
        <v>4.8</v>
      </c>
      <c r="FC46">
        <v>1.5</v>
      </c>
      <c r="FD46">
        <v>0.7</v>
      </c>
      <c r="FE46">
        <v>7</v>
      </c>
      <c r="FF46">
        <v>1.4</v>
      </c>
      <c r="FG46">
        <v>1.1000000000000001</v>
      </c>
      <c r="FH46">
        <v>0.5</v>
      </c>
      <c r="FI46">
        <v>0.9</v>
      </c>
      <c r="FJ46">
        <v>0.8</v>
      </c>
      <c r="FK46">
        <v>7.7</v>
      </c>
      <c r="FL46">
        <v>2.5</v>
      </c>
      <c r="FM46">
        <v>1</v>
      </c>
      <c r="FN46">
        <v>1.9</v>
      </c>
      <c r="FO46">
        <v>2.9</v>
      </c>
      <c r="FP46">
        <v>1.8</v>
      </c>
      <c r="FQ46">
        <v>1.3</v>
      </c>
      <c r="FR46">
        <v>0.5</v>
      </c>
      <c r="FS46">
        <v>171</v>
      </c>
      <c r="FZ46" t="s">
        <v>700</v>
      </c>
      <c r="GA46" t="s">
        <v>700</v>
      </c>
      <c r="GB46" t="s">
        <v>171</v>
      </c>
      <c r="GC46" t="s">
        <v>2357</v>
      </c>
    </row>
    <row r="47" spans="1:185" x14ac:dyDescent="0.25">
      <c r="A47" s="65">
        <v>46</v>
      </c>
      <c r="B47">
        <v>82381</v>
      </c>
      <c r="C47">
        <v>3313</v>
      </c>
      <c r="D47">
        <v>16051</v>
      </c>
      <c r="E47">
        <v>454</v>
      </c>
      <c r="F47">
        <v>55207</v>
      </c>
      <c r="G47">
        <v>2859</v>
      </c>
      <c r="H47">
        <v>11123</v>
      </c>
      <c r="I47">
        <v>0</v>
      </c>
      <c r="J47">
        <v>5472</v>
      </c>
      <c r="K47">
        <v>98</v>
      </c>
      <c r="L47">
        <v>10579</v>
      </c>
      <c r="M47">
        <v>356</v>
      </c>
      <c r="N47">
        <v>7447</v>
      </c>
      <c r="O47">
        <v>407</v>
      </c>
      <c r="P47">
        <v>17537</v>
      </c>
      <c r="Q47">
        <v>745</v>
      </c>
      <c r="R47">
        <v>10347</v>
      </c>
      <c r="S47">
        <v>499</v>
      </c>
      <c r="T47">
        <v>9580</v>
      </c>
      <c r="U47">
        <v>635</v>
      </c>
      <c r="V47">
        <v>10296</v>
      </c>
      <c r="W47">
        <v>573</v>
      </c>
      <c r="X47">
        <v>40361</v>
      </c>
      <c r="Y47">
        <v>1865</v>
      </c>
      <c r="Z47">
        <v>42020</v>
      </c>
      <c r="AA47">
        <v>1448</v>
      </c>
      <c r="AB47">
        <v>64661</v>
      </c>
      <c r="AC47">
        <v>1925</v>
      </c>
      <c r="AD47">
        <v>8677</v>
      </c>
      <c r="AE47">
        <v>775</v>
      </c>
      <c r="AF47">
        <v>432</v>
      </c>
      <c r="AG47">
        <v>73</v>
      </c>
      <c r="AH47">
        <v>4431</v>
      </c>
      <c r="AI47">
        <v>99</v>
      </c>
      <c r="AJ47">
        <v>1811</v>
      </c>
      <c r="AK47">
        <v>240</v>
      </c>
      <c r="AL47">
        <v>2341</v>
      </c>
      <c r="AM47">
        <v>201</v>
      </c>
      <c r="AN47">
        <v>4500</v>
      </c>
      <c r="AO47">
        <v>650</v>
      </c>
      <c r="AP47">
        <v>62007</v>
      </c>
      <c r="AQ47">
        <v>1604</v>
      </c>
      <c r="AR47">
        <v>8468</v>
      </c>
      <c r="AS47">
        <v>259</v>
      </c>
      <c r="AT47">
        <v>73913</v>
      </c>
      <c r="AU47">
        <v>3054</v>
      </c>
      <c r="AV47">
        <v>71553</v>
      </c>
      <c r="AW47">
        <v>2297</v>
      </c>
      <c r="AX47">
        <v>10828</v>
      </c>
      <c r="AY47">
        <v>1016</v>
      </c>
      <c r="AZ47">
        <v>5429</v>
      </c>
      <c r="BA47">
        <v>226</v>
      </c>
      <c r="BB47">
        <v>5399</v>
      </c>
      <c r="BC47">
        <v>790</v>
      </c>
      <c r="BD47">
        <v>2359</v>
      </c>
      <c r="BE47">
        <v>313</v>
      </c>
      <c r="BF47">
        <v>8810</v>
      </c>
      <c r="BG47">
        <v>645</v>
      </c>
      <c r="BH47">
        <v>15324</v>
      </c>
      <c r="BI47">
        <v>989</v>
      </c>
      <c r="BJ47">
        <v>32390</v>
      </c>
      <c r="BK47">
        <v>505</v>
      </c>
      <c r="BL47">
        <v>49178</v>
      </c>
      <c r="BM47">
        <v>2342</v>
      </c>
      <c r="BN47">
        <v>47590</v>
      </c>
      <c r="BO47">
        <v>2157</v>
      </c>
      <c r="BP47">
        <v>1588</v>
      </c>
      <c r="BQ47">
        <v>185</v>
      </c>
      <c r="BR47">
        <v>6029</v>
      </c>
      <c r="BS47">
        <v>517</v>
      </c>
      <c r="BT47">
        <v>35200</v>
      </c>
      <c r="BU47">
        <v>1197</v>
      </c>
      <c r="BV47">
        <v>14877</v>
      </c>
      <c r="BW47">
        <v>1149</v>
      </c>
      <c r="BX47">
        <v>5130</v>
      </c>
      <c r="BY47">
        <v>513</v>
      </c>
      <c r="BZ47">
        <v>6180</v>
      </c>
      <c r="CA47">
        <v>690</v>
      </c>
      <c r="CB47">
        <v>10500</v>
      </c>
      <c r="CC47">
        <v>993</v>
      </c>
      <c r="CD47">
        <v>27573</v>
      </c>
      <c r="CE47">
        <v>1439</v>
      </c>
      <c r="CF47">
        <v>43964</v>
      </c>
      <c r="CG47">
        <v>849</v>
      </c>
      <c r="CH47">
        <v>3313</v>
      </c>
      <c r="CI47">
        <v>79068</v>
      </c>
      <c r="CJ47">
        <v>65443</v>
      </c>
      <c r="CK47">
        <v>23230</v>
      </c>
      <c r="CL47">
        <v>66233</v>
      </c>
      <c r="CM47">
        <v>12497</v>
      </c>
      <c r="CN47">
        <v>4135</v>
      </c>
      <c r="CO47">
        <v>282</v>
      </c>
      <c r="CP47">
        <v>1872</v>
      </c>
      <c r="CQ47">
        <v>5620</v>
      </c>
      <c r="CR47">
        <v>1839</v>
      </c>
      <c r="CS47">
        <v>5396</v>
      </c>
      <c r="CT47">
        <v>1699</v>
      </c>
      <c r="CU47">
        <v>1058</v>
      </c>
      <c r="CV47">
        <v>5519</v>
      </c>
      <c r="CW47">
        <v>8732</v>
      </c>
      <c r="CX47">
        <v>11980</v>
      </c>
      <c r="CY47">
        <v>3675</v>
      </c>
      <c r="CZ47">
        <v>1971</v>
      </c>
      <c r="DA47">
        <v>1192</v>
      </c>
      <c r="DB47">
        <v>1411</v>
      </c>
      <c r="DC47">
        <v>1060</v>
      </c>
      <c r="DD47">
        <v>2619</v>
      </c>
      <c r="DE47">
        <v>20462</v>
      </c>
      <c r="DF47">
        <v>18358</v>
      </c>
      <c r="DG47">
        <v>14366</v>
      </c>
      <c r="DH47">
        <v>6037</v>
      </c>
      <c r="DI47">
        <v>1420</v>
      </c>
      <c r="DJ47">
        <v>644</v>
      </c>
      <c r="DK47">
        <v>2572</v>
      </c>
      <c r="DL47">
        <v>1353</v>
      </c>
      <c r="DM47">
        <v>65907</v>
      </c>
      <c r="DN47">
        <v>15954</v>
      </c>
      <c r="DO47">
        <v>20173</v>
      </c>
      <c r="DP47">
        <v>18647</v>
      </c>
      <c r="DQ47">
        <v>2938</v>
      </c>
      <c r="DR47">
        <v>2873</v>
      </c>
      <c r="DS47">
        <v>2616</v>
      </c>
      <c r="DT47">
        <v>2100</v>
      </c>
      <c r="DU47">
        <v>1979</v>
      </c>
      <c r="DV47">
        <v>5773</v>
      </c>
      <c r="DW47">
        <v>38820</v>
      </c>
      <c r="DX47" t="s">
        <v>700</v>
      </c>
      <c r="DY47" t="s">
        <v>700</v>
      </c>
      <c r="DZ47" t="s">
        <v>700</v>
      </c>
      <c r="EA47" t="s">
        <v>700</v>
      </c>
      <c r="EB47" t="s">
        <v>490</v>
      </c>
      <c r="EC47">
        <v>0.7</v>
      </c>
      <c r="ED47">
        <v>1.5</v>
      </c>
      <c r="EE47">
        <v>2</v>
      </c>
      <c r="EF47">
        <v>2.2000000000000002</v>
      </c>
      <c r="EG47">
        <v>1.1000000000000001</v>
      </c>
      <c r="EH47">
        <v>1.6</v>
      </c>
      <c r="EI47">
        <v>2.4</v>
      </c>
      <c r="EJ47">
        <v>1.6</v>
      </c>
      <c r="EK47">
        <v>0.3</v>
      </c>
      <c r="EL47">
        <v>1.6</v>
      </c>
      <c r="EM47">
        <v>0.7</v>
      </c>
      <c r="EN47">
        <v>0.2</v>
      </c>
      <c r="EO47">
        <v>0.7</v>
      </c>
      <c r="EP47">
        <v>1</v>
      </c>
      <c r="EQ47">
        <v>0.6</v>
      </c>
      <c r="ER47">
        <v>4.2</v>
      </c>
      <c r="ES47">
        <v>22</v>
      </c>
      <c r="ET47">
        <v>1.6</v>
      </c>
      <c r="EU47">
        <v>8.5</v>
      </c>
      <c r="EV47">
        <v>4.8</v>
      </c>
      <c r="EW47">
        <v>7.5</v>
      </c>
      <c r="EX47">
        <v>0.5</v>
      </c>
      <c r="EY47">
        <v>0.6</v>
      </c>
      <c r="EZ47">
        <v>3.1</v>
      </c>
      <c r="FA47">
        <v>2.2000000000000002</v>
      </c>
      <c r="FB47">
        <v>5.3</v>
      </c>
      <c r="FC47">
        <v>1.8</v>
      </c>
      <c r="FD47">
        <v>0.7</v>
      </c>
      <c r="FE47">
        <v>6.3</v>
      </c>
      <c r="FF47">
        <v>2.2000000000000002</v>
      </c>
      <c r="FG47">
        <v>1.6</v>
      </c>
      <c r="FH47">
        <v>0.5</v>
      </c>
      <c r="FI47">
        <v>0.7</v>
      </c>
      <c r="FJ47">
        <v>0.7</v>
      </c>
      <c r="FK47">
        <v>5.8</v>
      </c>
      <c r="FL47">
        <v>2.8</v>
      </c>
      <c r="FM47">
        <v>0.8</v>
      </c>
      <c r="FN47">
        <v>1.7</v>
      </c>
      <c r="FO47">
        <v>3.4</v>
      </c>
      <c r="FP47">
        <v>3.3</v>
      </c>
      <c r="FQ47">
        <v>1.2</v>
      </c>
      <c r="FR47">
        <v>0.6</v>
      </c>
      <c r="FS47">
        <v>308</v>
      </c>
      <c r="FZ47" t="s">
        <v>700</v>
      </c>
      <c r="GA47" t="s">
        <v>700</v>
      </c>
      <c r="GB47" t="s">
        <v>172</v>
      </c>
      <c r="GC47" t="s">
        <v>2357</v>
      </c>
    </row>
    <row r="48" spans="1:185" x14ac:dyDescent="0.25">
      <c r="A48" s="65">
        <v>47</v>
      </c>
      <c r="B48">
        <v>87466</v>
      </c>
      <c r="C48">
        <v>2521</v>
      </c>
      <c r="D48">
        <v>25481</v>
      </c>
      <c r="E48">
        <v>813</v>
      </c>
      <c r="F48">
        <v>52556</v>
      </c>
      <c r="G48">
        <v>1667</v>
      </c>
      <c r="H48">
        <v>9429</v>
      </c>
      <c r="I48">
        <v>41</v>
      </c>
      <c r="J48">
        <v>7279</v>
      </c>
      <c r="K48">
        <v>136</v>
      </c>
      <c r="L48">
        <v>18202</v>
      </c>
      <c r="M48">
        <v>677</v>
      </c>
      <c r="N48">
        <v>6387</v>
      </c>
      <c r="O48">
        <v>264</v>
      </c>
      <c r="P48">
        <v>8889</v>
      </c>
      <c r="Q48">
        <v>459</v>
      </c>
      <c r="R48">
        <v>12602</v>
      </c>
      <c r="S48">
        <v>311</v>
      </c>
      <c r="T48">
        <v>13823</v>
      </c>
      <c r="U48">
        <v>234</v>
      </c>
      <c r="V48">
        <v>10855</v>
      </c>
      <c r="W48">
        <v>399</v>
      </c>
      <c r="X48">
        <v>43355</v>
      </c>
      <c r="Y48">
        <v>1240</v>
      </c>
      <c r="Z48">
        <v>44111</v>
      </c>
      <c r="AA48">
        <v>1281</v>
      </c>
      <c r="AB48">
        <v>80747</v>
      </c>
      <c r="AC48">
        <v>2174</v>
      </c>
      <c r="AD48">
        <v>1547</v>
      </c>
      <c r="AE48">
        <v>117</v>
      </c>
      <c r="AF48">
        <v>203</v>
      </c>
      <c r="AG48">
        <v>2</v>
      </c>
      <c r="AH48">
        <v>2502</v>
      </c>
      <c r="AI48">
        <v>71</v>
      </c>
      <c r="AJ48">
        <v>421</v>
      </c>
      <c r="AK48">
        <v>52</v>
      </c>
      <c r="AL48">
        <v>2041</v>
      </c>
      <c r="AM48">
        <v>105</v>
      </c>
      <c r="AN48">
        <v>3552</v>
      </c>
      <c r="AO48">
        <v>341</v>
      </c>
      <c r="AP48">
        <v>77952</v>
      </c>
      <c r="AQ48">
        <v>1896</v>
      </c>
      <c r="AR48">
        <v>6165</v>
      </c>
      <c r="AS48">
        <v>68</v>
      </c>
      <c r="AT48">
        <v>81301</v>
      </c>
      <c r="AU48">
        <v>2453</v>
      </c>
      <c r="AV48">
        <v>83336</v>
      </c>
      <c r="AW48">
        <v>2203</v>
      </c>
      <c r="AX48">
        <v>4130</v>
      </c>
      <c r="AY48">
        <v>318</v>
      </c>
      <c r="AZ48">
        <v>2474</v>
      </c>
      <c r="BA48">
        <v>68</v>
      </c>
      <c r="BB48">
        <v>1656</v>
      </c>
      <c r="BC48">
        <v>250</v>
      </c>
      <c r="BD48">
        <v>2110</v>
      </c>
      <c r="BE48">
        <v>191</v>
      </c>
      <c r="BF48">
        <v>11042</v>
      </c>
      <c r="BG48">
        <v>535</v>
      </c>
      <c r="BH48">
        <v>16702</v>
      </c>
      <c r="BI48">
        <v>416</v>
      </c>
      <c r="BJ48">
        <v>25744</v>
      </c>
      <c r="BK48">
        <v>302</v>
      </c>
      <c r="BL48">
        <v>46139</v>
      </c>
      <c r="BM48">
        <v>1306</v>
      </c>
      <c r="BN48">
        <v>45218</v>
      </c>
      <c r="BO48">
        <v>1242</v>
      </c>
      <c r="BP48">
        <v>921</v>
      </c>
      <c r="BQ48">
        <v>64</v>
      </c>
      <c r="BR48">
        <v>6417</v>
      </c>
      <c r="BS48">
        <v>361</v>
      </c>
      <c r="BT48">
        <v>33695</v>
      </c>
      <c r="BU48">
        <v>973</v>
      </c>
      <c r="BV48">
        <v>13591</v>
      </c>
      <c r="BW48">
        <v>379</v>
      </c>
      <c r="BX48">
        <v>5270</v>
      </c>
      <c r="BY48">
        <v>315</v>
      </c>
      <c r="BZ48">
        <v>3300</v>
      </c>
      <c r="CA48">
        <v>276</v>
      </c>
      <c r="CB48">
        <v>5362</v>
      </c>
      <c r="CC48">
        <v>461</v>
      </c>
      <c r="CD48">
        <v>26580</v>
      </c>
      <c r="CE48">
        <v>1240</v>
      </c>
      <c r="CF48">
        <v>54901</v>
      </c>
      <c r="CG48">
        <v>793</v>
      </c>
      <c r="CH48">
        <v>2521</v>
      </c>
      <c r="CI48">
        <v>84945</v>
      </c>
      <c r="CJ48">
        <v>77074</v>
      </c>
      <c r="CK48">
        <v>17270</v>
      </c>
      <c r="CL48">
        <v>76205</v>
      </c>
      <c r="CM48">
        <v>5740</v>
      </c>
      <c r="CN48">
        <v>1463</v>
      </c>
      <c r="CO48">
        <v>610</v>
      </c>
      <c r="CP48">
        <v>2931</v>
      </c>
      <c r="CQ48">
        <v>7725</v>
      </c>
      <c r="CR48">
        <v>1953</v>
      </c>
      <c r="CS48">
        <v>5098</v>
      </c>
      <c r="CT48">
        <v>1507</v>
      </c>
      <c r="CU48">
        <v>775</v>
      </c>
      <c r="CV48">
        <v>4754</v>
      </c>
      <c r="CW48">
        <v>6101</v>
      </c>
      <c r="CX48">
        <v>10400</v>
      </c>
      <c r="CY48">
        <v>4024</v>
      </c>
      <c r="CZ48">
        <v>2176</v>
      </c>
      <c r="DA48">
        <v>1173</v>
      </c>
      <c r="DB48">
        <v>721</v>
      </c>
      <c r="DC48">
        <v>333</v>
      </c>
      <c r="DD48">
        <v>1207</v>
      </c>
      <c r="DE48">
        <v>7905</v>
      </c>
      <c r="DF48">
        <v>23419</v>
      </c>
      <c r="DG48">
        <v>20441</v>
      </c>
      <c r="DH48">
        <v>10103</v>
      </c>
      <c r="DI48">
        <v>958</v>
      </c>
      <c r="DJ48">
        <v>676</v>
      </c>
      <c r="DK48">
        <v>2020</v>
      </c>
      <c r="DL48">
        <v>1404</v>
      </c>
      <c r="DM48">
        <v>77066</v>
      </c>
      <c r="DN48">
        <v>9258</v>
      </c>
      <c r="DO48">
        <v>25284</v>
      </c>
      <c r="DP48">
        <v>6040</v>
      </c>
      <c r="DQ48">
        <v>854</v>
      </c>
      <c r="DR48">
        <v>923</v>
      </c>
      <c r="DS48">
        <v>715</v>
      </c>
      <c r="DT48">
        <v>927</v>
      </c>
      <c r="DU48">
        <v>364</v>
      </c>
      <c r="DV48">
        <v>1980</v>
      </c>
      <c r="DW48">
        <v>31324</v>
      </c>
      <c r="DX48" t="s">
        <v>700</v>
      </c>
      <c r="DY48" t="s">
        <v>700</v>
      </c>
      <c r="DZ48" t="s">
        <v>700</v>
      </c>
      <c r="EA48" t="s">
        <v>700</v>
      </c>
      <c r="EB48" t="s">
        <v>491</v>
      </c>
      <c r="EC48">
        <v>0.5</v>
      </c>
      <c r="ED48">
        <v>1.4</v>
      </c>
      <c r="EE48">
        <v>1.1000000000000001</v>
      </c>
      <c r="EF48">
        <v>2</v>
      </c>
      <c r="EG48">
        <v>1.7</v>
      </c>
      <c r="EH48">
        <v>0.9</v>
      </c>
      <c r="EI48">
        <v>0.6</v>
      </c>
      <c r="EJ48">
        <v>1.7</v>
      </c>
      <c r="EK48">
        <v>0.8</v>
      </c>
      <c r="EL48">
        <v>1</v>
      </c>
      <c r="EM48">
        <v>0.6</v>
      </c>
      <c r="EN48">
        <v>0.5</v>
      </c>
      <c r="EO48">
        <v>0.5</v>
      </c>
      <c r="EP48">
        <v>0.6</v>
      </c>
      <c r="EQ48">
        <v>0.5</v>
      </c>
      <c r="ER48">
        <v>7</v>
      </c>
      <c r="ES48">
        <v>2.5</v>
      </c>
      <c r="ET48">
        <v>3.3</v>
      </c>
      <c r="EU48">
        <v>25.7</v>
      </c>
      <c r="EV48">
        <v>3.9</v>
      </c>
      <c r="EW48">
        <v>6.9</v>
      </c>
      <c r="EX48">
        <v>0.5</v>
      </c>
      <c r="EY48">
        <v>0.4</v>
      </c>
      <c r="EZ48">
        <v>4</v>
      </c>
      <c r="FA48">
        <v>2.2999999999999998</v>
      </c>
      <c r="FB48">
        <v>8.4</v>
      </c>
      <c r="FC48">
        <v>0.9</v>
      </c>
      <c r="FD48">
        <v>0.5</v>
      </c>
      <c r="FE48">
        <v>4.7</v>
      </c>
      <c r="FF48">
        <v>1.9</v>
      </c>
      <c r="FG48">
        <v>0.8</v>
      </c>
      <c r="FH48">
        <v>0.5</v>
      </c>
      <c r="FI48">
        <v>0.5</v>
      </c>
      <c r="FJ48">
        <v>0.6</v>
      </c>
      <c r="FK48">
        <v>3.9</v>
      </c>
      <c r="FL48">
        <v>1.9</v>
      </c>
      <c r="FM48">
        <v>0.7</v>
      </c>
      <c r="FN48">
        <v>0.9</v>
      </c>
      <c r="FO48">
        <v>2.1</v>
      </c>
      <c r="FP48">
        <v>2.9</v>
      </c>
      <c r="FQ48">
        <v>1.1000000000000001</v>
      </c>
      <c r="FR48">
        <v>0.5</v>
      </c>
      <c r="FS48">
        <v>125</v>
      </c>
      <c r="FZ48" t="s">
        <v>700</v>
      </c>
      <c r="GA48" t="s">
        <v>700</v>
      </c>
      <c r="GB48" t="s">
        <v>173</v>
      </c>
      <c r="GC48" t="s">
        <v>2357</v>
      </c>
    </row>
    <row r="49" spans="1:185" x14ac:dyDescent="0.25">
      <c r="A49" s="65">
        <v>48</v>
      </c>
      <c r="B49">
        <v>82679</v>
      </c>
      <c r="C49">
        <v>1878</v>
      </c>
      <c r="D49">
        <v>20926</v>
      </c>
      <c r="E49">
        <v>306</v>
      </c>
      <c r="F49">
        <v>50461</v>
      </c>
      <c r="G49">
        <v>1572</v>
      </c>
      <c r="H49">
        <v>11292</v>
      </c>
      <c r="I49">
        <v>0</v>
      </c>
      <c r="J49">
        <v>6264</v>
      </c>
      <c r="K49">
        <v>0</v>
      </c>
      <c r="L49">
        <v>14662</v>
      </c>
      <c r="M49">
        <v>306</v>
      </c>
      <c r="N49">
        <v>4574</v>
      </c>
      <c r="O49">
        <v>182</v>
      </c>
      <c r="P49">
        <v>9157</v>
      </c>
      <c r="Q49">
        <v>504</v>
      </c>
      <c r="R49">
        <v>11130</v>
      </c>
      <c r="S49">
        <v>188</v>
      </c>
      <c r="T49">
        <v>12760</v>
      </c>
      <c r="U49">
        <v>443</v>
      </c>
      <c r="V49">
        <v>12840</v>
      </c>
      <c r="W49">
        <v>255</v>
      </c>
      <c r="X49">
        <v>40838</v>
      </c>
      <c r="Y49">
        <v>977</v>
      </c>
      <c r="Z49">
        <v>41841</v>
      </c>
      <c r="AA49">
        <v>901</v>
      </c>
      <c r="AB49">
        <v>66886</v>
      </c>
      <c r="AC49">
        <v>1415</v>
      </c>
      <c r="AD49">
        <v>4631</v>
      </c>
      <c r="AE49">
        <v>159</v>
      </c>
      <c r="AF49">
        <v>121</v>
      </c>
      <c r="AG49">
        <v>6</v>
      </c>
      <c r="AH49">
        <v>7735</v>
      </c>
      <c r="AI49">
        <v>123</v>
      </c>
      <c r="AJ49">
        <v>821</v>
      </c>
      <c r="AK49">
        <v>155</v>
      </c>
      <c r="AL49">
        <v>2304</v>
      </c>
      <c r="AM49">
        <v>20</v>
      </c>
      <c r="AN49">
        <v>3448</v>
      </c>
      <c r="AO49">
        <v>365</v>
      </c>
      <c r="AP49">
        <v>64241</v>
      </c>
      <c r="AQ49">
        <v>1192</v>
      </c>
      <c r="AR49">
        <v>6117</v>
      </c>
      <c r="AS49">
        <v>25</v>
      </c>
      <c r="AT49">
        <v>76562</v>
      </c>
      <c r="AU49">
        <v>1853</v>
      </c>
      <c r="AV49">
        <v>70764</v>
      </c>
      <c r="AW49">
        <v>1377</v>
      </c>
      <c r="AX49">
        <v>11915</v>
      </c>
      <c r="AY49">
        <v>501</v>
      </c>
      <c r="AZ49">
        <v>5667</v>
      </c>
      <c r="BA49">
        <v>208</v>
      </c>
      <c r="BB49">
        <v>6248</v>
      </c>
      <c r="BC49">
        <v>293</v>
      </c>
      <c r="BD49">
        <v>1849</v>
      </c>
      <c r="BE49">
        <v>190</v>
      </c>
      <c r="BF49">
        <v>5991</v>
      </c>
      <c r="BG49">
        <v>342</v>
      </c>
      <c r="BH49">
        <v>13238</v>
      </c>
      <c r="BI49">
        <v>408</v>
      </c>
      <c r="BJ49">
        <v>36101</v>
      </c>
      <c r="BK49">
        <v>450</v>
      </c>
      <c r="BL49">
        <v>42746</v>
      </c>
      <c r="BM49">
        <v>1085</v>
      </c>
      <c r="BN49">
        <v>41558</v>
      </c>
      <c r="BO49">
        <v>897</v>
      </c>
      <c r="BP49">
        <v>1188</v>
      </c>
      <c r="BQ49">
        <v>188</v>
      </c>
      <c r="BR49">
        <v>7715</v>
      </c>
      <c r="BS49">
        <v>487</v>
      </c>
      <c r="BT49">
        <v>31239</v>
      </c>
      <c r="BU49">
        <v>531</v>
      </c>
      <c r="BV49">
        <v>12478</v>
      </c>
      <c r="BW49">
        <v>588</v>
      </c>
      <c r="BX49">
        <v>6744</v>
      </c>
      <c r="BY49">
        <v>453</v>
      </c>
      <c r="BZ49">
        <v>3916</v>
      </c>
      <c r="CA49">
        <v>316</v>
      </c>
      <c r="CB49">
        <v>5885</v>
      </c>
      <c r="CC49">
        <v>361</v>
      </c>
      <c r="CD49">
        <v>19519</v>
      </c>
      <c r="CE49">
        <v>899</v>
      </c>
      <c r="CF49">
        <v>57184</v>
      </c>
      <c r="CG49">
        <v>605</v>
      </c>
      <c r="CH49">
        <v>1878</v>
      </c>
      <c r="CI49">
        <v>80801</v>
      </c>
      <c r="CJ49">
        <v>71648</v>
      </c>
      <c r="CK49">
        <v>18161</v>
      </c>
      <c r="CL49">
        <v>63930</v>
      </c>
      <c r="CM49">
        <v>13975</v>
      </c>
      <c r="CN49">
        <v>3753</v>
      </c>
      <c r="CO49">
        <v>146</v>
      </c>
      <c r="CP49">
        <v>1506</v>
      </c>
      <c r="CQ49">
        <v>5783</v>
      </c>
      <c r="CR49">
        <v>1533</v>
      </c>
      <c r="CS49">
        <v>4961</v>
      </c>
      <c r="CT49">
        <v>1478</v>
      </c>
      <c r="CU49">
        <v>1185</v>
      </c>
      <c r="CV49">
        <v>5308</v>
      </c>
      <c r="CW49">
        <v>8312</v>
      </c>
      <c r="CX49">
        <v>9726</v>
      </c>
      <c r="CY49">
        <v>3198</v>
      </c>
      <c r="CZ49">
        <v>1750</v>
      </c>
      <c r="DA49">
        <v>683</v>
      </c>
      <c r="DB49">
        <v>1052</v>
      </c>
      <c r="DC49">
        <v>512</v>
      </c>
      <c r="DD49">
        <v>1068</v>
      </c>
      <c r="DE49">
        <v>9221</v>
      </c>
      <c r="DF49">
        <v>22916</v>
      </c>
      <c r="DG49">
        <v>19716</v>
      </c>
      <c r="DH49">
        <v>8550</v>
      </c>
      <c r="DI49">
        <v>837</v>
      </c>
      <c r="DJ49">
        <v>418</v>
      </c>
      <c r="DK49">
        <v>2363</v>
      </c>
      <c r="DL49">
        <v>1460</v>
      </c>
      <c r="DM49">
        <v>69381</v>
      </c>
      <c r="DN49">
        <v>11713</v>
      </c>
      <c r="DO49">
        <v>24373</v>
      </c>
      <c r="DP49">
        <v>7764</v>
      </c>
      <c r="DQ49">
        <v>1276</v>
      </c>
      <c r="DR49">
        <v>1111</v>
      </c>
      <c r="DS49">
        <v>962</v>
      </c>
      <c r="DT49">
        <v>907</v>
      </c>
      <c r="DU49">
        <v>626</v>
      </c>
      <c r="DV49">
        <v>2502</v>
      </c>
      <c r="DW49">
        <v>32137</v>
      </c>
      <c r="DX49" t="s">
        <v>700</v>
      </c>
      <c r="DY49" t="s">
        <v>700</v>
      </c>
      <c r="DZ49" t="s">
        <v>700</v>
      </c>
      <c r="EA49" t="s">
        <v>700</v>
      </c>
      <c r="EB49" t="s">
        <v>492</v>
      </c>
      <c r="EC49">
        <v>0.6</v>
      </c>
      <c r="ED49">
        <v>0.3</v>
      </c>
      <c r="EE49">
        <v>1.9</v>
      </c>
      <c r="EF49">
        <v>2.2999999999999998</v>
      </c>
      <c r="EG49">
        <v>2.1</v>
      </c>
      <c r="EH49">
        <v>0.8</v>
      </c>
      <c r="EI49">
        <v>1.6</v>
      </c>
      <c r="EJ49">
        <v>0.6</v>
      </c>
      <c r="EK49">
        <v>0.2</v>
      </c>
      <c r="EL49">
        <v>1.3</v>
      </c>
      <c r="EM49">
        <v>0.7</v>
      </c>
      <c r="EN49">
        <v>0.2</v>
      </c>
      <c r="EO49">
        <v>0.8</v>
      </c>
      <c r="EP49">
        <v>0.6</v>
      </c>
      <c r="EQ49">
        <v>0.7</v>
      </c>
      <c r="ER49">
        <v>2.6</v>
      </c>
      <c r="ES49">
        <v>12.3</v>
      </c>
      <c r="ET49">
        <v>1</v>
      </c>
      <c r="EU49">
        <v>13.1</v>
      </c>
      <c r="EV49">
        <v>1.4</v>
      </c>
      <c r="EW49">
        <v>5.0999999999999996</v>
      </c>
      <c r="EX49">
        <v>0.7</v>
      </c>
      <c r="EY49">
        <v>0.5</v>
      </c>
      <c r="EZ49">
        <v>1.8</v>
      </c>
      <c r="FA49">
        <v>2.8</v>
      </c>
      <c r="FB49">
        <v>2.5</v>
      </c>
      <c r="FC49">
        <v>0.4</v>
      </c>
      <c r="FD49">
        <v>0.7</v>
      </c>
      <c r="FE49">
        <v>4.9000000000000004</v>
      </c>
      <c r="FF49">
        <v>2.4</v>
      </c>
      <c r="FG49">
        <v>1.3</v>
      </c>
      <c r="FH49">
        <v>0.5</v>
      </c>
      <c r="FI49">
        <v>0.6</v>
      </c>
      <c r="FJ49">
        <v>0.6</v>
      </c>
      <c r="FK49">
        <v>9.1</v>
      </c>
      <c r="FL49">
        <v>2.1</v>
      </c>
      <c r="FM49">
        <v>0.5</v>
      </c>
      <c r="FN49">
        <v>1.4</v>
      </c>
      <c r="FO49">
        <v>2.4</v>
      </c>
      <c r="FP49">
        <v>2.5</v>
      </c>
      <c r="FQ49">
        <v>1.3</v>
      </c>
      <c r="FR49">
        <v>0.7</v>
      </c>
      <c r="FS49">
        <v>152</v>
      </c>
      <c r="FZ49" t="s">
        <v>700</v>
      </c>
      <c r="GA49" t="s">
        <v>700</v>
      </c>
      <c r="GB49" t="s">
        <v>174</v>
      </c>
      <c r="GC49" t="s">
        <v>2357</v>
      </c>
    </row>
    <row r="50" spans="1:185" x14ac:dyDescent="0.25">
      <c r="A50" s="65">
        <v>49</v>
      </c>
      <c r="B50">
        <v>83704</v>
      </c>
      <c r="C50">
        <v>2302</v>
      </c>
      <c r="D50">
        <v>18402</v>
      </c>
      <c r="E50">
        <v>581</v>
      </c>
      <c r="F50">
        <v>47248</v>
      </c>
      <c r="G50">
        <v>1721</v>
      </c>
      <c r="H50">
        <v>18054</v>
      </c>
      <c r="I50">
        <v>0</v>
      </c>
      <c r="J50">
        <v>5380</v>
      </c>
      <c r="K50">
        <v>119</v>
      </c>
      <c r="L50">
        <v>13022</v>
      </c>
      <c r="M50">
        <v>462</v>
      </c>
      <c r="N50">
        <v>4413</v>
      </c>
      <c r="O50">
        <v>210</v>
      </c>
      <c r="P50">
        <v>9405</v>
      </c>
      <c r="Q50">
        <v>561</v>
      </c>
      <c r="R50">
        <v>9798</v>
      </c>
      <c r="S50">
        <v>379</v>
      </c>
      <c r="T50">
        <v>12050</v>
      </c>
      <c r="U50">
        <v>188</v>
      </c>
      <c r="V50">
        <v>11582</v>
      </c>
      <c r="W50">
        <v>383</v>
      </c>
      <c r="X50">
        <v>39709</v>
      </c>
      <c r="Y50">
        <v>1408</v>
      </c>
      <c r="Z50">
        <v>43995</v>
      </c>
      <c r="AA50">
        <v>894</v>
      </c>
      <c r="AB50">
        <v>70629</v>
      </c>
      <c r="AC50">
        <v>1411</v>
      </c>
      <c r="AD50">
        <v>3888</v>
      </c>
      <c r="AE50">
        <v>182</v>
      </c>
      <c r="AF50">
        <v>168</v>
      </c>
      <c r="AG50">
        <v>15</v>
      </c>
      <c r="AH50">
        <v>5678</v>
      </c>
      <c r="AI50">
        <v>204</v>
      </c>
      <c r="AJ50">
        <v>973</v>
      </c>
      <c r="AK50">
        <v>391</v>
      </c>
      <c r="AL50">
        <v>2354</v>
      </c>
      <c r="AM50">
        <v>99</v>
      </c>
      <c r="AN50">
        <v>2522</v>
      </c>
      <c r="AO50">
        <v>785</v>
      </c>
      <c r="AP50">
        <v>69079</v>
      </c>
      <c r="AQ50">
        <v>1017</v>
      </c>
      <c r="AR50">
        <v>7671</v>
      </c>
      <c r="AS50">
        <v>106</v>
      </c>
      <c r="AT50">
        <v>76033</v>
      </c>
      <c r="AU50">
        <v>2196</v>
      </c>
      <c r="AV50">
        <v>74123</v>
      </c>
      <c r="AW50">
        <v>1475</v>
      </c>
      <c r="AX50">
        <v>9581</v>
      </c>
      <c r="AY50">
        <v>827</v>
      </c>
      <c r="AZ50">
        <v>4581</v>
      </c>
      <c r="BA50">
        <v>132</v>
      </c>
      <c r="BB50">
        <v>5000</v>
      </c>
      <c r="BC50">
        <v>695</v>
      </c>
      <c r="BD50">
        <v>1516</v>
      </c>
      <c r="BE50">
        <v>119</v>
      </c>
      <c r="BF50">
        <v>7000</v>
      </c>
      <c r="BG50">
        <v>355</v>
      </c>
      <c r="BH50">
        <v>13783</v>
      </c>
      <c r="BI50">
        <v>543</v>
      </c>
      <c r="BJ50">
        <v>38590</v>
      </c>
      <c r="BK50">
        <v>494</v>
      </c>
      <c r="BL50">
        <v>40447</v>
      </c>
      <c r="BM50">
        <v>1515</v>
      </c>
      <c r="BN50">
        <v>39296</v>
      </c>
      <c r="BO50">
        <v>1234</v>
      </c>
      <c r="BP50">
        <v>1151</v>
      </c>
      <c r="BQ50">
        <v>281</v>
      </c>
      <c r="BR50">
        <v>6801</v>
      </c>
      <c r="BS50">
        <v>206</v>
      </c>
      <c r="BT50">
        <v>29427</v>
      </c>
      <c r="BU50">
        <v>581</v>
      </c>
      <c r="BV50">
        <v>11960</v>
      </c>
      <c r="BW50">
        <v>885</v>
      </c>
      <c r="BX50">
        <v>5861</v>
      </c>
      <c r="BY50">
        <v>255</v>
      </c>
      <c r="BZ50">
        <v>3688</v>
      </c>
      <c r="CA50">
        <v>383</v>
      </c>
      <c r="CB50">
        <v>5933</v>
      </c>
      <c r="CC50">
        <v>564</v>
      </c>
      <c r="CD50">
        <v>23487</v>
      </c>
      <c r="CE50">
        <v>1212</v>
      </c>
      <c r="CF50">
        <v>54127</v>
      </c>
      <c r="CG50">
        <v>516</v>
      </c>
      <c r="CH50">
        <v>2302</v>
      </c>
      <c r="CI50">
        <v>81402</v>
      </c>
      <c r="CJ50">
        <v>72421</v>
      </c>
      <c r="CK50">
        <v>23822</v>
      </c>
      <c r="CL50">
        <v>69514</v>
      </c>
      <c r="CM50">
        <v>9918</v>
      </c>
      <c r="CN50">
        <v>2703</v>
      </c>
      <c r="CO50">
        <v>212</v>
      </c>
      <c r="CP50">
        <v>956</v>
      </c>
      <c r="CQ50">
        <v>4751</v>
      </c>
      <c r="CR50">
        <v>1618</v>
      </c>
      <c r="CS50">
        <v>5132</v>
      </c>
      <c r="CT50">
        <v>1660</v>
      </c>
      <c r="CU50">
        <v>964</v>
      </c>
      <c r="CV50">
        <v>5929</v>
      </c>
      <c r="CW50">
        <v>7442</v>
      </c>
      <c r="CX50">
        <v>9835</v>
      </c>
      <c r="CY50">
        <v>3006</v>
      </c>
      <c r="CZ50">
        <v>1741</v>
      </c>
      <c r="DA50">
        <v>1056</v>
      </c>
      <c r="DB50">
        <v>821</v>
      </c>
      <c r="DC50">
        <v>598</v>
      </c>
      <c r="DD50">
        <v>984</v>
      </c>
      <c r="DE50">
        <v>14600</v>
      </c>
      <c r="DF50">
        <v>22222</v>
      </c>
      <c r="DG50">
        <v>18664</v>
      </c>
      <c r="DH50">
        <v>7736</v>
      </c>
      <c r="DI50">
        <v>1061</v>
      </c>
      <c r="DJ50">
        <v>479</v>
      </c>
      <c r="DK50">
        <v>2497</v>
      </c>
      <c r="DL50">
        <v>1320</v>
      </c>
      <c r="DM50">
        <v>72236</v>
      </c>
      <c r="DN50">
        <v>10119</v>
      </c>
      <c r="DO50">
        <v>25916</v>
      </c>
      <c r="DP50">
        <v>10906</v>
      </c>
      <c r="DQ50">
        <v>1777</v>
      </c>
      <c r="DR50">
        <v>1337</v>
      </c>
      <c r="DS50">
        <v>1942</v>
      </c>
      <c r="DT50">
        <v>1086</v>
      </c>
      <c r="DU50">
        <v>1087</v>
      </c>
      <c r="DV50">
        <v>3346</v>
      </c>
      <c r="DW50">
        <v>36822</v>
      </c>
      <c r="DX50" t="s">
        <v>700</v>
      </c>
      <c r="DY50" t="s">
        <v>700</v>
      </c>
      <c r="DZ50" t="s">
        <v>700</v>
      </c>
      <c r="EA50" t="s">
        <v>700</v>
      </c>
      <c r="EB50" t="s">
        <v>493</v>
      </c>
      <c r="EC50">
        <v>0.6</v>
      </c>
      <c r="ED50">
        <v>1.2</v>
      </c>
      <c r="EE50">
        <v>1.8</v>
      </c>
      <c r="EF50">
        <v>2.9</v>
      </c>
      <c r="EG50">
        <v>2.2999999999999998</v>
      </c>
      <c r="EH50">
        <v>1.4</v>
      </c>
      <c r="EI50">
        <v>0.8</v>
      </c>
      <c r="EJ50">
        <v>1.6</v>
      </c>
      <c r="EK50">
        <v>0.2</v>
      </c>
      <c r="EL50">
        <v>1.4</v>
      </c>
      <c r="EM50">
        <v>0.7</v>
      </c>
      <c r="EN50">
        <v>0.1</v>
      </c>
      <c r="EO50">
        <v>0.8</v>
      </c>
      <c r="EP50">
        <v>0.6</v>
      </c>
      <c r="EQ50">
        <v>0.7</v>
      </c>
      <c r="ER50">
        <v>2.9</v>
      </c>
      <c r="ES50">
        <v>11.1</v>
      </c>
      <c r="ET50">
        <v>2.2000000000000002</v>
      </c>
      <c r="EU50">
        <v>16.5</v>
      </c>
      <c r="EV50">
        <v>3.5</v>
      </c>
      <c r="EW50">
        <v>11.5</v>
      </c>
      <c r="EX50">
        <v>0.4</v>
      </c>
      <c r="EY50">
        <v>0.4</v>
      </c>
      <c r="EZ50">
        <v>2.9</v>
      </c>
      <c r="FA50">
        <v>1.9</v>
      </c>
      <c r="FB50">
        <v>5.0999999999999996</v>
      </c>
      <c r="FC50">
        <v>1</v>
      </c>
      <c r="FD50">
        <v>0.6</v>
      </c>
      <c r="FE50">
        <v>4.9000000000000004</v>
      </c>
      <c r="FF50">
        <v>2.5</v>
      </c>
      <c r="FG50">
        <v>1.6</v>
      </c>
      <c r="FH50">
        <v>0.4</v>
      </c>
      <c r="FI50">
        <v>0.8</v>
      </c>
      <c r="FJ50">
        <v>0.7</v>
      </c>
      <c r="FK50">
        <v>13.7</v>
      </c>
      <c r="FL50">
        <v>1.3</v>
      </c>
      <c r="FM50">
        <v>0.5</v>
      </c>
      <c r="FN50">
        <v>2.2000000000000002</v>
      </c>
      <c r="FO50">
        <v>1.9</v>
      </c>
      <c r="FP50">
        <v>3.8</v>
      </c>
      <c r="FQ50">
        <v>1.5</v>
      </c>
      <c r="FR50">
        <v>0.4</v>
      </c>
      <c r="FS50">
        <v>229</v>
      </c>
      <c r="FZ50" t="s">
        <v>700</v>
      </c>
      <c r="GA50" t="s">
        <v>700</v>
      </c>
      <c r="GB50" t="s">
        <v>175</v>
      </c>
      <c r="GC50" t="s">
        <v>2357</v>
      </c>
    </row>
    <row r="51" spans="1:185" x14ac:dyDescent="0.25">
      <c r="A51" s="65">
        <v>50</v>
      </c>
      <c r="B51">
        <v>81190</v>
      </c>
      <c r="C51">
        <v>5610</v>
      </c>
      <c r="D51">
        <v>17557</v>
      </c>
      <c r="E51">
        <v>1125</v>
      </c>
      <c r="F51">
        <v>50679</v>
      </c>
      <c r="G51">
        <v>4485</v>
      </c>
      <c r="H51">
        <v>12954</v>
      </c>
      <c r="I51">
        <v>0</v>
      </c>
      <c r="J51">
        <v>5676</v>
      </c>
      <c r="K51">
        <v>262</v>
      </c>
      <c r="L51">
        <v>11881</v>
      </c>
      <c r="M51">
        <v>863</v>
      </c>
      <c r="N51">
        <v>6923</v>
      </c>
      <c r="O51">
        <v>621</v>
      </c>
      <c r="P51">
        <v>12279</v>
      </c>
      <c r="Q51">
        <v>1370</v>
      </c>
      <c r="R51">
        <v>10634</v>
      </c>
      <c r="S51">
        <v>1236</v>
      </c>
      <c r="T51">
        <v>10284</v>
      </c>
      <c r="U51">
        <v>795</v>
      </c>
      <c r="V51">
        <v>10559</v>
      </c>
      <c r="W51">
        <v>463</v>
      </c>
      <c r="X51">
        <v>40639</v>
      </c>
      <c r="Y51">
        <v>3389</v>
      </c>
      <c r="Z51">
        <v>40551</v>
      </c>
      <c r="AA51">
        <v>2221</v>
      </c>
      <c r="AB51">
        <v>58775</v>
      </c>
      <c r="AC51">
        <v>2986</v>
      </c>
      <c r="AD51">
        <v>8296</v>
      </c>
      <c r="AE51">
        <v>517</v>
      </c>
      <c r="AF51">
        <v>421</v>
      </c>
      <c r="AG51">
        <v>27</v>
      </c>
      <c r="AH51">
        <v>4797</v>
      </c>
      <c r="AI51">
        <v>193</v>
      </c>
      <c r="AJ51">
        <v>5168</v>
      </c>
      <c r="AK51">
        <v>1799</v>
      </c>
      <c r="AL51">
        <v>3714</v>
      </c>
      <c r="AM51">
        <v>88</v>
      </c>
      <c r="AN51">
        <v>10785</v>
      </c>
      <c r="AO51">
        <v>3205</v>
      </c>
      <c r="AP51">
        <v>54217</v>
      </c>
      <c r="AQ51">
        <v>1670</v>
      </c>
      <c r="AR51">
        <v>9430</v>
      </c>
      <c r="AS51">
        <v>491</v>
      </c>
      <c r="AT51">
        <v>71760</v>
      </c>
      <c r="AU51">
        <v>5119</v>
      </c>
      <c r="AV51">
        <v>67392</v>
      </c>
      <c r="AW51">
        <v>2559</v>
      </c>
      <c r="AX51">
        <v>13798</v>
      </c>
      <c r="AY51">
        <v>3051</v>
      </c>
      <c r="AZ51">
        <v>5673</v>
      </c>
      <c r="BA51">
        <v>279</v>
      </c>
      <c r="BB51">
        <v>8125</v>
      </c>
      <c r="BC51">
        <v>2772</v>
      </c>
      <c r="BD51">
        <v>5321</v>
      </c>
      <c r="BE51">
        <v>1337</v>
      </c>
      <c r="BF51">
        <v>12379</v>
      </c>
      <c r="BG51">
        <v>1043</v>
      </c>
      <c r="BH51">
        <v>18162</v>
      </c>
      <c r="BI51">
        <v>922</v>
      </c>
      <c r="BJ51">
        <v>20848</v>
      </c>
      <c r="BK51">
        <v>562</v>
      </c>
      <c r="BL51">
        <v>44165</v>
      </c>
      <c r="BM51">
        <v>3778</v>
      </c>
      <c r="BN51">
        <v>42426</v>
      </c>
      <c r="BO51">
        <v>3331</v>
      </c>
      <c r="BP51">
        <v>1739</v>
      </c>
      <c r="BQ51">
        <v>447</v>
      </c>
      <c r="BR51">
        <v>6514</v>
      </c>
      <c r="BS51">
        <v>707</v>
      </c>
      <c r="BT51">
        <v>30981</v>
      </c>
      <c r="BU51">
        <v>1985</v>
      </c>
      <c r="BV51">
        <v>14191</v>
      </c>
      <c r="BW51">
        <v>1981</v>
      </c>
      <c r="BX51">
        <v>5507</v>
      </c>
      <c r="BY51">
        <v>519</v>
      </c>
      <c r="BZ51">
        <v>6830</v>
      </c>
      <c r="CA51">
        <v>769</v>
      </c>
      <c r="CB51">
        <v>10468</v>
      </c>
      <c r="CC51">
        <v>1310</v>
      </c>
      <c r="CD51">
        <v>35876</v>
      </c>
      <c r="CE51">
        <v>3661</v>
      </c>
      <c r="CF51">
        <v>34460</v>
      </c>
      <c r="CG51">
        <v>618</v>
      </c>
      <c r="CH51">
        <v>5610</v>
      </c>
      <c r="CI51">
        <v>75580</v>
      </c>
      <c r="CJ51">
        <v>60478</v>
      </c>
      <c r="CK51">
        <v>26476</v>
      </c>
      <c r="CL51">
        <v>59417</v>
      </c>
      <c r="CM51">
        <v>17505</v>
      </c>
      <c r="CN51">
        <v>8112</v>
      </c>
      <c r="CO51">
        <v>130</v>
      </c>
      <c r="CP51">
        <v>2049</v>
      </c>
      <c r="CQ51">
        <v>4663</v>
      </c>
      <c r="CR51">
        <v>1412</v>
      </c>
      <c r="CS51">
        <v>5293</v>
      </c>
      <c r="CT51">
        <v>2291</v>
      </c>
      <c r="CU51">
        <v>958</v>
      </c>
      <c r="CV51">
        <v>4576</v>
      </c>
      <c r="CW51">
        <v>5820</v>
      </c>
      <c r="CX51">
        <v>9835</v>
      </c>
      <c r="CY51">
        <v>5227</v>
      </c>
      <c r="CZ51">
        <v>2363</v>
      </c>
      <c r="DA51">
        <v>1251</v>
      </c>
      <c r="DB51">
        <v>1447</v>
      </c>
      <c r="DC51">
        <v>1253</v>
      </c>
      <c r="DD51">
        <v>2443</v>
      </c>
      <c r="DE51">
        <v>14020</v>
      </c>
      <c r="DF51">
        <v>19628</v>
      </c>
      <c r="DG51">
        <v>14848</v>
      </c>
      <c r="DH51">
        <v>5778</v>
      </c>
      <c r="DI51">
        <v>1595</v>
      </c>
      <c r="DJ51">
        <v>722</v>
      </c>
      <c r="DK51">
        <v>3185</v>
      </c>
      <c r="DL51">
        <v>1502</v>
      </c>
      <c r="DM51">
        <v>69123</v>
      </c>
      <c r="DN51">
        <v>11355</v>
      </c>
      <c r="DO51">
        <v>20854</v>
      </c>
      <c r="DP51">
        <v>12794</v>
      </c>
      <c r="DQ51">
        <v>1773</v>
      </c>
      <c r="DR51">
        <v>1666</v>
      </c>
      <c r="DS51">
        <v>1986</v>
      </c>
      <c r="DT51">
        <v>1840</v>
      </c>
      <c r="DU51">
        <v>1269</v>
      </c>
      <c r="DV51">
        <v>3918</v>
      </c>
      <c r="DW51">
        <v>33648</v>
      </c>
      <c r="DX51" t="s">
        <v>700</v>
      </c>
      <c r="DY51" t="s">
        <v>700</v>
      </c>
      <c r="DZ51" t="s">
        <v>700</v>
      </c>
      <c r="EA51" t="s">
        <v>700</v>
      </c>
      <c r="EB51" t="s">
        <v>494</v>
      </c>
      <c r="EC51">
        <v>0.8</v>
      </c>
      <c r="ED51">
        <v>2.2000000000000002</v>
      </c>
      <c r="EE51">
        <v>2.5</v>
      </c>
      <c r="EF51">
        <v>2.7</v>
      </c>
      <c r="EG51">
        <v>2.4</v>
      </c>
      <c r="EH51">
        <v>2.1</v>
      </c>
      <c r="EI51">
        <v>2</v>
      </c>
      <c r="EJ51">
        <v>1.2</v>
      </c>
      <c r="EK51">
        <v>0.3</v>
      </c>
      <c r="EL51">
        <v>2.1</v>
      </c>
      <c r="EM51">
        <v>0.9</v>
      </c>
      <c r="EN51">
        <v>0.1</v>
      </c>
      <c r="EO51">
        <v>1.1000000000000001</v>
      </c>
      <c r="EP51">
        <v>0.8</v>
      </c>
      <c r="EQ51">
        <v>0.8</v>
      </c>
      <c r="ER51">
        <v>2.2999999999999998</v>
      </c>
      <c r="ES51">
        <v>7.1</v>
      </c>
      <c r="ET51">
        <v>1.3</v>
      </c>
      <c r="EU51">
        <v>7.8</v>
      </c>
      <c r="EV51">
        <v>1.9</v>
      </c>
      <c r="EW51">
        <v>4.7</v>
      </c>
      <c r="EX51">
        <v>0.6</v>
      </c>
      <c r="EY51">
        <v>0.6</v>
      </c>
      <c r="EZ51">
        <v>3.4</v>
      </c>
      <c r="FA51">
        <v>2.7</v>
      </c>
      <c r="FB51">
        <v>5.0999999999999996</v>
      </c>
      <c r="FC51">
        <v>2.8</v>
      </c>
      <c r="FD51">
        <v>0.8</v>
      </c>
      <c r="FE51">
        <v>5.2</v>
      </c>
      <c r="FF51">
        <v>2.2000000000000002</v>
      </c>
      <c r="FG51">
        <v>1.2</v>
      </c>
      <c r="FH51">
        <v>1</v>
      </c>
      <c r="FI51">
        <v>1.1000000000000001</v>
      </c>
      <c r="FJ51">
        <v>1</v>
      </c>
      <c r="FK51">
        <v>9.4</v>
      </c>
      <c r="FL51">
        <v>2.4</v>
      </c>
      <c r="FM51">
        <v>1.2</v>
      </c>
      <c r="FN51">
        <v>2.1</v>
      </c>
      <c r="FO51">
        <v>2.5</v>
      </c>
      <c r="FP51">
        <v>3</v>
      </c>
      <c r="FQ51">
        <v>1.8</v>
      </c>
      <c r="FR51">
        <v>0.5</v>
      </c>
      <c r="FS51">
        <v>234</v>
      </c>
      <c r="FZ51" t="s">
        <v>700</v>
      </c>
      <c r="GA51" t="s">
        <v>700</v>
      </c>
      <c r="GB51" t="s">
        <v>176</v>
      </c>
      <c r="GC51" t="s">
        <v>2357</v>
      </c>
    </row>
    <row r="52" spans="1:185" x14ac:dyDescent="0.25">
      <c r="A52" s="65">
        <v>51</v>
      </c>
      <c r="B52">
        <v>81234</v>
      </c>
      <c r="C52">
        <v>2943</v>
      </c>
      <c r="D52">
        <v>19960</v>
      </c>
      <c r="E52">
        <v>496</v>
      </c>
      <c r="F52">
        <v>51648</v>
      </c>
      <c r="G52">
        <v>2376</v>
      </c>
      <c r="H52">
        <v>9626</v>
      </c>
      <c r="I52">
        <v>71</v>
      </c>
      <c r="J52">
        <v>6197</v>
      </c>
      <c r="K52">
        <v>82</v>
      </c>
      <c r="L52">
        <v>13763</v>
      </c>
      <c r="M52">
        <v>414</v>
      </c>
      <c r="N52">
        <v>6300</v>
      </c>
      <c r="O52">
        <v>394</v>
      </c>
      <c r="P52">
        <v>10836</v>
      </c>
      <c r="Q52">
        <v>939</v>
      </c>
      <c r="R52">
        <v>11133</v>
      </c>
      <c r="S52">
        <v>564</v>
      </c>
      <c r="T52">
        <v>11931</v>
      </c>
      <c r="U52">
        <v>225</v>
      </c>
      <c r="V52">
        <v>11448</v>
      </c>
      <c r="W52">
        <v>254</v>
      </c>
      <c r="X52">
        <v>39581</v>
      </c>
      <c r="Y52">
        <v>1750</v>
      </c>
      <c r="Z52">
        <v>41653</v>
      </c>
      <c r="AA52">
        <v>1193</v>
      </c>
      <c r="AB52">
        <v>62884</v>
      </c>
      <c r="AC52">
        <v>1300</v>
      </c>
      <c r="AD52">
        <v>7636</v>
      </c>
      <c r="AE52">
        <v>542</v>
      </c>
      <c r="AF52">
        <v>200</v>
      </c>
      <c r="AG52">
        <v>35</v>
      </c>
      <c r="AH52">
        <v>6311</v>
      </c>
      <c r="AI52">
        <v>303</v>
      </c>
      <c r="AJ52">
        <v>1689</v>
      </c>
      <c r="AK52">
        <v>590</v>
      </c>
      <c r="AL52">
        <v>2408</v>
      </c>
      <c r="AM52">
        <v>173</v>
      </c>
      <c r="AN52">
        <v>4592</v>
      </c>
      <c r="AO52">
        <v>882</v>
      </c>
      <c r="AP52">
        <v>60286</v>
      </c>
      <c r="AQ52">
        <v>1064</v>
      </c>
      <c r="AR52">
        <v>6047</v>
      </c>
      <c r="AS52">
        <v>132</v>
      </c>
      <c r="AT52">
        <v>75187</v>
      </c>
      <c r="AU52">
        <v>2811</v>
      </c>
      <c r="AV52">
        <v>69631</v>
      </c>
      <c r="AW52">
        <v>1601</v>
      </c>
      <c r="AX52">
        <v>11603</v>
      </c>
      <c r="AY52">
        <v>1342</v>
      </c>
      <c r="AZ52">
        <v>6840</v>
      </c>
      <c r="BA52">
        <v>380</v>
      </c>
      <c r="BB52">
        <v>4763</v>
      </c>
      <c r="BC52">
        <v>962</v>
      </c>
      <c r="BD52">
        <v>2249</v>
      </c>
      <c r="BE52">
        <v>315</v>
      </c>
      <c r="BF52">
        <v>8477</v>
      </c>
      <c r="BG52">
        <v>766</v>
      </c>
      <c r="BH52">
        <v>16416</v>
      </c>
      <c r="BI52">
        <v>431</v>
      </c>
      <c r="BJ52">
        <v>27832</v>
      </c>
      <c r="BK52">
        <v>541</v>
      </c>
      <c r="BL52">
        <v>45577</v>
      </c>
      <c r="BM52">
        <v>2031</v>
      </c>
      <c r="BN52">
        <v>43945</v>
      </c>
      <c r="BO52">
        <v>1770</v>
      </c>
      <c r="BP52">
        <v>1632</v>
      </c>
      <c r="BQ52">
        <v>261</v>
      </c>
      <c r="BR52">
        <v>6071</v>
      </c>
      <c r="BS52">
        <v>345</v>
      </c>
      <c r="BT52">
        <v>33928</v>
      </c>
      <c r="BU52">
        <v>1196</v>
      </c>
      <c r="BV52">
        <v>12466</v>
      </c>
      <c r="BW52">
        <v>838</v>
      </c>
      <c r="BX52">
        <v>5254</v>
      </c>
      <c r="BY52">
        <v>342</v>
      </c>
      <c r="BZ52">
        <v>4867</v>
      </c>
      <c r="CA52">
        <v>593</v>
      </c>
      <c r="CB52">
        <v>7602</v>
      </c>
      <c r="CC52">
        <v>821</v>
      </c>
      <c r="CD52">
        <v>26237</v>
      </c>
      <c r="CE52">
        <v>1498</v>
      </c>
      <c r="CF52">
        <v>47121</v>
      </c>
      <c r="CG52">
        <v>573</v>
      </c>
      <c r="CH52">
        <v>2943</v>
      </c>
      <c r="CI52">
        <v>78291</v>
      </c>
      <c r="CJ52">
        <v>68139</v>
      </c>
      <c r="CK52">
        <v>18871</v>
      </c>
      <c r="CL52">
        <v>63302</v>
      </c>
      <c r="CM52">
        <v>13188</v>
      </c>
      <c r="CN52">
        <v>5216</v>
      </c>
      <c r="CO52">
        <v>250</v>
      </c>
      <c r="CP52">
        <v>1749</v>
      </c>
      <c r="CQ52">
        <v>5643</v>
      </c>
      <c r="CR52">
        <v>1428</v>
      </c>
      <c r="CS52">
        <v>5160</v>
      </c>
      <c r="CT52">
        <v>2795</v>
      </c>
      <c r="CU52">
        <v>1344</v>
      </c>
      <c r="CV52">
        <v>5156</v>
      </c>
      <c r="CW52">
        <v>5963</v>
      </c>
      <c r="CX52">
        <v>10686</v>
      </c>
      <c r="CY52">
        <v>3861</v>
      </c>
      <c r="CZ52">
        <v>1731</v>
      </c>
      <c r="DA52">
        <v>1670</v>
      </c>
      <c r="DB52">
        <v>949</v>
      </c>
      <c r="DC52">
        <v>865</v>
      </c>
      <c r="DD52">
        <v>1699</v>
      </c>
      <c r="DE52">
        <v>10837</v>
      </c>
      <c r="DF52">
        <v>21998</v>
      </c>
      <c r="DG52">
        <v>17087</v>
      </c>
      <c r="DH52">
        <v>7058</v>
      </c>
      <c r="DI52">
        <v>1348</v>
      </c>
      <c r="DJ52">
        <v>747</v>
      </c>
      <c r="DK52">
        <v>3563</v>
      </c>
      <c r="DL52">
        <v>2426</v>
      </c>
      <c r="DM52">
        <v>69919</v>
      </c>
      <c r="DN52">
        <v>10039</v>
      </c>
      <c r="DO52">
        <v>22491</v>
      </c>
      <c r="DP52">
        <v>10344</v>
      </c>
      <c r="DQ52">
        <v>1264</v>
      </c>
      <c r="DR52">
        <v>1604</v>
      </c>
      <c r="DS52">
        <v>1630</v>
      </c>
      <c r="DT52">
        <v>1501</v>
      </c>
      <c r="DU52">
        <v>890</v>
      </c>
      <c r="DV52">
        <v>3114</v>
      </c>
      <c r="DW52">
        <v>32835</v>
      </c>
      <c r="DX52" t="s">
        <v>700</v>
      </c>
      <c r="DY52" t="s">
        <v>700</v>
      </c>
      <c r="DZ52" t="s">
        <v>700</v>
      </c>
      <c r="EA52" t="s">
        <v>700</v>
      </c>
      <c r="EB52" t="s">
        <v>495</v>
      </c>
      <c r="EC52">
        <v>0.8</v>
      </c>
      <c r="ED52">
        <v>1.2</v>
      </c>
      <c r="EE52">
        <v>1.3</v>
      </c>
      <c r="EF52">
        <v>2.2999999999999998</v>
      </c>
      <c r="EG52">
        <v>2.7</v>
      </c>
      <c r="EH52">
        <v>1.5</v>
      </c>
      <c r="EI52">
        <v>0.6</v>
      </c>
      <c r="EJ52">
        <v>0.7</v>
      </c>
      <c r="EK52">
        <v>0.9</v>
      </c>
      <c r="EL52">
        <v>1</v>
      </c>
      <c r="EM52">
        <v>0.9</v>
      </c>
      <c r="EN52">
        <v>0.6</v>
      </c>
      <c r="EO52">
        <v>1</v>
      </c>
      <c r="EP52">
        <v>0.7</v>
      </c>
      <c r="EQ52">
        <v>0.4</v>
      </c>
      <c r="ER52">
        <v>2.2000000000000002</v>
      </c>
      <c r="ES52">
        <v>20.6</v>
      </c>
      <c r="ET52">
        <v>2.7</v>
      </c>
      <c r="EU52">
        <v>14.3</v>
      </c>
      <c r="EV52">
        <v>4.3</v>
      </c>
      <c r="EW52">
        <v>7.2</v>
      </c>
      <c r="EX52">
        <v>0.4</v>
      </c>
      <c r="EY52">
        <v>0.4</v>
      </c>
      <c r="EZ52">
        <v>3.2</v>
      </c>
      <c r="FA52">
        <v>2.4</v>
      </c>
      <c r="FB52">
        <v>5.9</v>
      </c>
      <c r="FC52">
        <v>1.2</v>
      </c>
      <c r="FD52">
        <v>0.8</v>
      </c>
      <c r="FE52">
        <v>5.2</v>
      </c>
      <c r="FF52">
        <v>2.8</v>
      </c>
      <c r="FG52">
        <v>0.8</v>
      </c>
      <c r="FH52">
        <v>0.5</v>
      </c>
      <c r="FI52">
        <v>0.9</v>
      </c>
      <c r="FJ52">
        <v>0.8</v>
      </c>
      <c r="FK52">
        <v>5.7</v>
      </c>
      <c r="FL52">
        <v>2.2000000000000002</v>
      </c>
      <c r="FM52">
        <v>0.8</v>
      </c>
      <c r="FN52">
        <v>2.1</v>
      </c>
      <c r="FO52">
        <v>2.4</v>
      </c>
      <c r="FP52">
        <v>3.8</v>
      </c>
      <c r="FQ52">
        <v>1.4</v>
      </c>
      <c r="FR52">
        <v>0.3</v>
      </c>
      <c r="FS52">
        <v>223</v>
      </c>
      <c r="FZ52" t="s">
        <v>700</v>
      </c>
      <c r="GA52" t="s">
        <v>700</v>
      </c>
      <c r="GB52" t="s">
        <v>177</v>
      </c>
      <c r="GC52" t="s">
        <v>2357</v>
      </c>
    </row>
    <row r="53" spans="1:185" x14ac:dyDescent="0.25">
      <c r="A53" s="65">
        <v>52</v>
      </c>
      <c r="B53">
        <v>80048</v>
      </c>
      <c r="C53">
        <v>4086</v>
      </c>
      <c r="D53">
        <v>18533</v>
      </c>
      <c r="E53">
        <v>639</v>
      </c>
      <c r="F53">
        <v>47977</v>
      </c>
      <c r="G53">
        <v>3416</v>
      </c>
      <c r="H53">
        <v>13538</v>
      </c>
      <c r="I53">
        <v>31</v>
      </c>
      <c r="J53">
        <v>5476</v>
      </c>
      <c r="K53">
        <v>122</v>
      </c>
      <c r="L53">
        <v>13057</v>
      </c>
      <c r="M53">
        <v>517</v>
      </c>
      <c r="N53">
        <v>6666</v>
      </c>
      <c r="O53">
        <v>743</v>
      </c>
      <c r="P53">
        <v>9260</v>
      </c>
      <c r="Q53">
        <v>865</v>
      </c>
      <c r="R53">
        <v>9340</v>
      </c>
      <c r="S53">
        <v>770</v>
      </c>
      <c r="T53">
        <v>11263</v>
      </c>
      <c r="U53">
        <v>580</v>
      </c>
      <c r="V53">
        <v>11448</v>
      </c>
      <c r="W53">
        <v>458</v>
      </c>
      <c r="X53">
        <v>38898</v>
      </c>
      <c r="Y53">
        <v>2137</v>
      </c>
      <c r="Z53">
        <v>41150</v>
      </c>
      <c r="AA53">
        <v>1949</v>
      </c>
      <c r="AB53">
        <v>65966</v>
      </c>
      <c r="AC53">
        <v>2232</v>
      </c>
      <c r="AD53">
        <v>3042</v>
      </c>
      <c r="AE53">
        <v>368</v>
      </c>
      <c r="AF53">
        <v>187</v>
      </c>
      <c r="AG53">
        <v>13</v>
      </c>
      <c r="AH53">
        <v>3276</v>
      </c>
      <c r="AI53">
        <v>239</v>
      </c>
      <c r="AJ53">
        <v>4642</v>
      </c>
      <c r="AK53">
        <v>1140</v>
      </c>
      <c r="AL53">
        <v>2935</v>
      </c>
      <c r="AM53">
        <v>94</v>
      </c>
      <c r="AN53">
        <v>10419</v>
      </c>
      <c r="AO53">
        <v>1929</v>
      </c>
      <c r="AP53">
        <v>60962</v>
      </c>
      <c r="AQ53">
        <v>1479</v>
      </c>
      <c r="AR53">
        <v>9370</v>
      </c>
      <c r="AS53">
        <v>302</v>
      </c>
      <c r="AT53">
        <v>70678</v>
      </c>
      <c r="AU53">
        <v>3784</v>
      </c>
      <c r="AV53">
        <v>72794</v>
      </c>
      <c r="AW53">
        <v>2317</v>
      </c>
      <c r="AX53">
        <v>7254</v>
      </c>
      <c r="AY53">
        <v>1769</v>
      </c>
      <c r="AZ53">
        <v>3474</v>
      </c>
      <c r="BA53">
        <v>123</v>
      </c>
      <c r="BB53">
        <v>3780</v>
      </c>
      <c r="BC53">
        <v>1646</v>
      </c>
      <c r="BD53">
        <v>3409</v>
      </c>
      <c r="BE53">
        <v>766</v>
      </c>
      <c r="BF53">
        <v>12588</v>
      </c>
      <c r="BG53">
        <v>591</v>
      </c>
      <c r="BH53">
        <v>17758</v>
      </c>
      <c r="BI53">
        <v>803</v>
      </c>
      <c r="BJ53">
        <v>21094</v>
      </c>
      <c r="BK53">
        <v>544</v>
      </c>
      <c r="BL53">
        <v>40712</v>
      </c>
      <c r="BM53">
        <v>2841</v>
      </c>
      <c r="BN53">
        <v>39054</v>
      </c>
      <c r="BO53">
        <v>2431</v>
      </c>
      <c r="BP53">
        <v>1658</v>
      </c>
      <c r="BQ53">
        <v>410</v>
      </c>
      <c r="BR53">
        <v>7265</v>
      </c>
      <c r="BS53">
        <v>575</v>
      </c>
      <c r="BT53">
        <v>28648</v>
      </c>
      <c r="BU53">
        <v>1576</v>
      </c>
      <c r="BV53">
        <v>12868</v>
      </c>
      <c r="BW53">
        <v>1268</v>
      </c>
      <c r="BX53">
        <v>6461</v>
      </c>
      <c r="BY53">
        <v>572</v>
      </c>
      <c r="BZ53">
        <v>7304</v>
      </c>
      <c r="CA53">
        <v>724</v>
      </c>
      <c r="CB53">
        <v>10496</v>
      </c>
      <c r="CC53">
        <v>950</v>
      </c>
      <c r="CD53">
        <v>28214</v>
      </c>
      <c r="CE53">
        <v>2621</v>
      </c>
      <c r="CF53">
        <v>41110</v>
      </c>
      <c r="CG53">
        <v>511</v>
      </c>
      <c r="CH53">
        <v>4086</v>
      </c>
      <c r="CI53">
        <v>75962</v>
      </c>
      <c r="CJ53">
        <v>62598</v>
      </c>
      <c r="CK53">
        <v>26236</v>
      </c>
      <c r="CL53">
        <v>64975</v>
      </c>
      <c r="CM53">
        <v>11048</v>
      </c>
      <c r="CN53">
        <v>4349</v>
      </c>
      <c r="CO53">
        <v>244</v>
      </c>
      <c r="CP53">
        <v>2105</v>
      </c>
      <c r="CQ53">
        <v>4515</v>
      </c>
      <c r="CR53">
        <v>1366</v>
      </c>
      <c r="CS53">
        <v>4428</v>
      </c>
      <c r="CT53">
        <v>2659</v>
      </c>
      <c r="CU53">
        <v>930</v>
      </c>
      <c r="CV53">
        <v>3907</v>
      </c>
      <c r="CW53">
        <v>5581</v>
      </c>
      <c r="CX53">
        <v>9486</v>
      </c>
      <c r="CY53">
        <v>3748</v>
      </c>
      <c r="CZ53">
        <v>1826</v>
      </c>
      <c r="DA53">
        <v>2195</v>
      </c>
      <c r="DB53">
        <v>1776</v>
      </c>
      <c r="DC53">
        <v>1020</v>
      </c>
      <c r="DD53">
        <v>2363</v>
      </c>
      <c r="DE53">
        <v>12120</v>
      </c>
      <c r="DF53">
        <v>20683</v>
      </c>
      <c r="DG53">
        <v>15794</v>
      </c>
      <c r="DH53">
        <v>5758</v>
      </c>
      <c r="DI53">
        <v>1477</v>
      </c>
      <c r="DJ53">
        <v>814</v>
      </c>
      <c r="DK53">
        <v>3412</v>
      </c>
      <c r="DL53">
        <v>2052</v>
      </c>
      <c r="DM53">
        <v>68530</v>
      </c>
      <c r="DN53">
        <v>10524</v>
      </c>
      <c r="DO53">
        <v>22577</v>
      </c>
      <c r="DP53">
        <v>10226</v>
      </c>
      <c r="DQ53">
        <v>1424</v>
      </c>
      <c r="DR53">
        <v>1046</v>
      </c>
      <c r="DS53">
        <v>1263</v>
      </c>
      <c r="DT53">
        <v>1294</v>
      </c>
      <c r="DU53">
        <v>1046</v>
      </c>
      <c r="DV53">
        <v>3766</v>
      </c>
      <c r="DW53">
        <v>32803</v>
      </c>
      <c r="DX53" t="s">
        <v>700</v>
      </c>
      <c r="DY53" t="s">
        <v>700</v>
      </c>
      <c r="DZ53" t="s">
        <v>700</v>
      </c>
      <c r="EA53" t="s">
        <v>700</v>
      </c>
      <c r="EB53" t="s">
        <v>496</v>
      </c>
      <c r="EC53">
        <v>0.9</v>
      </c>
      <c r="ED53">
        <v>1.8</v>
      </c>
      <c r="EE53">
        <v>1.7</v>
      </c>
      <c r="EF53">
        <v>4.7</v>
      </c>
      <c r="EG53">
        <v>2.6</v>
      </c>
      <c r="EH53">
        <v>2.5</v>
      </c>
      <c r="EI53">
        <v>1.7</v>
      </c>
      <c r="EJ53">
        <v>1.2</v>
      </c>
      <c r="EK53">
        <v>0.3</v>
      </c>
      <c r="EL53">
        <v>1.3</v>
      </c>
      <c r="EM53">
        <v>1.2</v>
      </c>
      <c r="EN53">
        <v>0.3</v>
      </c>
      <c r="EO53">
        <v>1.3</v>
      </c>
      <c r="EP53">
        <v>0.8</v>
      </c>
      <c r="EQ53">
        <v>0.7</v>
      </c>
      <c r="ER53">
        <v>9.1999999999999993</v>
      </c>
      <c r="ES53">
        <v>9.1</v>
      </c>
      <c r="ET53">
        <v>3.3</v>
      </c>
      <c r="EU53">
        <v>6.7</v>
      </c>
      <c r="EV53">
        <v>1.8</v>
      </c>
      <c r="EW53">
        <v>4.5</v>
      </c>
      <c r="EX53">
        <v>0.6</v>
      </c>
      <c r="EY53">
        <v>0.6</v>
      </c>
      <c r="EZ53">
        <v>6.4</v>
      </c>
      <c r="FA53">
        <v>2.2000000000000002</v>
      </c>
      <c r="FB53">
        <v>10.5</v>
      </c>
      <c r="FC53">
        <v>1.3</v>
      </c>
      <c r="FD53">
        <v>1</v>
      </c>
      <c r="FE53">
        <v>5.8</v>
      </c>
      <c r="FF53">
        <v>1.4</v>
      </c>
      <c r="FG53">
        <v>1.1000000000000001</v>
      </c>
      <c r="FH53">
        <v>1</v>
      </c>
      <c r="FI53">
        <v>1.3</v>
      </c>
      <c r="FJ53">
        <v>1.3</v>
      </c>
      <c r="FK53">
        <v>11</v>
      </c>
      <c r="FL53">
        <v>2.5</v>
      </c>
      <c r="FM53">
        <v>1.7</v>
      </c>
      <c r="FN53">
        <v>1.9</v>
      </c>
      <c r="FO53">
        <v>2.6</v>
      </c>
      <c r="FP53">
        <v>3</v>
      </c>
      <c r="FQ53">
        <v>2</v>
      </c>
      <c r="FR53">
        <v>0.3</v>
      </c>
      <c r="FS53">
        <v>320</v>
      </c>
      <c r="FZ53" t="s">
        <v>700</v>
      </c>
      <c r="GA53" t="s">
        <v>700</v>
      </c>
      <c r="GB53" t="s">
        <v>178</v>
      </c>
      <c r="GC53" t="s">
        <v>2357</v>
      </c>
    </row>
    <row r="54" spans="1:185" x14ac:dyDescent="0.25">
      <c r="A54" s="65">
        <v>53</v>
      </c>
      <c r="B54">
        <v>86101</v>
      </c>
      <c r="C54">
        <v>3383</v>
      </c>
      <c r="D54">
        <v>23667</v>
      </c>
      <c r="E54">
        <v>864</v>
      </c>
      <c r="F54">
        <v>52165</v>
      </c>
      <c r="G54">
        <v>2509</v>
      </c>
      <c r="H54">
        <v>10269</v>
      </c>
      <c r="I54">
        <v>10</v>
      </c>
      <c r="J54">
        <v>6849</v>
      </c>
      <c r="K54">
        <v>130</v>
      </c>
      <c r="L54">
        <v>16818</v>
      </c>
      <c r="M54">
        <v>734</v>
      </c>
      <c r="N54">
        <v>6061</v>
      </c>
      <c r="O54">
        <v>538</v>
      </c>
      <c r="P54">
        <v>10635</v>
      </c>
      <c r="Q54">
        <v>579</v>
      </c>
      <c r="R54">
        <v>11876</v>
      </c>
      <c r="S54">
        <v>457</v>
      </c>
      <c r="T54">
        <v>12710</v>
      </c>
      <c r="U54">
        <v>608</v>
      </c>
      <c r="V54">
        <v>10883</v>
      </c>
      <c r="W54">
        <v>327</v>
      </c>
      <c r="X54">
        <v>41661</v>
      </c>
      <c r="Y54">
        <v>2136</v>
      </c>
      <c r="Z54">
        <v>44440</v>
      </c>
      <c r="AA54">
        <v>1247</v>
      </c>
      <c r="AB54">
        <v>67689</v>
      </c>
      <c r="AC54">
        <v>2013</v>
      </c>
      <c r="AD54">
        <v>5325</v>
      </c>
      <c r="AE54">
        <v>803</v>
      </c>
      <c r="AF54">
        <v>298</v>
      </c>
      <c r="AG54">
        <v>68</v>
      </c>
      <c r="AH54">
        <v>8597</v>
      </c>
      <c r="AI54">
        <v>244</v>
      </c>
      <c r="AJ54">
        <v>717</v>
      </c>
      <c r="AK54">
        <v>48</v>
      </c>
      <c r="AL54">
        <v>3416</v>
      </c>
      <c r="AM54">
        <v>205</v>
      </c>
      <c r="AN54">
        <v>4985</v>
      </c>
      <c r="AO54">
        <v>855</v>
      </c>
      <c r="AP54">
        <v>64193</v>
      </c>
      <c r="AQ54">
        <v>1372</v>
      </c>
      <c r="AR54">
        <v>6959</v>
      </c>
      <c r="AS54">
        <v>176</v>
      </c>
      <c r="AT54">
        <v>79142</v>
      </c>
      <c r="AU54">
        <v>3207</v>
      </c>
      <c r="AV54">
        <v>75864</v>
      </c>
      <c r="AW54">
        <v>2498</v>
      </c>
      <c r="AX54">
        <v>10237</v>
      </c>
      <c r="AY54">
        <v>885</v>
      </c>
      <c r="AZ54">
        <v>5843</v>
      </c>
      <c r="BA54">
        <v>369</v>
      </c>
      <c r="BB54">
        <v>4394</v>
      </c>
      <c r="BC54">
        <v>516</v>
      </c>
      <c r="BD54">
        <v>2376</v>
      </c>
      <c r="BE54">
        <v>442</v>
      </c>
      <c r="BF54">
        <v>9372</v>
      </c>
      <c r="BG54">
        <v>702</v>
      </c>
      <c r="BH54">
        <v>15058</v>
      </c>
      <c r="BI54">
        <v>389</v>
      </c>
      <c r="BJ54">
        <v>29567</v>
      </c>
      <c r="BK54">
        <v>448</v>
      </c>
      <c r="BL54">
        <v>45099</v>
      </c>
      <c r="BM54">
        <v>2217</v>
      </c>
      <c r="BN54">
        <v>44130</v>
      </c>
      <c r="BO54">
        <v>2006</v>
      </c>
      <c r="BP54">
        <v>969</v>
      </c>
      <c r="BQ54">
        <v>211</v>
      </c>
      <c r="BR54">
        <v>7066</v>
      </c>
      <c r="BS54">
        <v>292</v>
      </c>
      <c r="BT54">
        <v>32765</v>
      </c>
      <c r="BU54">
        <v>1068</v>
      </c>
      <c r="BV54">
        <v>13417</v>
      </c>
      <c r="BW54">
        <v>1123</v>
      </c>
      <c r="BX54">
        <v>5983</v>
      </c>
      <c r="BY54">
        <v>318</v>
      </c>
      <c r="BZ54">
        <v>3822</v>
      </c>
      <c r="CA54">
        <v>557</v>
      </c>
      <c r="CB54">
        <v>5877</v>
      </c>
      <c r="CC54">
        <v>727</v>
      </c>
      <c r="CD54">
        <v>23784</v>
      </c>
      <c r="CE54">
        <v>1742</v>
      </c>
      <c r="CF54">
        <v>56206</v>
      </c>
      <c r="CG54">
        <v>905</v>
      </c>
      <c r="CH54">
        <v>3383</v>
      </c>
      <c r="CI54">
        <v>82718</v>
      </c>
      <c r="CJ54">
        <v>73425</v>
      </c>
      <c r="CK54">
        <v>18570</v>
      </c>
      <c r="CL54">
        <v>68236</v>
      </c>
      <c r="CM54">
        <v>13021</v>
      </c>
      <c r="CN54">
        <v>3114</v>
      </c>
      <c r="CO54">
        <v>169</v>
      </c>
      <c r="CP54">
        <v>1842</v>
      </c>
      <c r="CQ54">
        <v>6697</v>
      </c>
      <c r="CR54">
        <v>1428</v>
      </c>
      <c r="CS54">
        <v>5078</v>
      </c>
      <c r="CT54">
        <v>2424</v>
      </c>
      <c r="CU54">
        <v>1017</v>
      </c>
      <c r="CV54">
        <v>4934</v>
      </c>
      <c r="CW54">
        <v>5063</v>
      </c>
      <c r="CX54">
        <v>11105</v>
      </c>
      <c r="CY54">
        <v>3328</v>
      </c>
      <c r="CZ54">
        <v>1555</v>
      </c>
      <c r="DA54">
        <v>2727</v>
      </c>
      <c r="DB54">
        <v>893</v>
      </c>
      <c r="DC54">
        <v>324</v>
      </c>
      <c r="DD54">
        <v>976</v>
      </c>
      <c r="DE54">
        <v>9208</v>
      </c>
      <c r="DF54">
        <v>22774</v>
      </c>
      <c r="DG54">
        <v>18752</v>
      </c>
      <c r="DH54">
        <v>9465</v>
      </c>
      <c r="DI54">
        <v>1190</v>
      </c>
      <c r="DJ54">
        <v>647</v>
      </c>
      <c r="DK54">
        <v>2832</v>
      </c>
      <c r="DL54">
        <v>1647</v>
      </c>
      <c r="DM54">
        <v>73241</v>
      </c>
      <c r="DN54">
        <v>11655</v>
      </c>
      <c r="DO54">
        <v>25762</v>
      </c>
      <c r="DP54">
        <v>6220</v>
      </c>
      <c r="DQ54">
        <v>795</v>
      </c>
      <c r="DR54">
        <v>964</v>
      </c>
      <c r="DS54">
        <v>1170</v>
      </c>
      <c r="DT54">
        <v>601</v>
      </c>
      <c r="DU54">
        <v>463</v>
      </c>
      <c r="DV54">
        <v>1970</v>
      </c>
      <c r="DW54">
        <v>31982</v>
      </c>
      <c r="DX54" t="s">
        <v>700</v>
      </c>
      <c r="DY54" t="s">
        <v>700</v>
      </c>
      <c r="DZ54" t="s">
        <v>700</v>
      </c>
      <c r="EA54" t="s">
        <v>700</v>
      </c>
      <c r="EB54" t="s">
        <v>497</v>
      </c>
      <c r="EC54">
        <v>0.7</v>
      </c>
      <c r="ED54">
        <v>1.2</v>
      </c>
      <c r="EE54">
        <v>2.2999999999999998</v>
      </c>
      <c r="EF54">
        <v>3.5</v>
      </c>
      <c r="EG54">
        <v>1.7</v>
      </c>
      <c r="EH54">
        <v>1.2</v>
      </c>
      <c r="EI54">
        <v>1.6</v>
      </c>
      <c r="EJ54">
        <v>1.2</v>
      </c>
      <c r="EK54">
        <v>0.3</v>
      </c>
      <c r="EL54">
        <v>1.7</v>
      </c>
      <c r="EM54">
        <v>0.7</v>
      </c>
      <c r="EN54">
        <v>0.4</v>
      </c>
      <c r="EO54">
        <v>1</v>
      </c>
      <c r="EP54">
        <v>0.6</v>
      </c>
      <c r="EQ54">
        <v>0.7</v>
      </c>
      <c r="ER54">
        <v>7.8</v>
      </c>
      <c r="ES54">
        <v>12.1</v>
      </c>
      <c r="ET54">
        <v>1.3</v>
      </c>
      <c r="EU54">
        <v>7.5</v>
      </c>
      <c r="EV54">
        <v>4.4000000000000004</v>
      </c>
      <c r="EW54">
        <v>6.5</v>
      </c>
      <c r="EX54">
        <v>0.5</v>
      </c>
      <c r="EY54">
        <v>0.6</v>
      </c>
      <c r="EZ54">
        <v>2.8</v>
      </c>
      <c r="FA54">
        <v>3.2</v>
      </c>
      <c r="FB54">
        <v>5.4</v>
      </c>
      <c r="FC54">
        <v>1.7</v>
      </c>
      <c r="FD54">
        <v>0.8</v>
      </c>
      <c r="FE54">
        <v>7.4</v>
      </c>
      <c r="FF54">
        <v>1.7</v>
      </c>
      <c r="FG54">
        <v>0.9</v>
      </c>
      <c r="FH54">
        <v>0.6</v>
      </c>
      <c r="FI54">
        <v>0.8</v>
      </c>
      <c r="FJ54">
        <v>0.7</v>
      </c>
      <c r="FK54">
        <v>15.7</v>
      </c>
      <c r="FL54">
        <v>2</v>
      </c>
      <c r="FM54">
        <v>0.6</v>
      </c>
      <c r="FN54">
        <v>1.7</v>
      </c>
      <c r="FO54">
        <v>2.8</v>
      </c>
      <c r="FP54">
        <v>5.2</v>
      </c>
      <c r="FQ54">
        <v>2.2000000000000002</v>
      </c>
      <c r="FR54">
        <v>0.5</v>
      </c>
      <c r="FS54">
        <v>276</v>
      </c>
      <c r="FZ54" t="s">
        <v>700</v>
      </c>
      <c r="GA54" t="s">
        <v>700</v>
      </c>
      <c r="GB54" t="s">
        <v>179</v>
      </c>
      <c r="GC54" t="s">
        <v>2357</v>
      </c>
    </row>
    <row r="55" spans="1:185" x14ac:dyDescent="0.25">
      <c r="A55" s="65">
        <v>54</v>
      </c>
      <c r="B55">
        <v>81654</v>
      </c>
      <c r="C55">
        <v>2776</v>
      </c>
      <c r="D55">
        <v>21777</v>
      </c>
      <c r="E55">
        <v>478</v>
      </c>
      <c r="F55">
        <v>49457</v>
      </c>
      <c r="G55">
        <v>2273</v>
      </c>
      <c r="H55">
        <v>10420</v>
      </c>
      <c r="I55">
        <v>25</v>
      </c>
      <c r="J55">
        <v>6238</v>
      </c>
      <c r="K55">
        <v>52</v>
      </c>
      <c r="L55">
        <v>15539</v>
      </c>
      <c r="M55">
        <v>426</v>
      </c>
      <c r="N55">
        <v>6712</v>
      </c>
      <c r="O55">
        <v>367</v>
      </c>
      <c r="P55">
        <v>9253</v>
      </c>
      <c r="Q55">
        <v>620</v>
      </c>
      <c r="R55">
        <v>11254</v>
      </c>
      <c r="S55">
        <v>509</v>
      </c>
      <c r="T55">
        <v>11447</v>
      </c>
      <c r="U55">
        <v>419</v>
      </c>
      <c r="V55">
        <v>10791</v>
      </c>
      <c r="W55">
        <v>358</v>
      </c>
      <c r="X55">
        <v>40765</v>
      </c>
      <c r="Y55">
        <v>1733</v>
      </c>
      <c r="Z55">
        <v>40889</v>
      </c>
      <c r="AA55">
        <v>1043</v>
      </c>
      <c r="AB55">
        <v>70458</v>
      </c>
      <c r="AC55">
        <v>2007</v>
      </c>
      <c r="AD55">
        <v>2702</v>
      </c>
      <c r="AE55">
        <v>131</v>
      </c>
      <c r="AF55">
        <v>430</v>
      </c>
      <c r="AG55">
        <v>45</v>
      </c>
      <c r="AH55">
        <v>3628</v>
      </c>
      <c r="AI55">
        <v>86</v>
      </c>
      <c r="AJ55">
        <v>1365</v>
      </c>
      <c r="AK55">
        <v>204</v>
      </c>
      <c r="AL55">
        <v>3040</v>
      </c>
      <c r="AM55">
        <v>302</v>
      </c>
      <c r="AN55">
        <v>4603</v>
      </c>
      <c r="AO55">
        <v>382</v>
      </c>
      <c r="AP55">
        <v>67801</v>
      </c>
      <c r="AQ55">
        <v>1868</v>
      </c>
      <c r="AR55">
        <v>8262</v>
      </c>
      <c r="AS55">
        <v>137</v>
      </c>
      <c r="AT55">
        <v>73392</v>
      </c>
      <c r="AU55">
        <v>2639</v>
      </c>
      <c r="AV55">
        <v>77417</v>
      </c>
      <c r="AW55">
        <v>2338</v>
      </c>
      <c r="AX55">
        <v>4237</v>
      </c>
      <c r="AY55">
        <v>438</v>
      </c>
      <c r="AZ55">
        <v>2832</v>
      </c>
      <c r="BA55">
        <v>107</v>
      </c>
      <c r="BB55">
        <v>1405</v>
      </c>
      <c r="BC55">
        <v>331</v>
      </c>
      <c r="BD55">
        <v>2753</v>
      </c>
      <c r="BE55">
        <v>316</v>
      </c>
      <c r="BF55">
        <v>14414</v>
      </c>
      <c r="BG55">
        <v>626</v>
      </c>
      <c r="BH55">
        <v>19262</v>
      </c>
      <c r="BI55">
        <v>649</v>
      </c>
      <c r="BJ55">
        <v>16736</v>
      </c>
      <c r="BK55">
        <v>340</v>
      </c>
      <c r="BL55">
        <v>42588</v>
      </c>
      <c r="BM55">
        <v>1833</v>
      </c>
      <c r="BN55">
        <v>41393</v>
      </c>
      <c r="BO55">
        <v>1586</v>
      </c>
      <c r="BP55">
        <v>1195</v>
      </c>
      <c r="BQ55">
        <v>247</v>
      </c>
      <c r="BR55">
        <v>6869</v>
      </c>
      <c r="BS55">
        <v>440</v>
      </c>
      <c r="BT55">
        <v>29550</v>
      </c>
      <c r="BU55">
        <v>854</v>
      </c>
      <c r="BV55">
        <v>13950</v>
      </c>
      <c r="BW55">
        <v>971</v>
      </c>
      <c r="BX55">
        <v>5957</v>
      </c>
      <c r="BY55">
        <v>448</v>
      </c>
      <c r="BZ55">
        <v>5082</v>
      </c>
      <c r="CA55">
        <v>553</v>
      </c>
      <c r="CB55">
        <v>7354</v>
      </c>
      <c r="CC55">
        <v>702</v>
      </c>
      <c r="CD55">
        <v>32850</v>
      </c>
      <c r="CE55">
        <v>1560</v>
      </c>
      <c r="CF55">
        <v>41270</v>
      </c>
      <c r="CG55">
        <v>510</v>
      </c>
      <c r="CH55">
        <v>2776</v>
      </c>
      <c r="CI55">
        <v>78878</v>
      </c>
      <c r="CJ55">
        <v>67480</v>
      </c>
      <c r="CK55">
        <v>21496</v>
      </c>
      <c r="CL55">
        <v>70346</v>
      </c>
      <c r="CM55">
        <v>6676</v>
      </c>
      <c r="CN55">
        <v>2192</v>
      </c>
      <c r="CO55">
        <v>345</v>
      </c>
      <c r="CP55">
        <v>3129</v>
      </c>
      <c r="CQ55">
        <v>5815</v>
      </c>
      <c r="CR55">
        <v>1110</v>
      </c>
      <c r="CS55">
        <v>5422</v>
      </c>
      <c r="CT55">
        <v>2952</v>
      </c>
      <c r="CU55">
        <v>871</v>
      </c>
      <c r="CV55">
        <v>3147</v>
      </c>
      <c r="CW55">
        <v>4162</v>
      </c>
      <c r="CX55">
        <v>9503</v>
      </c>
      <c r="CY55">
        <v>3689</v>
      </c>
      <c r="CZ55">
        <v>1946</v>
      </c>
      <c r="DA55">
        <v>2439</v>
      </c>
      <c r="DB55">
        <v>1190</v>
      </c>
      <c r="DC55">
        <v>980</v>
      </c>
      <c r="DD55">
        <v>1876</v>
      </c>
      <c r="DE55">
        <v>8587</v>
      </c>
      <c r="DF55">
        <v>21438</v>
      </c>
      <c r="DG55">
        <v>16887</v>
      </c>
      <c r="DH55">
        <v>7363</v>
      </c>
      <c r="DI55">
        <v>1625</v>
      </c>
      <c r="DJ55">
        <v>1073</v>
      </c>
      <c r="DK55">
        <v>2926</v>
      </c>
      <c r="DL55">
        <v>1694</v>
      </c>
      <c r="DM55">
        <v>71311</v>
      </c>
      <c r="DN55">
        <v>9966</v>
      </c>
      <c r="DO55">
        <v>23409</v>
      </c>
      <c r="DP55">
        <v>6616</v>
      </c>
      <c r="DQ55">
        <v>594</v>
      </c>
      <c r="DR55">
        <v>1119</v>
      </c>
      <c r="DS55">
        <v>918</v>
      </c>
      <c r="DT55">
        <v>881</v>
      </c>
      <c r="DU55">
        <v>564</v>
      </c>
      <c r="DV55">
        <v>2191</v>
      </c>
      <c r="DW55">
        <v>30025</v>
      </c>
      <c r="DX55" t="s">
        <v>700</v>
      </c>
      <c r="DY55" t="s">
        <v>700</v>
      </c>
      <c r="DZ55" t="s">
        <v>700</v>
      </c>
      <c r="EA55" t="s">
        <v>700</v>
      </c>
      <c r="EB55" t="s">
        <v>498</v>
      </c>
      <c r="EC55">
        <v>0.6</v>
      </c>
      <c r="ED55">
        <v>0.4</v>
      </c>
      <c r="EE55">
        <v>1.5</v>
      </c>
      <c r="EF55">
        <v>1.6</v>
      </c>
      <c r="EG55">
        <v>2.2000000000000002</v>
      </c>
      <c r="EH55">
        <v>1.4</v>
      </c>
      <c r="EI55">
        <v>1.2</v>
      </c>
      <c r="EJ55">
        <v>1.1000000000000001</v>
      </c>
      <c r="EK55">
        <v>0.3</v>
      </c>
      <c r="EL55">
        <v>1.1000000000000001</v>
      </c>
      <c r="EM55">
        <v>0.7</v>
      </c>
      <c r="EN55">
        <v>0.2</v>
      </c>
      <c r="EO55">
        <v>0.8</v>
      </c>
      <c r="EP55">
        <v>0.5</v>
      </c>
      <c r="EQ55">
        <v>0.5</v>
      </c>
      <c r="ER55">
        <v>2.4</v>
      </c>
      <c r="ES55">
        <v>12.6</v>
      </c>
      <c r="ET55">
        <v>2.2000000000000002</v>
      </c>
      <c r="EU55">
        <v>6.7</v>
      </c>
      <c r="EV55">
        <v>6.8</v>
      </c>
      <c r="EW55">
        <v>3</v>
      </c>
      <c r="EX55">
        <v>0.5</v>
      </c>
      <c r="EY55">
        <v>0.6</v>
      </c>
      <c r="EZ55">
        <v>3.2</v>
      </c>
      <c r="FA55">
        <v>2.1</v>
      </c>
      <c r="FB55">
        <v>8.1999999999999993</v>
      </c>
      <c r="FC55">
        <v>0.9</v>
      </c>
      <c r="FD55">
        <v>0.6</v>
      </c>
      <c r="FE55">
        <v>4.3</v>
      </c>
      <c r="FF55">
        <v>1.1000000000000001</v>
      </c>
      <c r="FG55">
        <v>0.9</v>
      </c>
      <c r="FH55">
        <v>0.9</v>
      </c>
      <c r="FI55">
        <v>0.7</v>
      </c>
      <c r="FJ55">
        <v>0.7</v>
      </c>
      <c r="FK55">
        <v>7.7</v>
      </c>
      <c r="FL55">
        <v>2.2999999999999998</v>
      </c>
      <c r="FM55">
        <v>0.6</v>
      </c>
      <c r="FN55">
        <v>1.3</v>
      </c>
      <c r="FO55">
        <v>2.6</v>
      </c>
      <c r="FP55">
        <v>3.7</v>
      </c>
      <c r="FQ55">
        <v>0.9</v>
      </c>
      <c r="FR55">
        <v>0.4</v>
      </c>
      <c r="FS55">
        <v>227</v>
      </c>
      <c r="FZ55" t="s">
        <v>700</v>
      </c>
      <c r="GA55" t="s">
        <v>700</v>
      </c>
      <c r="GB55" t="s">
        <v>180</v>
      </c>
      <c r="GC55" t="s">
        <v>2357</v>
      </c>
    </row>
    <row r="56" spans="1:185" x14ac:dyDescent="0.25">
      <c r="A56" s="65">
        <v>55</v>
      </c>
      <c r="B56">
        <v>85485</v>
      </c>
      <c r="C56">
        <v>3656</v>
      </c>
      <c r="D56">
        <v>25458</v>
      </c>
      <c r="E56">
        <v>889</v>
      </c>
      <c r="F56">
        <v>51433</v>
      </c>
      <c r="G56">
        <v>2751</v>
      </c>
      <c r="H56">
        <v>8594</v>
      </c>
      <c r="I56">
        <v>16</v>
      </c>
      <c r="J56">
        <v>7379</v>
      </c>
      <c r="K56">
        <v>196</v>
      </c>
      <c r="L56">
        <v>18079</v>
      </c>
      <c r="M56">
        <v>693</v>
      </c>
      <c r="N56">
        <v>6063</v>
      </c>
      <c r="O56">
        <v>530</v>
      </c>
      <c r="P56">
        <v>9454</v>
      </c>
      <c r="Q56">
        <v>801</v>
      </c>
      <c r="R56">
        <v>12988</v>
      </c>
      <c r="S56">
        <v>629</v>
      </c>
      <c r="T56">
        <v>13435</v>
      </c>
      <c r="U56">
        <v>551</v>
      </c>
      <c r="V56">
        <v>9493</v>
      </c>
      <c r="W56">
        <v>240</v>
      </c>
      <c r="X56">
        <v>43139</v>
      </c>
      <c r="Y56">
        <v>2121</v>
      </c>
      <c r="Z56">
        <v>42346</v>
      </c>
      <c r="AA56">
        <v>1535</v>
      </c>
      <c r="AB56">
        <v>70590</v>
      </c>
      <c r="AC56">
        <v>2332</v>
      </c>
      <c r="AD56">
        <v>3421</v>
      </c>
      <c r="AE56">
        <v>49</v>
      </c>
      <c r="AF56">
        <v>833</v>
      </c>
      <c r="AG56">
        <v>182</v>
      </c>
      <c r="AH56">
        <v>5838</v>
      </c>
      <c r="AI56">
        <v>292</v>
      </c>
      <c r="AJ56">
        <v>2344</v>
      </c>
      <c r="AK56">
        <v>745</v>
      </c>
      <c r="AL56">
        <v>2350</v>
      </c>
      <c r="AM56">
        <v>56</v>
      </c>
      <c r="AN56">
        <v>5308</v>
      </c>
      <c r="AO56">
        <v>1114</v>
      </c>
      <c r="AP56">
        <v>67926</v>
      </c>
      <c r="AQ56">
        <v>1972</v>
      </c>
      <c r="AR56">
        <v>6395</v>
      </c>
      <c r="AS56">
        <v>177</v>
      </c>
      <c r="AT56">
        <v>79090</v>
      </c>
      <c r="AU56">
        <v>3479</v>
      </c>
      <c r="AV56">
        <v>76409</v>
      </c>
      <c r="AW56">
        <v>2543</v>
      </c>
      <c r="AX56">
        <v>9076</v>
      </c>
      <c r="AY56">
        <v>1113</v>
      </c>
      <c r="AZ56">
        <v>5262</v>
      </c>
      <c r="BA56">
        <v>338</v>
      </c>
      <c r="BB56">
        <v>3814</v>
      </c>
      <c r="BC56">
        <v>775</v>
      </c>
      <c r="BD56">
        <v>2936</v>
      </c>
      <c r="BE56">
        <v>517</v>
      </c>
      <c r="BF56">
        <v>12546</v>
      </c>
      <c r="BG56">
        <v>960</v>
      </c>
      <c r="BH56">
        <v>17946</v>
      </c>
      <c r="BI56">
        <v>500</v>
      </c>
      <c r="BJ56">
        <v>20536</v>
      </c>
      <c r="BK56">
        <v>260</v>
      </c>
      <c r="BL56">
        <v>44751</v>
      </c>
      <c r="BM56">
        <v>2154</v>
      </c>
      <c r="BN56">
        <v>43325</v>
      </c>
      <c r="BO56">
        <v>1910</v>
      </c>
      <c r="BP56">
        <v>1426</v>
      </c>
      <c r="BQ56">
        <v>244</v>
      </c>
      <c r="BR56">
        <v>6682</v>
      </c>
      <c r="BS56">
        <v>597</v>
      </c>
      <c r="BT56">
        <v>32645</v>
      </c>
      <c r="BU56">
        <v>1090</v>
      </c>
      <c r="BV56">
        <v>12999</v>
      </c>
      <c r="BW56">
        <v>1037</v>
      </c>
      <c r="BX56">
        <v>5789</v>
      </c>
      <c r="BY56">
        <v>624</v>
      </c>
      <c r="BZ56">
        <v>5298</v>
      </c>
      <c r="CA56">
        <v>565</v>
      </c>
      <c r="CB56">
        <v>8113</v>
      </c>
      <c r="CC56">
        <v>1079</v>
      </c>
      <c r="CD56">
        <v>29755</v>
      </c>
      <c r="CE56">
        <v>1910</v>
      </c>
      <c r="CF56">
        <v>47339</v>
      </c>
      <c r="CG56">
        <v>626</v>
      </c>
      <c r="CH56">
        <v>3656</v>
      </c>
      <c r="CI56">
        <v>81829</v>
      </c>
      <c r="CJ56">
        <v>69767</v>
      </c>
      <c r="CK56">
        <v>20345</v>
      </c>
      <c r="CL56">
        <v>68745</v>
      </c>
      <c r="CM56">
        <v>11586</v>
      </c>
      <c r="CN56">
        <v>4681</v>
      </c>
      <c r="CO56">
        <v>622</v>
      </c>
      <c r="CP56">
        <v>3086</v>
      </c>
      <c r="CQ56">
        <v>7622</v>
      </c>
      <c r="CR56">
        <v>1710</v>
      </c>
      <c r="CS56">
        <v>5405</v>
      </c>
      <c r="CT56">
        <v>2304</v>
      </c>
      <c r="CU56">
        <v>802</v>
      </c>
      <c r="CV56">
        <v>3881</v>
      </c>
      <c r="CW56">
        <v>4761</v>
      </c>
      <c r="CX56">
        <v>8092</v>
      </c>
      <c r="CY56">
        <v>4744</v>
      </c>
      <c r="CZ56">
        <v>2267</v>
      </c>
      <c r="DA56">
        <v>1114</v>
      </c>
      <c r="DB56">
        <v>871</v>
      </c>
      <c r="DC56">
        <v>608</v>
      </c>
      <c r="DD56">
        <v>1509</v>
      </c>
      <c r="DE56">
        <v>7440</v>
      </c>
      <c r="DF56">
        <v>22107</v>
      </c>
      <c r="DG56">
        <v>18214</v>
      </c>
      <c r="DH56">
        <v>9319</v>
      </c>
      <c r="DI56">
        <v>1309</v>
      </c>
      <c r="DJ56">
        <v>720</v>
      </c>
      <c r="DK56">
        <v>2584</v>
      </c>
      <c r="DL56">
        <v>1607</v>
      </c>
      <c r="DM56">
        <v>75659</v>
      </c>
      <c r="DN56">
        <v>9552</v>
      </c>
      <c r="DO56">
        <v>23605</v>
      </c>
      <c r="DP56">
        <v>5942</v>
      </c>
      <c r="DQ56">
        <v>489</v>
      </c>
      <c r="DR56">
        <v>785</v>
      </c>
      <c r="DS56">
        <v>974</v>
      </c>
      <c r="DT56">
        <v>646</v>
      </c>
      <c r="DU56">
        <v>548</v>
      </c>
      <c r="DV56">
        <v>2247</v>
      </c>
      <c r="DW56">
        <v>29547</v>
      </c>
      <c r="DX56" t="s">
        <v>700</v>
      </c>
      <c r="DY56" t="s">
        <v>700</v>
      </c>
      <c r="DZ56" t="s">
        <v>700</v>
      </c>
      <c r="EA56" t="s">
        <v>700</v>
      </c>
      <c r="EB56" t="s">
        <v>499</v>
      </c>
      <c r="EC56">
        <v>0.7</v>
      </c>
      <c r="ED56">
        <v>1.7</v>
      </c>
      <c r="EE56">
        <v>1.2</v>
      </c>
      <c r="EF56">
        <v>3.1</v>
      </c>
      <c r="EG56">
        <v>2.4</v>
      </c>
      <c r="EH56">
        <v>1.3</v>
      </c>
      <c r="EI56">
        <v>1.4</v>
      </c>
      <c r="EJ56">
        <v>1.1000000000000001</v>
      </c>
      <c r="EK56">
        <v>0.4</v>
      </c>
      <c r="EL56">
        <v>1</v>
      </c>
      <c r="EM56">
        <v>0.9</v>
      </c>
      <c r="EN56">
        <v>0.3</v>
      </c>
      <c r="EO56">
        <v>0.9</v>
      </c>
      <c r="EP56">
        <v>0.9</v>
      </c>
      <c r="EQ56">
        <v>0.7</v>
      </c>
      <c r="ER56">
        <v>1.8</v>
      </c>
      <c r="ES56">
        <v>9.5</v>
      </c>
      <c r="ET56">
        <v>2.1</v>
      </c>
      <c r="EU56">
        <v>11.6</v>
      </c>
      <c r="EV56">
        <v>1.5</v>
      </c>
      <c r="EW56">
        <v>7.2</v>
      </c>
      <c r="EX56">
        <v>0.7</v>
      </c>
      <c r="EY56">
        <v>0.6</v>
      </c>
      <c r="EZ56">
        <v>3.8</v>
      </c>
      <c r="FA56">
        <v>2.8</v>
      </c>
      <c r="FB56">
        <v>8.5</v>
      </c>
      <c r="FC56">
        <v>1.4</v>
      </c>
      <c r="FD56">
        <v>0.7</v>
      </c>
      <c r="FE56">
        <v>5.7</v>
      </c>
      <c r="FF56">
        <v>2</v>
      </c>
      <c r="FG56">
        <v>0.9</v>
      </c>
      <c r="FH56">
        <v>0.6</v>
      </c>
      <c r="FI56">
        <v>0.9</v>
      </c>
      <c r="FJ56">
        <v>0.9</v>
      </c>
      <c r="FK56">
        <v>7.6</v>
      </c>
      <c r="FL56">
        <v>2.2000000000000002</v>
      </c>
      <c r="FM56">
        <v>0.9</v>
      </c>
      <c r="FN56">
        <v>2.2000000000000002</v>
      </c>
      <c r="FO56">
        <v>2.6</v>
      </c>
      <c r="FP56">
        <v>3.5</v>
      </c>
      <c r="FQ56">
        <v>1.6</v>
      </c>
      <c r="FR56">
        <v>0.5</v>
      </c>
      <c r="FS56">
        <v>234</v>
      </c>
      <c r="FZ56" t="s">
        <v>700</v>
      </c>
      <c r="GA56" t="s">
        <v>700</v>
      </c>
      <c r="GB56" t="s">
        <v>181</v>
      </c>
      <c r="GC56" t="s">
        <v>2357</v>
      </c>
    </row>
    <row r="57" spans="1:185" x14ac:dyDescent="0.25">
      <c r="A57" s="65">
        <v>56</v>
      </c>
      <c r="B57">
        <v>83794</v>
      </c>
      <c r="C57">
        <v>3107</v>
      </c>
      <c r="D57">
        <v>21818</v>
      </c>
      <c r="E57">
        <v>577</v>
      </c>
      <c r="F57">
        <v>51309</v>
      </c>
      <c r="G57">
        <v>2512</v>
      </c>
      <c r="H57">
        <v>10667</v>
      </c>
      <c r="I57">
        <v>18</v>
      </c>
      <c r="J57">
        <v>6720</v>
      </c>
      <c r="K57">
        <v>153</v>
      </c>
      <c r="L57">
        <v>15098</v>
      </c>
      <c r="M57">
        <v>424</v>
      </c>
      <c r="N57">
        <v>7471</v>
      </c>
      <c r="O57">
        <v>591</v>
      </c>
      <c r="P57">
        <v>10214</v>
      </c>
      <c r="Q57">
        <v>782</v>
      </c>
      <c r="R57">
        <v>10797</v>
      </c>
      <c r="S57">
        <v>564</v>
      </c>
      <c r="T57">
        <v>11726</v>
      </c>
      <c r="U57">
        <v>334</v>
      </c>
      <c r="V57">
        <v>11101</v>
      </c>
      <c r="W57">
        <v>241</v>
      </c>
      <c r="X57">
        <v>40622</v>
      </c>
      <c r="Y57">
        <v>1665</v>
      </c>
      <c r="Z57">
        <v>43172</v>
      </c>
      <c r="AA57">
        <v>1442</v>
      </c>
      <c r="AB57">
        <v>64551</v>
      </c>
      <c r="AC57">
        <v>1719</v>
      </c>
      <c r="AD57">
        <v>8246</v>
      </c>
      <c r="AE57">
        <v>439</v>
      </c>
      <c r="AF57">
        <v>131</v>
      </c>
      <c r="AG57">
        <v>0</v>
      </c>
      <c r="AH57">
        <v>4923</v>
      </c>
      <c r="AI57">
        <v>167</v>
      </c>
      <c r="AJ57">
        <v>2600</v>
      </c>
      <c r="AK57">
        <v>572</v>
      </c>
      <c r="AL57">
        <v>3320</v>
      </c>
      <c r="AM57">
        <v>193</v>
      </c>
      <c r="AN57">
        <v>4921</v>
      </c>
      <c r="AO57">
        <v>990</v>
      </c>
      <c r="AP57">
        <v>62532</v>
      </c>
      <c r="AQ57">
        <v>1405</v>
      </c>
      <c r="AR57">
        <v>7822</v>
      </c>
      <c r="AS57">
        <v>182</v>
      </c>
      <c r="AT57">
        <v>75972</v>
      </c>
      <c r="AU57">
        <v>2925</v>
      </c>
      <c r="AV57">
        <v>73564</v>
      </c>
      <c r="AW57">
        <v>2019</v>
      </c>
      <c r="AX57">
        <v>10230</v>
      </c>
      <c r="AY57">
        <v>1088</v>
      </c>
      <c r="AZ57">
        <v>6195</v>
      </c>
      <c r="BA57">
        <v>156</v>
      </c>
      <c r="BB57">
        <v>4035</v>
      </c>
      <c r="BC57">
        <v>932</v>
      </c>
      <c r="BD57">
        <v>3373</v>
      </c>
      <c r="BE57">
        <v>604</v>
      </c>
      <c r="BF57">
        <v>10441</v>
      </c>
      <c r="BG57">
        <v>551</v>
      </c>
      <c r="BH57">
        <v>17593</v>
      </c>
      <c r="BI57">
        <v>434</v>
      </c>
      <c r="BJ57">
        <v>23098</v>
      </c>
      <c r="BK57">
        <v>350</v>
      </c>
      <c r="BL57">
        <v>44894</v>
      </c>
      <c r="BM57">
        <v>2002</v>
      </c>
      <c r="BN57">
        <v>43206</v>
      </c>
      <c r="BO57">
        <v>1886</v>
      </c>
      <c r="BP57">
        <v>1688</v>
      </c>
      <c r="BQ57">
        <v>116</v>
      </c>
      <c r="BR57">
        <v>6415</v>
      </c>
      <c r="BS57">
        <v>510</v>
      </c>
      <c r="BT57">
        <v>32279</v>
      </c>
      <c r="BU57">
        <v>912</v>
      </c>
      <c r="BV57">
        <v>13474</v>
      </c>
      <c r="BW57">
        <v>1180</v>
      </c>
      <c r="BX57">
        <v>5556</v>
      </c>
      <c r="BY57">
        <v>420</v>
      </c>
      <c r="BZ57">
        <v>6313</v>
      </c>
      <c r="CA57">
        <v>789</v>
      </c>
      <c r="CB57">
        <v>10122</v>
      </c>
      <c r="CC57">
        <v>1032</v>
      </c>
      <c r="CD57">
        <v>27505</v>
      </c>
      <c r="CE57">
        <v>1527</v>
      </c>
      <c r="CF57">
        <v>46088</v>
      </c>
      <c r="CG57">
        <v>524</v>
      </c>
      <c r="CH57">
        <v>3107</v>
      </c>
      <c r="CI57">
        <v>80687</v>
      </c>
      <c r="CJ57">
        <v>67711</v>
      </c>
      <c r="CK57">
        <v>22932</v>
      </c>
      <c r="CL57">
        <v>66035</v>
      </c>
      <c r="CM57">
        <v>12483</v>
      </c>
      <c r="CN57">
        <v>5272</v>
      </c>
      <c r="CO57">
        <v>270</v>
      </c>
      <c r="CP57">
        <v>2010</v>
      </c>
      <c r="CQ57">
        <v>6000</v>
      </c>
      <c r="CR57">
        <v>1550</v>
      </c>
      <c r="CS57">
        <v>5461</v>
      </c>
      <c r="CT57">
        <v>2269</v>
      </c>
      <c r="CU57">
        <v>1149</v>
      </c>
      <c r="CV57">
        <v>4676</v>
      </c>
      <c r="CW57">
        <v>5876</v>
      </c>
      <c r="CX57">
        <v>9731</v>
      </c>
      <c r="CY57">
        <v>4624</v>
      </c>
      <c r="CZ57">
        <v>1945</v>
      </c>
      <c r="DA57">
        <v>1359</v>
      </c>
      <c r="DB57">
        <v>1101</v>
      </c>
      <c r="DC57">
        <v>949</v>
      </c>
      <c r="DD57">
        <v>2026</v>
      </c>
      <c r="DE57">
        <v>9164</v>
      </c>
      <c r="DF57">
        <v>22484</v>
      </c>
      <c r="DG57">
        <v>17415</v>
      </c>
      <c r="DH57">
        <v>7381</v>
      </c>
      <c r="DI57">
        <v>1350</v>
      </c>
      <c r="DJ57">
        <v>754</v>
      </c>
      <c r="DK57">
        <v>3719</v>
      </c>
      <c r="DL57">
        <v>2147</v>
      </c>
      <c r="DM57">
        <v>71828</v>
      </c>
      <c r="DN57">
        <v>10793</v>
      </c>
      <c r="DO57">
        <v>23040</v>
      </c>
      <c r="DP57">
        <v>8608</v>
      </c>
      <c r="DQ57">
        <v>751</v>
      </c>
      <c r="DR57">
        <v>819</v>
      </c>
      <c r="DS57">
        <v>1602</v>
      </c>
      <c r="DT57">
        <v>1150</v>
      </c>
      <c r="DU57">
        <v>652</v>
      </c>
      <c r="DV57">
        <v>3386</v>
      </c>
      <c r="DW57">
        <v>31648</v>
      </c>
      <c r="DX57" t="s">
        <v>700</v>
      </c>
      <c r="DY57" t="s">
        <v>700</v>
      </c>
      <c r="DZ57" t="s">
        <v>700</v>
      </c>
      <c r="EA57" t="s">
        <v>700</v>
      </c>
      <c r="EB57" t="s">
        <v>500</v>
      </c>
      <c r="EC57">
        <v>0.7</v>
      </c>
      <c r="ED57">
        <v>1.1000000000000001</v>
      </c>
      <c r="EE57">
        <v>1.1000000000000001</v>
      </c>
      <c r="EF57">
        <v>2.5</v>
      </c>
      <c r="EG57">
        <v>2.6</v>
      </c>
      <c r="EH57">
        <v>1.6</v>
      </c>
      <c r="EI57">
        <v>1.1000000000000001</v>
      </c>
      <c r="EJ57">
        <v>1.1000000000000001</v>
      </c>
      <c r="EK57">
        <v>0.4</v>
      </c>
      <c r="EL57">
        <v>0.8</v>
      </c>
      <c r="EM57">
        <v>1</v>
      </c>
      <c r="EN57">
        <v>0.2</v>
      </c>
      <c r="EO57">
        <v>0.8</v>
      </c>
      <c r="EP57">
        <v>0.8</v>
      </c>
      <c r="EQ57">
        <v>0.5</v>
      </c>
      <c r="ER57">
        <v>2.9</v>
      </c>
      <c r="ES57">
        <v>12.5</v>
      </c>
      <c r="ET57">
        <v>2.2000000000000002</v>
      </c>
      <c r="EU57">
        <v>8</v>
      </c>
      <c r="EV57">
        <v>4.5999999999999996</v>
      </c>
      <c r="EW57">
        <v>5.0999999999999996</v>
      </c>
      <c r="EX57">
        <v>0.5</v>
      </c>
      <c r="EY57">
        <v>0.6</v>
      </c>
      <c r="EZ57">
        <v>2.4</v>
      </c>
      <c r="FA57">
        <v>1.5</v>
      </c>
      <c r="FB57">
        <v>5</v>
      </c>
      <c r="FC57">
        <v>1.3</v>
      </c>
      <c r="FD57">
        <v>0.7</v>
      </c>
      <c r="FE57">
        <v>5</v>
      </c>
      <c r="FF57">
        <v>1.9</v>
      </c>
      <c r="FG57">
        <v>0.8</v>
      </c>
      <c r="FH57">
        <v>0.6</v>
      </c>
      <c r="FI57">
        <v>1</v>
      </c>
      <c r="FJ57">
        <v>1</v>
      </c>
      <c r="FK57">
        <v>4.9000000000000004</v>
      </c>
      <c r="FL57">
        <v>2.2000000000000002</v>
      </c>
      <c r="FM57">
        <v>1</v>
      </c>
      <c r="FN57">
        <v>2</v>
      </c>
      <c r="FO57">
        <v>2.6</v>
      </c>
      <c r="FP57">
        <v>2.7</v>
      </c>
      <c r="FQ57">
        <v>1.5</v>
      </c>
      <c r="FR57">
        <v>0.4</v>
      </c>
      <c r="FS57">
        <v>277</v>
      </c>
      <c r="FZ57" t="s">
        <v>700</v>
      </c>
      <c r="GA57" t="s">
        <v>700</v>
      </c>
      <c r="GB57" t="s">
        <v>182</v>
      </c>
      <c r="GC57" t="s">
        <v>2357</v>
      </c>
    </row>
    <row r="58" spans="1:185" x14ac:dyDescent="0.25">
      <c r="A58" s="65">
        <v>57</v>
      </c>
      <c r="B58">
        <v>87102</v>
      </c>
      <c r="C58">
        <v>3416</v>
      </c>
      <c r="D58">
        <v>24397</v>
      </c>
      <c r="E58">
        <v>773</v>
      </c>
      <c r="F58">
        <v>52934</v>
      </c>
      <c r="G58">
        <v>2610</v>
      </c>
      <c r="H58">
        <v>9771</v>
      </c>
      <c r="I58">
        <v>33</v>
      </c>
      <c r="J58">
        <v>7616</v>
      </c>
      <c r="K58">
        <v>185</v>
      </c>
      <c r="L58">
        <v>16781</v>
      </c>
      <c r="M58">
        <v>588</v>
      </c>
      <c r="N58">
        <v>6305</v>
      </c>
      <c r="O58">
        <v>345</v>
      </c>
      <c r="P58">
        <v>9850</v>
      </c>
      <c r="Q58">
        <v>569</v>
      </c>
      <c r="R58">
        <v>13086</v>
      </c>
      <c r="S58">
        <v>796</v>
      </c>
      <c r="T58">
        <v>12331</v>
      </c>
      <c r="U58">
        <v>549</v>
      </c>
      <c r="V58">
        <v>11362</v>
      </c>
      <c r="W58">
        <v>351</v>
      </c>
      <c r="X58">
        <v>43347</v>
      </c>
      <c r="Y58">
        <v>2106</v>
      </c>
      <c r="Z58">
        <v>43755</v>
      </c>
      <c r="AA58">
        <v>1310</v>
      </c>
      <c r="AB58">
        <v>71411</v>
      </c>
      <c r="AC58">
        <v>1606</v>
      </c>
      <c r="AD58">
        <v>5213</v>
      </c>
      <c r="AE58">
        <v>579</v>
      </c>
      <c r="AF58">
        <v>139</v>
      </c>
      <c r="AG58">
        <v>9</v>
      </c>
      <c r="AH58">
        <v>5060</v>
      </c>
      <c r="AI58">
        <v>212</v>
      </c>
      <c r="AJ58">
        <v>2273</v>
      </c>
      <c r="AK58">
        <v>927</v>
      </c>
      <c r="AL58">
        <v>2976</v>
      </c>
      <c r="AM58">
        <v>75</v>
      </c>
      <c r="AN58">
        <v>5455</v>
      </c>
      <c r="AO58">
        <v>1283</v>
      </c>
      <c r="AP58">
        <v>68767</v>
      </c>
      <c r="AQ58">
        <v>1250</v>
      </c>
      <c r="AR58">
        <v>6524</v>
      </c>
      <c r="AS58">
        <v>151</v>
      </c>
      <c r="AT58">
        <v>80578</v>
      </c>
      <c r="AU58">
        <v>3265</v>
      </c>
      <c r="AV58">
        <v>78519</v>
      </c>
      <c r="AW58">
        <v>2137</v>
      </c>
      <c r="AX58">
        <v>8583</v>
      </c>
      <c r="AY58">
        <v>1279</v>
      </c>
      <c r="AZ58">
        <v>4779</v>
      </c>
      <c r="BA58">
        <v>393</v>
      </c>
      <c r="BB58">
        <v>3804</v>
      </c>
      <c r="BC58">
        <v>886</v>
      </c>
      <c r="BD58">
        <v>2740</v>
      </c>
      <c r="BE58">
        <v>687</v>
      </c>
      <c r="BF58">
        <v>10545</v>
      </c>
      <c r="BG58">
        <v>774</v>
      </c>
      <c r="BH58">
        <v>18115</v>
      </c>
      <c r="BI58">
        <v>520</v>
      </c>
      <c r="BJ58">
        <v>25000</v>
      </c>
      <c r="BK58">
        <v>317</v>
      </c>
      <c r="BL58">
        <v>46785</v>
      </c>
      <c r="BM58">
        <v>2350</v>
      </c>
      <c r="BN58">
        <v>45552</v>
      </c>
      <c r="BO58">
        <v>2244</v>
      </c>
      <c r="BP58">
        <v>1233</v>
      </c>
      <c r="BQ58">
        <v>106</v>
      </c>
      <c r="BR58">
        <v>6149</v>
      </c>
      <c r="BS58">
        <v>260</v>
      </c>
      <c r="BT58">
        <v>34112</v>
      </c>
      <c r="BU58">
        <v>1150</v>
      </c>
      <c r="BV58">
        <v>13613</v>
      </c>
      <c r="BW58">
        <v>1178</v>
      </c>
      <c r="BX58">
        <v>5209</v>
      </c>
      <c r="BY58">
        <v>282</v>
      </c>
      <c r="BZ58">
        <v>4597</v>
      </c>
      <c r="CA58">
        <v>945</v>
      </c>
      <c r="CB58">
        <v>6991</v>
      </c>
      <c r="CC58">
        <v>1035</v>
      </c>
      <c r="CD58">
        <v>26476</v>
      </c>
      <c r="CE58">
        <v>1548</v>
      </c>
      <c r="CF58">
        <v>53475</v>
      </c>
      <c r="CG58">
        <v>833</v>
      </c>
      <c r="CH58">
        <v>3416</v>
      </c>
      <c r="CI58">
        <v>83686</v>
      </c>
      <c r="CJ58">
        <v>73663</v>
      </c>
      <c r="CK58">
        <v>19405</v>
      </c>
      <c r="CL58">
        <v>70596</v>
      </c>
      <c r="CM58">
        <v>10642</v>
      </c>
      <c r="CN58">
        <v>3869</v>
      </c>
      <c r="CO58">
        <v>192</v>
      </c>
      <c r="CP58">
        <v>2151</v>
      </c>
      <c r="CQ58">
        <v>5330</v>
      </c>
      <c r="CR58">
        <v>1768</v>
      </c>
      <c r="CS58">
        <v>5749</v>
      </c>
      <c r="CT58">
        <v>3180</v>
      </c>
      <c r="CU58">
        <v>1491</v>
      </c>
      <c r="CV58">
        <v>4888</v>
      </c>
      <c r="CW58">
        <v>5689</v>
      </c>
      <c r="CX58">
        <v>10380</v>
      </c>
      <c r="CY58">
        <v>3839</v>
      </c>
      <c r="CZ58">
        <v>2198</v>
      </c>
      <c r="DA58">
        <v>1905</v>
      </c>
      <c r="DB58">
        <v>836</v>
      </c>
      <c r="DC58">
        <v>516</v>
      </c>
      <c r="DD58">
        <v>1195</v>
      </c>
      <c r="DE58">
        <v>8088</v>
      </c>
      <c r="DF58">
        <v>23723</v>
      </c>
      <c r="DG58">
        <v>19326</v>
      </c>
      <c r="DH58">
        <v>9160</v>
      </c>
      <c r="DI58">
        <v>1216</v>
      </c>
      <c r="DJ58">
        <v>669</v>
      </c>
      <c r="DK58">
        <v>3181</v>
      </c>
      <c r="DL58">
        <v>1968</v>
      </c>
      <c r="DM58">
        <v>76164</v>
      </c>
      <c r="DN58">
        <v>9938</v>
      </c>
      <c r="DO58">
        <v>26062</v>
      </c>
      <c r="DP58">
        <v>5749</v>
      </c>
      <c r="DQ58">
        <v>645</v>
      </c>
      <c r="DR58">
        <v>799</v>
      </c>
      <c r="DS58">
        <v>1024</v>
      </c>
      <c r="DT58">
        <v>674</v>
      </c>
      <c r="DU58">
        <v>512</v>
      </c>
      <c r="DV58">
        <v>2010</v>
      </c>
      <c r="DW58">
        <v>31811</v>
      </c>
      <c r="DX58" t="s">
        <v>700</v>
      </c>
      <c r="DY58" t="s">
        <v>700</v>
      </c>
      <c r="DZ58" t="s">
        <v>700</v>
      </c>
      <c r="EA58" t="s">
        <v>700</v>
      </c>
      <c r="EB58" t="s">
        <v>501</v>
      </c>
      <c r="EC58">
        <v>0.7</v>
      </c>
      <c r="ED58">
        <v>1.6</v>
      </c>
      <c r="EE58">
        <v>1.5</v>
      </c>
      <c r="EF58">
        <v>2.2000000000000002</v>
      </c>
      <c r="EG58">
        <v>1.9</v>
      </c>
      <c r="EH58">
        <v>1.9</v>
      </c>
      <c r="EI58">
        <v>1.3</v>
      </c>
      <c r="EJ58">
        <v>1.1000000000000001</v>
      </c>
      <c r="EK58">
        <v>0.6</v>
      </c>
      <c r="EL58">
        <v>1.3</v>
      </c>
      <c r="EM58">
        <v>0.8</v>
      </c>
      <c r="EN58">
        <v>0.4</v>
      </c>
      <c r="EO58">
        <v>0.9</v>
      </c>
      <c r="EP58">
        <v>0.7</v>
      </c>
      <c r="EQ58">
        <v>0.7</v>
      </c>
      <c r="ER58">
        <v>5.5</v>
      </c>
      <c r="ES58">
        <v>11.6</v>
      </c>
      <c r="ET58">
        <v>2.5</v>
      </c>
      <c r="EU58">
        <v>10.199999999999999</v>
      </c>
      <c r="EV58">
        <v>1.5</v>
      </c>
      <c r="EW58">
        <v>8</v>
      </c>
      <c r="EX58">
        <v>0.5</v>
      </c>
      <c r="EY58">
        <v>0.6</v>
      </c>
      <c r="EZ58">
        <v>3.4</v>
      </c>
      <c r="FA58">
        <v>3</v>
      </c>
      <c r="FB58">
        <v>7</v>
      </c>
      <c r="FC58">
        <v>1.5</v>
      </c>
      <c r="FD58">
        <v>0.7</v>
      </c>
      <c r="FE58">
        <v>6.2</v>
      </c>
      <c r="FF58">
        <v>2</v>
      </c>
      <c r="FG58">
        <v>0.7</v>
      </c>
      <c r="FH58">
        <v>0.6</v>
      </c>
      <c r="FI58">
        <v>0.8</v>
      </c>
      <c r="FJ58">
        <v>0.8</v>
      </c>
      <c r="FK58">
        <v>5.3</v>
      </c>
      <c r="FL58">
        <v>2.1</v>
      </c>
      <c r="FM58">
        <v>0.7</v>
      </c>
      <c r="FN58">
        <v>2.1</v>
      </c>
      <c r="FO58">
        <v>2.7</v>
      </c>
      <c r="FP58">
        <v>6.4</v>
      </c>
      <c r="FQ58">
        <v>1.5</v>
      </c>
      <c r="FR58">
        <v>0.5</v>
      </c>
      <c r="FS58">
        <v>498</v>
      </c>
      <c r="FZ58" t="s">
        <v>700</v>
      </c>
      <c r="GA58" t="s">
        <v>700</v>
      </c>
      <c r="GB58" t="s">
        <v>183</v>
      </c>
      <c r="GC58" t="s">
        <v>2357</v>
      </c>
    </row>
    <row r="59" spans="1:185" x14ac:dyDescent="0.25">
      <c r="A59" s="65">
        <v>58</v>
      </c>
      <c r="B59">
        <v>84818</v>
      </c>
      <c r="C59">
        <v>1795</v>
      </c>
      <c r="D59">
        <v>25866</v>
      </c>
      <c r="E59">
        <v>472</v>
      </c>
      <c r="F59">
        <v>50669</v>
      </c>
      <c r="G59">
        <v>1309</v>
      </c>
      <c r="H59">
        <v>8283</v>
      </c>
      <c r="I59">
        <v>14</v>
      </c>
      <c r="J59">
        <v>7489</v>
      </c>
      <c r="K59">
        <v>120</v>
      </c>
      <c r="L59">
        <v>18377</v>
      </c>
      <c r="M59">
        <v>352</v>
      </c>
      <c r="N59">
        <v>5245</v>
      </c>
      <c r="O59">
        <v>111</v>
      </c>
      <c r="P59">
        <v>9841</v>
      </c>
      <c r="Q59">
        <v>381</v>
      </c>
      <c r="R59">
        <v>11242</v>
      </c>
      <c r="S59">
        <v>415</v>
      </c>
      <c r="T59">
        <v>14049</v>
      </c>
      <c r="U59">
        <v>217</v>
      </c>
      <c r="V59">
        <v>10292</v>
      </c>
      <c r="W59">
        <v>185</v>
      </c>
      <c r="X59">
        <v>42542</v>
      </c>
      <c r="Y59">
        <v>1032</v>
      </c>
      <c r="Z59">
        <v>42276</v>
      </c>
      <c r="AA59">
        <v>763</v>
      </c>
      <c r="AB59">
        <v>77034</v>
      </c>
      <c r="AC59">
        <v>1526</v>
      </c>
      <c r="AD59">
        <v>2018</v>
      </c>
      <c r="AE59">
        <v>82</v>
      </c>
      <c r="AF59">
        <v>421</v>
      </c>
      <c r="AG59">
        <v>12</v>
      </c>
      <c r="AH59">
        <v>2335</v>
      </c>
      <c r="AI59">
        <v>42</v>
      </c>
      <c r="AJ59">
        <v>612</v>
      </c>
      <c r="AK59">
        <v>19</v>
      </c>
      <c r="AL59">
        <v>2373</v>
      </c>
      <c r="AM59">
        <v>114</v>
      </c>
      <c r="AN59">
        <v>2517</v>
      </c>
      <c r="AO59">
        <v>107</v>
      </c>
      <c r="AP59">
        <v>75116</v>
      </c>
      <c r="AQ59">
        <v>1461</v>
      </c>
      <c r="AR59">
        <v>5623</v>
      </c>
      <c r="AS59">
        <v>88</v>
      </c>
      <c r="AT59">
        <v>79195</v>
      </c>
      <c r="AU59">
        <v>1707</v>
      </c>
      <c r="AV59">
        <v>80425</v>
      </c>
      <c r="AW59">
        <v>1654</v>
      </c>
      <c r="AX59">
        <v>4393</v>
      </c>
      <c r="AY59">
        <v>141</v>
      </c>
      <c r="AZ59">
        <v>2922</v>
      </c>
      <c r="BA59">
        <v>37</v>
      </c>
      <c r="BB59">
        <v>1471</v>
      </c>
      <c r="BC59">
        <v>104</v>
      </c>
      <c r="BD59">
        <v>2068</v>
      </c>
      <c r="BE59">
        <v>171</v>
      </c>
      <c r="BF59">
        <v>11558</v>
      </c>
      <c r="BG59">
        <v>409</v>
      </c>
      <c r="BH59">
        <v>18202</v>
      </c>
      <c r="BI59">
        <v>345</v>
      </c>
      <c r="BJ59">
        <v>21879</v>
      </c>
      <c r="BK59">
        <v>287</v>
      </c>
      <c r="BL59">
        <v>45064</v>
      </c>
      <c r="BM59">
        <v>1105</v>
      </c>
      <c r="BN59">
        <v>43939</v>
      </c>
      <c r="BO59">
        <v>992</v>
      </c>
      <c r="BP59">
        <v>1125</v>
      </c>
      <c r="BQ59">
        <v>113</v>
      </c>
      <c r="BR59">
        <v>5605</v>
      </c>
      <c r="BS59">
        <v>204</v>
      </c>
      <c r="BT59">
        <v>33053</v>
      </c>
      <c r="BU59">
        <v>687</v>
      </c>
      <c r="BV59">
        <v>12784</v>
      </c>
      <c r="BW59">
        <v>446</v>
      </c>
      <c r="BX59">
        <v>4832</v>
      </c>
      <c r="BY59">
        <v>176</v>
      </c>
      <c r="BZ59">
        <v>2489</v>
      </c>
      <c r="CA59">
        <v>210</v>
      </c>
      <c r="CB59">
        <v>4269</v>
      </c>
      <c r="CC59">
        <v>288</v>
      </c>
      <c r="CD59">
        <v>26137</v>
      </c>
      <c r="CE59">
        <v>857</v>
      </c>
      <c r="CF59">
        <v>54203</v>
      </c>
      <c r="CG59">
        <v>648</v>
      </c>
      <c r="CH59">
        <v>1795</v>
      </c>
      <c r="CI59">
        <v>83023</v>
      </c>
      <c r="CJ59">
        <v>75182</v>
      </c>
      <c r="CK59">
        <v>15860</v>
      </c>
      <c r="CL59">
        <v>73816</v>
      </c>
      <c r="CM59">
        <v>4849</v>
      </c>
      <c r="CN59">
        <v>1717</v>
      </c>
      <c r="CO59">
        <v>763</v>
      </c>
      <c r="CP59">
        <v>2925</v>
      </c>
      <c r="CQ59">
        <v>5620</v>
      </c>
      <c r="CR59">
        <v>1562</v>
      </c>
      <c r="CS59">
        <v>5425</v>
      </c>
      <c r="CT59">
        <v>3178</v>
      </c>
      <c r="CU59">
        <v>1097</v>
      </c>
      <c r="CV59">
        <v>4741</v>
      </c>
      <c r="CW59">
        <v>4567</v>
      </c>
      <c r="CX59">
        <v>10315</v>
      </c>
      <c r="CY59">
        <v>3670</v>
      </c>
      <c r="CZ59">
        <v>2149</v>
      </c>
      <c r="DA59">
        <v>1938</v>
      </c>
      <c r="DB59">
        <v>951</v>
      </c>
      <c r="DC59">
        <v>445</v>
      </c>
      <c r="DD59">
        <v>866</v>
      </c>
      <c r="DE59">
        <v>6426</v>
      </c>
      <c r="DF59">
        <v>22850</v>
      </c>
      <c r="DG59">
        <v>19586</v>
      </c>
      <c r="DH59">
        <v>9998</v>
      </c>
      <c r="DI59">
        <v>1049</v>
      </c>
      <c r="DJ59">
        <v>743</v>
      </c>
      <c r="DK59">
        <v>2215</v>
      </c>
      <c r="DL59">
        <v>1408</v>
      </c>
      <c r="DM59">
        <v>75308</v>
      </c>
      <c r="DN59">
        <v>8284</v>
      </c>
      <c r="DO59">
        <v>25258</v>
      </c>
      <c r="DP59">
        <v>4018</v>
      </c>
      <c r="DQ59">
        <v>479</v>
      </c>
      <c r="DR59">
        <v>625</v>
      </c>
      <c r="DS59">
        <v>648</v>
      </c>
      <c r="DT59">
        <v>515</v>
      </c>
      <c r="DU59">
        <v>324</v>
      </c>
      <c r="DV59">
        <v>1219</v>
      </c>
      <c r="DW59">
        <v>29276</v>
      </c>
      <c r="DX59" t="s">
        <v>700</v>
      </c>
      <c r="DY59" t="s">
        <v>700</v>
      </c>
      <c r="DZ59" t="s">
        <v>700</v>
      </c>
      <c r="EA59" t="s">
        <v>700</v>
      </c>
      <c r="EB59" t="s">
        <v>502</v>
      </c>
      <c r="EC59">
        <v>0.4</v>
      </c>
      <c r="ED59">
        <v>1.3</v>
      </c>
      <c r="EE59">
        <v>0.8</v>
      </c>
      <c r="EF59">
        <v>0.9</v>
      </c>
      <c r="EG59">
        <v>1.2</v>
      </c>
      <c r="EH59">
        <v>1.3</v>
      </c>
      <c r="EI59">
        <v>0.5</v>
      </c>
      <c r="EJ59">
        <v>0.7</v>
      </c>
      <c r="EK59">
        <v>0.4</v>
      </c>
      <c r="EL59">
        <v>0.9</v>
      </c>
      <c r="EM59">
        <v>0.4</v>
      </c>
      <c r="EN59">
        <v>0.3</v>
      </c>
      <c r="EO59">
        <v>0.6</v>
      </c>
      <c r="EP59">
        <v>0.4</v>
      </c>
      <c r="EQ59">
        <v>0.5</v>
      </c>
      <c r="ER59">
        <v>3.2</v>
      </c>
      <c r="ES59">
        <v>6.6</v>
      </c>
      <c r="ET59">
        <v>1.5</v>
      </c>
      <c r="EU59">
        <v>3.4</v>
      </c>
      <c r="EV59">
        <v>2.9</v>
      </c>
      <c r="EW59">
        <v>2.8</v>
      </c>
      <c r="EX59">
        <v>0.5</v>
      </c>
      <c r="EY59">
        <v>0.4</v>
      </c>
      <c r="EZ59">
        <v>2</v>
      </c>
      <c r="FA59">
        <v>1.1000000000000001</v>
      </c>
      <c r="FB59">
        <v>5.7</v>
      </c>
      <c r="FC59">
        <v>1</v>
      </c>
      <c r="FD59">
        <v>0.4</v>
      </c>
      <c r="FE59">
        <v>5.0999999999999996</v>
      </c>
      <c r="FF59">
        <v>0.9</v>
      </c>
      <c r="FG59">
        <v>0.5</v>
      </c>
      <c r="FH59">
        <v>0.4</v>
      </c>
      <c r="FI59">
        <v>0.4</v>
      </c>
      <c r="FJ59">
        <v>0.4</v>
      </c>
      <c r="FK59">
        <v>5.2</v>
      </c>
      <c r="FL59">
        <v>1.3</v>
      </c>
      <c r="FM59">
        <v>0.5</v>
      </c>
      <c r="FN59">
        <v>1</v>
      </c>
      <c r="FO59">
        <v>1.2</v>
      </c>
      <c r="FP59">
        <v>2.6</v>
      </c>
      <c r="FQ59">
        <v>1.2</v>
      </c>
      <c r="FR59">
        <v>0.3</v>
      </c>
      <c r="FS59">
        <v>82</v>
      </c>
      <c r="FZ59" t="s">
        <v>700</v>
      </c>
      <c r="GA59" t="s">
        <v>700</v>
      </c>
      <c r="GB59" t="s">
        <v>184</v>
      </c>
      <c r="GC59" t="s">
        <v>2357</v>
      </c>
    </row>
    <row r="60" spans="1:185" x14ac:dyDescent="0.25">
      <c r="A60" s="65">
        <v>59</v>
      </c>
      <c r="B60">
        <v>88884</v>
      </c>
      <c r="C60">
        <v>7325</v>
      </c>
      <c r="D60">
        <v>24375</v>
      </c>
      <c r="E60">
        <v>1437</v>
      </c>
      <c r="F60">
        <v>57566</v>
      </c>
      <c r="G60">
        <v>5846</v>
      </c>
      <c r="H60">
        <v>6943</v>
      </c>
      <c r="I60">
        <v>42</v>
      </c>
      <c r="J60">
        <v>7953</v>
      </c>
      <c r="K60">
        <v>403</v>
      </c>
      <c r="L60">
        <v>16422</v>
      </c>
      <c r="M60">
        <v>1034</v>
      </c>
      <c r="N60">
        <v>9493</v>
      </c>
      <c r="O60">
        <v>1252</v>
      </c>
      <c r="P60">
        <v>16233</v>
      </c>
      <c r="Q60">
        <v>1679</v>
      </c>
      <c r="R60">
        <v>12249</v>
      </c>
      <c r="S60">
        <v>1164</v>
      </c>
      <c r="T60">
        <v>10649</v>
      </c>
      <c r="U60">
        <v>1177</v>
      </c>
      <c r="V60">
        <v>8942</v>
      </c>
      <c r="W60">
        <v>574</v>
      </c>
      <c r="X60">
        <v>45408</v>
      </c>
      <c r="Y60">
        <v>4240</v>
      </c>
      <c r="Z60">
        <v>43476</v>
      </c>
      <c r="AA60">
        <v>3085</v>
      </c>
      <c r="AB60">
        <v>36601</v>
      </c>
      <c r="AC60">
        <v>2657</v>
      </c>
      <c r="AD60">
        <v>32320</v>
      </c>
      <c r="AE60">
        <v>2770</v>
      </c>
      <c r="AF60">
        <v>1246</v>
      </c>
      <c r="AG60">
        <v>229</v>
      </c>
      <c r="AH60">
        <v>10693</v>
      </c>
      <c r="AI60">
        <v>924</v>
      </c>
      <c r="AJ60">
        <v>2784</v>
      </c>
      <c r="AK60">
        <v>441</v>
      </c>
      <c r="AL60">
        <v>5227</v>
      </c>
      <c r="AM60">
        <v>304</v>
      </c>
      <c r="AN60">
        <v>6898</v>
      </c>
      <c r="AO60">
        <v>1504</v>
      </c>
      <c r="AP60">
        <v>33178</v>
      </c>
      <c r="AQ60">
        <v>1572</v>
      </c>
      <c r="AR60">
        <v>13752</v>
      </c>
      <c r="AS60">
        <v>822</v>
      </c>
      <c r="AT60">
        <v>75132</v>
      </c>
      <c r="AU60">
        <v>6503</v>
      </c>
      <c r="AV60">
        <v>74809</v>
      </c>
      <c r="AW60">
        <v>5245</v>
      </c>
      <c r="AX60">
        <v>14075</v>
      </c>
      <c r="AY60">
        <v>2080</v>
      </c>
      <c r="AZ60">
        <v>7005</v>
      </c>
      <c r="BA60">
        <v>458</v>
      </c>
      <c r="BB60">
        <v>7070</v>
      </c>
      <c r="BC60">
        <v>1622</v>
      </c>
      <c r="BD60">
        <v>7503</v>
      </c>
      <c r="BE60">
        <v>1097</v>
      </c>
      <c r="BF60">
        <v>12058</v>
      </c>
      <c r="BG60">
        <v>1564</v>
      </c>
      <c r="BH60">
        <v>16266</v>
      </c>
      <c r="BI60">
        <v>1421</v>
      </c>
      <c r="BJ60">
        <v>19189</v>
      </c>
      <c r="BK60">
        <v>554</v>
      </c>
      <c r="BL60">
        <v>45149</v>
      </c>
      <c r="BM60">
        <v>4239</v>
      </c>
      <c r="BN60">
        <v>41413</v>
      </c>
      <c r="BO60">
        <v>3301</v>
      </c>
      <c r="BP60">
        <v>3736</v>
      </c>
      <c r="BQ60">
        <v>938</v>
      </c>
      <c r="BR60">
        <v>12417</v>
      </c>
      <c r="BS60">
        <v>1607</v>
      </c>
      <c r="BT60">
        <v>28749</v>
      </c>
      <c r="BU60">
        <v>1845</v>
      </c>
      <c r="BV60">
        <v>16880</v>
      </c>
      <c r="BW60">
        <v>2185</v>
      </c>
      <c r="BX60">
        <v>11937</v>
      </c>
      <c r="BY60">
        <v>1816</v>
      </c>
      <c r="BZ60">
        <v>22399</v>
      </c>
      <c r="CA60">
        <v>2784</v>
      </c>
      <c r="CB60">
        <v>29242</v>
      </c>
      <c r="CC60">
        <v>3423</v>
      </c>
      <c r="CD60">
        <v>34158</v>
      </c>
      <c r="CE60">
        <v>2770</v>
      </c>
      <c r="CF60">
        <v>23166</v>
      </c>
      <c r="CG60">
        <v>861</v>
      </c>
      <c r="CH60">
        <v>7325</v>
      </c>
      <c r="CI60">
        <v>81559</v>
      </c>
      <c r="CJ60">
        <v>45991</v>
      </c>
      <c r="CK60">
        <v>42125</v>
      </c>
      <c r="CL60">
        <v>63355</v>
      </c>
      <c r="CM60">
        <v>20159</v>
      </c>
      <c r="CN60">
        <v>8885</v>
      </c>
      <c r="CO60">
        <v>254</v>
      </c>
      <c r="CP60">
        <v>1377</v>
      </c>
      <c r="CQ60">
        <v>5271</v>
      </c>
      <c r="CR60">
        <v>741</v>
      </c>
      <c r="CS60">
        <v>5096</v>
      </c>
      <c r="CT60">
        <v>1748</v>
      </c>
      <c r="CU60">
        <v>848</v>
      </c>
      <c r="CV60">
        <v>3805</v>
      </c>
      <c r="CW60">
        <v>6179</v>
      </c>
      <c r="CX60">
        <v>10769</v>
      </c>
      <c r="CY60">
        <v>4847</v>
      </c>
      <c r="CZ60">
        <v>1823</v>
      </c>
      <c r="DA60">
        <v>1316</v>
      </c>
      <c r="DB60">
        <v>3572</v>
      </c>
      <c r="DC60">
        <v>4187</v>
      </c>
      <c r="DD60">
        <v>8988</v>
      </c>
      <c r="DE60">
        <v>18371</v>
      </c>
      <c r="DF60">
        <v>16572</v>
      </c>
      <c r="DG60">
        <v>8970</v>
      </c>
      <c r="DH60">
        <v>3592</v>
      </c>
      <c r="DI60">
        <v>1651</v>
      </c>
      <c r="DJ60">
        <v>884</v>
      </c>
      <c r="DK60">
        <v>5951</v>
      </c>
      <c r="DL60">
        <v>3713</v>
      </c>
      <c r="DM60">
        <v>67714</v>
      </c>
      <c r="DN60">
        <v>20012</v>
      </c>
      <c r="DO60">
        <v>15589</v>
      </c>
      <c r="DP60">
        <v>19354</v>
      </c>
      <c r="DQ60">
        <v>2075</v>
      </c>
      <c r="DR60">
        <v>2395</v>
      </c>
      <c r="DS60">
        <v>2022</v>
      </c>
      <c r="DT60">
        <v>2170</v>
      </c>
      <c r="DU60">
        <v>1873</v>
      </c>
      <c r="DV60">
        <v>7867</v>
      </c>
      <c r="DW60">
        <v>34943</v>
      </c>
      <c r="DX60" t="s">
        <v>700</v>
      </c>
      <c r="DY60" t="s">
        <v>700</v>
      </c>
      <c r="DZ60" t="s">
        <v>700</v>
      </c>
      <c r="EA60" t="s">
        <v>700</v>
      </c>
      <c r="EB60" t="s">
        <v>503</v>
      </c>
      <c r="EC60">
        <v>1</v>
      </c>
      <c r="ED60">
        <v>1.7</v>
      </c>
      <c r="EE60">
        <v>2.1</v>
      </c>
      <c r="EF60">
        <v>2.8</v>
      </c>
      <c r="EG60">
        <v>2</v>
      </c>
      <c r="EH60">
        <v>2.2000000000000002</v>
      </c>
      <c r="EI60">
        <v>1.9</v>
      </c>
      <c r="EJ60">
        <v>1.5</v>
      </c>
      <c r="EK60">
        <v>0.8</v>
      </c>
      <c r="EL60">
        <v>1.7</v>
      </c>
      <c r="EM60">
        <v>1.2</v>
      </c>
      <c r="EN60">
        <v>0.6</v>
      </c>
      <c r="EO60">
        <v>1</v>
      </c>
      <c r="EP60">
        <v>1.3</v>
      </c>
      <c r="EQ60">
        <v>1.4</v>
      </c>
      <c r="ER60">
        <v>1.5</v>
      </c>
      <c r="ES60">
        <v>12.1</v>
      </c>
      <c r="ET60">
        <v>4</v>
      </c>
      <c r="EU60">
        <v>5.3</v>
      </c>
      <c r="EV60">
        <v>2.2999999999999998</v>
      </c>
      <c r="EW60">
        <v>4.5999999999999996</v>
      </c>
      <c r="EX60">
        <v>1</v>
      </c>
      <c r="EY60">
        <v>0.9</v>
      </c>
      <c r="EZ60">
        <v>3.1</v>
      </c>
      <c r="FA60">
        <v>2.8</v>
      </c>
      <c r="FB60">
        <v>5</v>
      </c>
      <c r="FC60">
        <v>1.4</v>
      </c>
      <c r="FD60">
        <v>1.1000000000000001</v>
      </c>
      <c r="FE60">
        <v>2.8</v>
      </c>
      <c r="FF60">
        <v>2</v>
      </c>
      <c r="FG60">
        <v>1.6</v>
      </c>
      <c r="FH60">
        <v>0.7</v>
      </c>
      <c r="FI60">
        <v>1.3</v>
      </c>
      <c r="FJ60">
        <v>1</v>
      </c>
      <c r="FK60">
        <v>6.2</v>
      </c>
      <c r="FL60">
        <v>2.2000000000000002</v>
      </c>
      <c r="FM60">
        <v>1.1000000000000001</v>
      </c>
      <c r="FN60">
        <v>1.8</v>
      </c>
      <c r="FO60">
        <v>2.4</v>
      </c>
      <c r="FP60">
        <v>2.1</v>
      </c>
      <c r="FQ60">
        <v>1.2</v>
      </c>
      <c r="FR60">
        <v>1.4</v>
      </c>
      <c r="FS60">
        <v>667</v>
      </c>
      <c r="FZ60" t="s">
        <v>700</v>
      </c>
      <c r="GA60" t="s">
        <v>700</v>
      </c>
      <c r="GB60" t="s">
        <v>185</v>
      </c>
      <c r="GC60" t="s">
        <v>2357</v>
      </c>
    </row>
    <row r="61" spans="1:185" x14ac:dyDescent="0.25">
      <c r="A61" s="65">
        <v>60</v>
      </c>
      <c r="B61">
        <v>88770</v>
      </c>
      <c r="C61">
        <v>5272</v>
      </c>
      <c r="D61">
        <v>16011</v>
      </c>
      <c r="E61">
        <v>387</v>
      </c>
      <c r="F61">
        <v>66013</v>
      </c>
      <c r="G61">
        <v>4815</v>
      </c>
      <c r="H61">
        <v>6746</v>
      </c>
      <c r="I61">
        <v>70</v>
      </c>
      <c r="J61">
        <v>5798</v>
      </c>
      <c r="K61">
        <v>61</v>
      </c>
      <c r="L61">
        <v>10213</v>
      </c>
      <c r="M61">
        <v>326</v>
      </c>
      <c r="N61">
        <v>26802</v>
      </c>
      <c r="O61">
        <v>1415</v>
      </c>
      <c r="P61">
        <v>16991</v>
      </c>
      <c r="Q61">
        <v>1759</v>
      </c>
      <c r="R61">
        <v>8912</v>
      </c>
      <c r="S61">
        <v>927</v>
      </c>
      <c r="T61">
        <v>6631</v>
      </c>
      <c r="U61">
        <v>440</v>
      </c>
      <c r="V61">
        <v>6677</v>
      </c>
      <c r="W61">
        <v>274</v>
      </c>
      <c r="X61">
        <v>44805</v>
      </c>
      <c r="Y61">
        <v>3014</v>
      </c>
      <c r="Z61">
        <v>43965</v>
      </c>
      <c r="AA61">
        <v>2258</v>
      </c>
      <c r="AB61">
        <v>59282</v>
      </c>
      <c r="AC61">
        <v>2771</v>
      </c>
      <c r="AD61">
        <v>14482</v>
      </c>
      <c r="AE61">
        <v>1009</v>
      </c>
      <c r="AF61">
        <v>1143</v>
      </c>
      <c r="AG61">
        <v>111</v>
      </c>
      <c r="AH61">
        <v>7653</v>
      </c>
      <c r="AI61">
        <v>378</v>
      </c>
      <c r="AJ61">
        <v>2482</v>
      </c>
      <c r="AK61">
        <v>770</v>
      </c>
      <c r="AL61">
        <v>3728</v>
      </c>
      <c r="AM61">
        <v>233</v>
      </c>
      <c r="AN61">
        <v>5887</v>
      </c>
      <c r="AO61">
        <v>1221</v>
      </c>
      <c r="AP61">
        <v>56539</v>
      </c>
      <c r="AQ61">
        <v>2330</v>
      </c>
      <c r="AR61">
        <v>9523</v>
      </c>
      <c r="AS61">
        <v>485</v>
      </c>
      <c r="AT61">
        <v>79247</v>
      </c>
      <c r="AU61">
        <v>4787</v>
      </c>
      <c r="AV61">
        <v>72007</v>
      </c>
      <c r="AW61">
        <v>3082</v>
      </c>
      <c r="AX61">
        <v>16763</v>
      </c>
      <c r="AY61">
        <v>2190</v>
      </c>
      <c r="AZ61">
        <v>7294</v>
      </c>
      <c r="BA61">
        <v>444</v>
      </c>
      <c r="BB61">
        <v>9469</v>
      </c>
      <c r="BC61">
        <v>1746</v>
      </c>
      <c r="BD61">
        <v>5023</v>
      </c>
      <c r="BE61">
        <v>659</v>
      </c>
      <c r="BF61">
        <v>7186</v>
      </c>
      <c r="BG61">
        <v>953</v>
      </c>
      <c r="BH61">
        <v>11301</v>
      </c>
      <c r="BI61">
        <v>1135</v>
      </c>
      <c r="BJ61">
        <v>22447</v>
      </c>
      <c r="BK61">
        <v>723</v>
      </c>
      <c r="BL61">
        <v>52300</v>
      </c>
      <c r="BM61">
        <v>4063</v>
      </c>
      <c r="BN61">
        <v>49386</v>
      </c>
      <c r="BO61">
        <v>3479</v>
      </c>
      <c r="BP61">
        <v>2914</v>
      </c>
      <c r="BQ61">
        <v>584</v>
      </c>
      <c r="BR61">
        <v>13713</v>
      </c>
      <c r="BS61">
        <v>752</v>
      </c>
      <c r="BT61">
        <v>26884</v>
      </c>
      <c r="BU61">
        <v>1835</v>
      </c>
      <c r="BV61">
        <v>29687</v>
      </c>
      <c r="BW61">
        <v>2207</v>
      </c>
      <c r="BX61">
        <v>9442</v>
      </c>
      <c r="BY61">
        <v>773</v>
      </c>
      <c r="BZ61">
        <v>25307</v>
      </c>
      <c r="CA61">
        <v>1575</v>
      </c>
      <c r="CB61">
        <v>31877</v>
      </c>
      <c r="CC61">
        <v>2117</v>
      </c>
      <c r="CD61">
        <v>26236</v>
      </c>
      <c r="CE61">
        <v>2298</v>
      </c>
      <c r="CF61">
        <v>22251</v>
      </c>
      <c r="CG61">
        <v>619</v>
      </c>
      <c r="CH61">
        <v>5272</v>
      </c>
      <c r="CI61">
        <v>83498</v>
      </c>
      <c r="CJ61">
        <v>63025</v>
      </c>
      <c r="CK61">
        <v>26360</v>
      </c>
      <c r="CL61">
        <v>63465</v>
      </c>
      <c r="CM61">
        <v>20762</v>
      </c>
      <c r="CN61">
        <v>9115</v>
      </c>
      <c r="CO61">
        <v>106</v>
      </c>
      <c r="CP61">
        <v>1276</v>
      </c>
      <c r="CQ61">
        <v>3646</v>
      </c>
      <c r="CR61">
        <v>900</v>
      </c>
      <c r="CS61">
        <v>5358</v>
      </c>
      <c r="CT61">
        <v>2021</v>
      </c>
      <c r="CU61">
        <v>1078</v>
      </c>
      <c r="CV61">
        <v>2906</v>
      </c>
      <c r="CW61">
        <v>7032</v>
      </c>
      <c r="CX61">
        <v>17272</v>
      </c>
      <c r="CY61">
        <v>7915</v>
      </c>
      <c r="CZ61">
        <v>2122</v>
      </c>
      <c r="DA61">
        <v>1085</v>
      </c>
      <c r="DB61">
        <v>2152</v>
      </c>
      <c r="DC61">
        <v>2539</v>
      </c>
      <c r="DD61">
        <v>5343</v>
      </c>
      <c r="DE61">
        <v>21758</v>
      </c>
      <c r="DF61">
        <v>12902</v>
      </c>
      <c r="DG61">
        <v>8852</v>
      </c>
      <c r="DH61">
        <v>3567</v>
      </c>
      <c r="DI61">
        <v>1325</v>
      </c>
      <c r="DJ61">
        <v>327</v>
      </c>
      <c r="DK61">
        <v>2725</v>
      </c>
      <c r="DL61">
        <v>1678</v>
      </c>
      <c r="DM61">
        <v>57098</v>
      </c>
      <c r="DN61">
        <v>29087</v>
      </c>
      <c r="DO61">
        <v>12455</v>
      </c>
      <c r="DP61">
        <v>22205</v>
      </c>
      <c r="DQ61">
        <v>2364</v>
      </c>
      <c r="DR61">
        <v>2367</v>
      </c>
      <c r="DS61">
        <v>2266</v>
      </c>
      <c r="DT61">
        <v>2800</v>
      </c>
      <c r="DU61">
        <v>1950</v>
      </c>
      <c r="DV61">
        <v>9503</v>
      </c>
      <c r="DW61">
        <v>34660</v>
      </c>
      <c r="DX61" t="s">
        <v>700</v>
      </c>
      <c r="DY61" t="s">
        <v>700</v>
      </c>
      <c r="DZ61" t="s">
        <v>700</v>
      </c>
      <c r="EA61" t="s">
        <v>700</v>
      </c>
      <c r="EB61" t="s">
        <v>504</v>
      </c>
      <c r="EC61">
        <v>0.8</v>
      </c>
      <c r="ED61">
        <v>1</v>
      </c>
      <c r="EE61">
        <v>1.7</v>
      </c>
      <c r="EF61">
        <v>1.3</v>
      </c>
      <c r="EG61">
        <v>2</v>
      </c>
      <c r="EH61">
        <v>2.7</v>
      </c>
      <c r="EI61">
        <v>2.4</v>
      </c>
      <c r="EJ61">
        <v>1.8</v>
      </c>
      <c r="EK61">
        <v>1.2</v>
      </c>
      <c r="EL61">
        <v>1.4</v>
      </c>
      <c r="EM61">
        <v>0.9</v>
      </c>
      <c r="EN61">
        <v>0.9</v>
      </c>
      <c r="EO61">
        <v>1</v>
      </c>
      <c r="EP61">
        <v>0.9</v>
      </c>
      <c r="EQ61">
        <v>0.8</v>
      </c>
      <c r="ER61">
        <v>2.4</v>
      </c>
      <c r="ES61">
        <v>7.4</v>
      </c>
      <c r="ET61">
        <v>2</v>
      </c>
      <c r="EU61">
        <v>13.1</v>
      </c>
      <c r="EV61">
        <v>3</v>
      </c>
      <c r="EW61">
        <v>7.1</v>
      </c>
      <c r="EX61">
        <v>0.7</v>
      </c>
      <c r="EY61">
        <v>0.7</v>
      </c>
      <c r="EZ61">
        <v>3</v>
      </c>
      <c r="FA61">
        <v>2.2999999999999998</v>
      </c>
      <c r="FB61">
        <v>4.5999999999999996</v>
      </c>
      <c r="FC61">
        <v>2.2000000000000002</v>
      </c>
      <c r="FD61">
        <v>0.8</v>
      </c>
      <c r="FE61">
        <v>3.5</v>
      </c>
      <c r="FF61">
        <v>3.8</v>
      </c>
      <c r="FG61">
        <v>2.2999999999999998</v>
      </c>
      <c r="FH61">
        <v>1</v>
      </c>
      <c r="FI61">
        <v>1.1000000000000001</v>
      </c>
      <c r="FJ61">
        <v>0.9</v>
      </c>
      <c r="FK61">
        <v>9.3000000000000007</v>
      </c>
      <c r="FL61">
        <v>1.5</v>
      </c>
      <c r="FM61">
        <v>1.2</v>
      </c>
      <c r="FN61">
        <v>1.5</v>
      </c>
      <c r="FO61">
        <v>2.9</v>
      </c>
      <c r="FP61">
        <v>1.4</v>
      </c>
      <c r="FQ61">
        <v>1.9</v>
      </c>
      <c r="FR61">
        <v>0.9</v>
      </c>
      <c r="FS61">
        <v>374</v>
      </c>
      <c r="FZ61" t="s">
        <v>700</v>
      </c>
      <c r="GA61" t="s">
        <v>700</v>
      </c>
      <c r="GB61" t="s">
        <v>186</v>
      </c>
      <c r="GC61" t="s">
        <v>2357</v>
      </c>
    </row>
    <row r="62" spans="1:185" x14ac:dyDescent="0.25">
      <c r="A62" s="65">
        <v>61</v>
      </c>
      <c r="B62">
        <v>84040</v>
      </c>
      <c r="C62">
        <v>2768</v>
      </c>
      <c r="D62">
        <v>14710</v>
      </c>
      <c r="E62">
        <v>156</v>
      </c>
      <c r="F62">
        <v>59088</v>
      </c>
      <c r="G62">
        <v>2596</v>
      </c>
      <c r="H62">
        <v>10242</v>
      </c>
      <c r="I62">
        <v>16</v>
      </c>
      <c r="J62">
        <v>5582</v>
      </c>
      <c r="K62">
        <v>37</v>
      </c>
      <c r="L62">
        <v>9128</v>
      </c>
      <c r="M62">
        <v>119</v>
      </c>
      <c r="N62">
        <v>8317</v>
      </c>
      <c r="O62">
        <v>411</v>
      </c>
      <c r="P62">
        <v>18698</v>
      </c>
      <c r="Q62">
        <v>1035</v>
      </c>
      <c r="R62">
        <v>11967</v>
      </c>
      <c r="S62">
        <v>541</v>
      </c>
      <c r="T62">
        <v>10921</v>
      </c>
      <c r="U62">
        <v>376</v>
      </c>
      <c r="V62">
        <v>9185</v>
      </c>
      <c r="W62">
        <v>233</v>
      </c>
      <c r="X62">
        <v>42768</v>
      </c>
      <c r="Y62">
        <v>1589</v>
      </c>
      <c r="Z62">
        <v>41272</v>
      </c>
      <c r="AA62">
        <v>1179</v>
      </c>
      <c r="AB62">
        <v>71266</v>
      </c>
      <c r="AC62">
        <v>1953</v>
      </c>
      <c r="AD62">
        <v>4613</v>
      </c>
      <c r="AE62">
        <v>257</v>
      </c>
      <c r="AF62">
        <v>338</v>
      </c>
      <c r="AG62">
        <v>4</v>
      </c>
      <c r="AH62">
        <v>3102</v>
      </c>
      <c r="AI62">
        <v>90</v>
      </c>
      <c r="AJ62">
        <v>1374</v>
      </c>
      <c r="AK62">
        <v>304</v>
      </c>
      <c r="AL62">
        <v>3333</v>
      </c>
      <c r="AM62">
        <v>160</v>
      </c>
      <c r="AN62">
        <v>3508</v>
      </c>
      <c r="AO62">
        <v>408</v>
      </c>
      <c r="AP62">
        <v>69496</v>
      </c>
      <c r="AQ62">
        <v>1916</v>
      </c>
      <c r="AR62">
        <v>6109</v>
      </c>
      <c r="AS62">
        <v>390</v>
      </c>
      <c r="AT62">
        <v>77931</v>
      </c>
      <c r="AU62">
        <v>2378</v>
      </c>
      <c r="AV62">
        <v>77080</v>
      </c>
      <c r="AW62">
        <v>2193</v>
      </c>
      <c r="AX62">
        <v>6960</v>
      </c>
      <c r="AY62">
        <v>575</v>
      </c>
      <c r="AZ62">
        <v>3945</v>
      </c>
      <c r="BA62">
        <v>99</v>
      </c>
      <c r="BB62">
        <v>3015</v>
      </c>
      <c r="BC62">
        <v>476</v>
      </c>
      <c r="BD62">
        <v>1631</v>
      </c>
      <c r="BE62">
        <v>408</v>
      </c>
      <c r="BF62">
        <v>5073</v>
      </c>
      <c r="BG62">
        <v>307</v>
      </c>
      <c r="BH62">
        <v>11870</v>
      </c>
      <c r="BI62">
        <v>924</v>
      </c>
      <c r="BJ62">
        <v>42439</v>
      </c>
      <c r="BK62">
        <v>562</v>
      </c>
      <c r="BL62">
        <v>53127</v>
      </c>
      <c r="BM62">
        <v>2282</v>
      </c>
      <c r="BN62">
        <v>51536</v>
      </c>
      <c r="BO62">
        <v>2058</v>
      </c>
      <c r="BP62">
        <v>1591</v>
      </c>
      <c r="BQ62">
        <v>224</v>
      </c>
      <c r="BR62">
        <v>5961</v>
      </c>
      <c r="BS62">
        <v>314</v>
      </c>
      <c r="BT62">
        <v>38334</v>
      </c>
      <c r="BU62">
        <v>1051</v>
      </c>
      <c r="BV62">
        <v>16103</v>
      </c>
      <c r="BW62">
        <v>1218</v>
      </c>
      <c r="BX62">
        <v>4651</v>
      </c>
      <c r="BY62">
        <v>327</v>
      </c>
      <c r="BZ62">
        <v>6393</v>
      </c>
      <c r="CA62">
        <v>614</v>
      </c>
      <c r="CB62">
        <v>8773</v>
      </c>
      <c r="CC62">
        <v>795</v>
      </c>
      <c r="CD62">
        <v>22978</v>
      </c>
      <c r="CE62">
        <v>1285</v>
      </c>
      <c r="CF62">
        <v>52154</v>
      </c>
      <c r="CG62">
        <v>688</v>
      </c>
      <c r="CH62">
        <v>2768</v>
      </c>
      <c r="CI62">
        <v>81272</v>
      </c>
      <c r="CJ62">
        <v>70813</v>
      </c>
      <c r="CK62">
        <v>18958</v>
      </c>
      <c r="CL62">
        <v>71887</v>
      </c>
      <c r="CM62">
        <v>8299</v>
      </c>
      <c r="CN62">
        <v>2583</v>
      </c>
      <c r="CO62">
        <v>180</v>
      </c>
      <c r="CP62">
        <v>1296</v>
      </c>
      <c r="CQ62">
        <v>5055</v>
      </c>
      <c r="CR62">
        <v>1214</v>
      </c>
      <c r="CS62">
        <v>5440</v>
      </c>
      <c r="CT62">
        <v>1733</v>
      </c>
      <c r="CU62">
        <v>1388</v>
      </c>
      <c r="CV62">
        <v>5714</v>
      </c>
      <c r="CW62">
        <v>10413</v>
      </c>
      <c r="CX62">
        <v>13351</v>
      </c>
      <c r="CY62">
        <v>5440</v>
      </c>
      <c r="CZ62">
        <v>2273</v>
      </c>
      <c r="DA62">
        <v>1344</v>
      </c>
      <c r="DB62">
        <v>880</v>
      </c>
      <c r="DC62">
        <v>1153</v>
      </c>
      <c r="DD62">
        <v>2093</v>
      </c>
      <c r="DE62">
        <v>23957</v>
      </c>
      <c r="DF62">
        <v>17752</v>
      </c>
      <c r="DG62">
        <v>14724</v>
      </c>
      <c r="DH62">
        <v>6358</v>
      </c>
      <c r="DI62">
        <v>965</v>
      </c>
      <c r="DJ62">
        <v>423</v>
      </c>
      <c r="DK62">
        <v>2063</v>
      </c>
      <c r="DL62">
        <v>1250</v>
      </c>
      <c r="DM62">
        <v>67142</v>
      </c>
      <c r="DN62">
        <v>16279</v>
      </c>
      <c r="DO62">
        <v>20954</v>
      </c>
      <c r="DP62">
        <v>20755</v>
      </c>
      <c r="DQ62">
        <v>3583</v>
      </c>
      <c r="DR62">
        <v>3216</v>
      </c>
      <c r="DS62">
        <v>3249</v>
      </c>
      <c r="DT62">
        <v>2439</v>
      </c>
      <c r="DU62">
        <v>1769</v>
      </c>
      <c r="DV62">
        <v>5918</v>
      </c>
      <c r="DW62">
        <v>41709</v>
      </c>
      <c r="DX62" t="s">
        <v>700</v>
      </c>
      <c r="DY62" t="s">
        <v>700</v>
      </c>
      <c r="DZ62" t="s">
        <v>700</v>
      </c>
      <c r="EA62" t="s">
        <v>700</v>
      </c>
      <c r="EB62" t="s">
        <v>505</v>
      </c>
      <c r="EC62">
        <v>0.5</v>
      </c>
      <c r="ED62">
        <v>0.7</v>
      </c>
      <c r="EE62">
        <v>0.7</v>
      </c>
      <c r="EF62">
        <v>2.1</v>
      </c>
      <c r="EG62">
        <v>1.5</v>
      </c>
      <c r="EH62">
        <v>1.6</v>
      </c>
      <c r="EI62">
        <v>1.3</v>
      </c>
      <c r="EJ62">
        <v>1.1000000000000001</v>
      </c>
      <c r="EK62">
        <v>0.4</v>
      </c>
      <c r="EL62">
        <v>0.5</v>
      </c>
      <c r="EM62">
        <v>0.8</v>
      </c>
      <c r="EN62">
        <v>0.3</v>
      </c>
      <c r="EO62">
        <v>0.7</v>
      </c>
      <c r="EP62">
        <v>0.6</v>
      </c>
      <c r="EQ62">
        <v>0.5</v>
      </c>
      <c r="ER62">
        <v>3.2</v>
      </c>
      <c r="ES62">
        <v>3.4</v>
      </c>
      <c r="ET62">
        <v>2.8</v>
      </c>
      <c r="EU62">
        <v>10</v>
      </c>
      <c r="EV62">
        <v>3.2</v>
      </c>
      <c r="EW62">
        <v>6</v>
      </c>
      <c r="EX62">
        <v>0.5</v>
      </c>
      <c r="EY62">
        <v>0.5</v>
      </c>
      <c r="EZ62">
        <v>3.5</v>
      </c>
      <c r="FA62">
        <v>1.6</v>
      </c>
      <c r="FB62">
        <v>7.5</v>
      </c>
      <c r="FC62">
        <v>3</v>
      </c>
      <c r="FD62">
        <v>0.5</v>
      </c>
      <c r="FE62">
        <v>11</v>
      </c>
      <c r="FF62">
        <v>2.5</v>
      </c>
      <c r="FG62">
        <v>2</v>
      </c>
      <c r="FH62">
        <v>0.4</v>
      </c>
      <c r="FI62">
        <v>0.8</v>
      </c>
      <c r="FJ62">
        <v>0.8</v>
      </c>
      <c r="FK62">
        <v>6.4</v>
      </c>
      <c r="FL62">
        <v>2.5</v>
      </c>
      <c r="FM62">
        <v>0.7</v>
      </c>
      <c r="FN62">
        <v>1.7</v>
      </c>
      <c r="FO62">
        <v>2.9</v>
      </c>
      <c r="FP62">
        <v>2.7</v>
      </c>
      <c r="FQ62">
        <v>1.1000000000000001</v>
      </c>
      <c r="FR62">
        <v>0.4</v>
      </c>
      <c r="FS62">
        <v>211</v>
      </c>
      <c r="FZ62" t="s">
        <v>700</v>
      </c>
      <c r="GA62" t="s">
        <v>700</v>
      </c>
      <c r="GB62" t="s">
        <v>187</v>
      </c>
      <c r="GC62" t="s">
        <v>2357</v>
      </c>
    </row>
    <row r="63" spans="1:185" x14ac:dyDescent="0.25">
      <c r="A63" s="65">
        <v>62</v>
      </c>
      <c r="B63">
        <v>82966</v>
      </c>
      <c r="C63">
        <v>10280</v>
      </c>
      <c r="D63">
        <v>20953</v>
      </c>
      <c r="E63">
        <v>1185</v>
      </c>
      <c r="F63">
        <v>56456</v>
      </c>
      <c r="G63">
        <v>8938</v>
      </c>
      <c r="H63">
        <v>5557</v>
      </c>
      <c r="I63">
        <v>157</v>
      </c>
      <c r="J63">
        <v>7735</v>
      </c>
      <c r="K63">
        <v>290</v>
      </c>
      <c r="L63">
        <v>13218</v>
      </c>
      <c r="M63">
        <v>895</v>
      </c>
      <c r="N63">
        <v>10437</v>
      </c>
      <c r="O63">
        <v>1556</v>
      </c>
      <c r="P63">
        <v>18198</v>
      </c>
      <c r="Q63">
        <v>2838</v>
      </c>
      <c r="R63">
        <v>11948</v>
      </c>
      <c r="S63">
        <v>2657</v>
      </c>
      <c r="T63">
        <v>8687</v>
      </c>
      <c r="U63">
        <v>1306</v>
      </c>
      <c r="V63">
        <v>7186</v>
      </c>
      <c r="W63">
        <v>581</v>
      </c>
      <c r="X63">
        <v>42212</v>
      </c>
      <c r="Y63">
        <v>6055</v>
      </c>
      <c r="Z63">
        <v>40754</v>
      </c>
      <c r="AA63">
        <v>4225</v>
      </c>
      <c r="AB63">
        <v>42683</v>
      </c>
      <c r="AC63">
        <v>3375</v>
      </c>
      <c r="AD63">
        <v>22005</v>
      </c>
      <c r="AE63">
        <v>2117</v>
      </c>
      <c r="AF63">
        <v>1839</v>
      </c>
      <c r="AG63">
        <v>190</v>
      </c>
      <c r="AH63">
        <v>2498</v>
      </c>
      <c r="AI63">
        <v>52</v>
      </c>
      <c r="AJ63">
        <v>10336</v>
      </c>
      <c r="AK63">
        <v>4174</v>
      </c>
      <c r="AL63">
        <v>3605</v>
      </c>
      <c r="AM63">
        <v>372</v>
      </c>
      <c r="AN63">
        <v>17988</v>
      </c>
      <c r="AO63">
        <v>5919</v>
      </c>
      <c r="AP63">
        <v>36631</v>
      </c>
      <c r="AQ63">
        <v>1820</v>
      </c>
      <c r="AR63">
        <v>10396</v>
      </c>
      <c r="AS63">
        <v>984</v>
      </c>
      <c r="AT63">
        <v>72570</v>
      </c>
      <c r="AU63">
        <v>9296</v>
      </c>
      <c r="AV63">
        <v>61696</v>
      </c>
      <c r="AW63">
        <v>4281</v>
      </c>
      <c r="AX63">
        <v>21270</v>
      </c>
      <c r="AY63">
        <v>5999</v>
      </c>
      <c r="AZ63">
        <v>7952</v>
      </c>
      <c r="BA63">
        <v>611</v>
      </c>
      <c r="BB63">
        <v>13318</v>
      </c>
      <c r="BC63">
        <v>5388</v>
      </c>
      <c r="BD63">
        <v>10068</v>
      </c>
      <c r="BE63">
        <v>3381</v>
      </c>
      <c r="BF63">
        <v>9061</v>
      </c>
      <c r="BG63">
        <v>1948</v>
      </c>
      <c r="BH63">
        <v>13069</v>
      </c>
      <c r="BI63">
        <v>1511</v>
      </c>
      <c r="BJ63">
        <v>19378</v>
      </c>
      <c r="BK63">
        <v>699</v>
      </c>
      <c r="BL63">
        <v>47262</v>
      </c>
      <c r="BM63">
        <v>7248</v>
      </c>
      <c r="BN63">
        <v>44515</v>
      </c>
      <c r="BO63">
        <v>6735</v>
      </c>
      <c r="BP63">
        <v>2747</v>
      </c>
      <c r="BQ63">
        <v>513</v>
      </c>
      <c r="BR63">
        <v>9194</v>
      </c>
      <c r="BS63">
        <v>1690</v>
      </c>
      <c r="BT63">
        <v>28842</v>
      </c>
      <c r="BU63">
        <v>3973</v>
      </c>
      <c r="BV63">
        <v>19475</v>
      </c>
      <c r="BW63">
        <v>3231</v>
      </c>
      <c r="BX63">
        <v>8139</v>
      </c>
      <c r="BY63">
        <v>1734</v>
      </c>
      <c r="BZ63">
        <v>20050</v>
      </c>
      <c r="CA63">
        <v>3120</v>
      </c>
      <c r="CB63">
        <v>29029</v>
      </c>
      <c r="CC63">
        <v>4726</v>
      </c>
      <c r="CD63">
        <v>33242</v>
      </c>
      <c r="CE63">
        <v>4710</v>
      </c>
      <c r="CF63">
        <v>19889</v>
      </c>
      <c r="CG63">
        <v>772</v>
      </c>
      <c r="CH63">
        <v>10280</v>
      </c>
      <c r="CI63">
        <v>72686</v>
      </c>
      <c r="CJ63">
        <v>43413</v>
      </c>
      <c r="CK63">
        <v>33987</v>
      </c>
      <c r="CL63">
        <v>48003</v>
      </c>
      <c r="CM63">
        <v>28816</v>
      </c>
      <c r="CN63">
        <v>15077</v>
      </c>
      <c r="CO63">
        <v>246</v>
      </c>
      <c r="CP63">
        <v>1743</v>
      </c>
      <c r="CQ63">
        <v>3910</v>
      </c>
      <c r="CR63">
        <v>938</v>
      </c>
      <c r="CS63">
        <v>4199</v>
      </c>
      <c r="CT63">
        <v>1822</v>
      </c>
      <c r="CU63">
        <v>1067</v>
      </c>
      <c r="CV63">
        <v>2650</v>
      </c>
      <c r="CW63">
        <v>6645</v>
      </c>
      <c r="CX63">
        <v>11724</v>
      </c>
      <c r="CY63">
        <v>7668</v>
      </c>
      <c r="CZ63">
        <v>2672</v>
      </c>
      <c r="DA63">
        <v>1136</v>
      </c>
      <c r="DB63">
        <v>2605</v>
      </c>
      <c r="DC63">
        <v>3110</v>
      </c>
      <c r="DD63">
        <v>7004</v>
      </c>
      <c r="DE63">
        <v>18575</v>
      </c>
      <c r="DF63">
        <v>14639</v>
      </c>
      <c r="DG63">
        <v>8982</v>
      </c>
      <c r="DH63">
        <v>4526</v>
      </c>
      <c r="DI63">
        <v>1544</v>
      </c>
      <c r="DJ63">
        <v>756</v>
      </c>
      <c r="DK63">
        <v>4113</v>
      </c>
      <c r="DL63">
        <v>2703</v>
      </c>
      <c r="DM63">
        <v>62842</v>
      </c>
      <c r="DN63">
        <v>18880</v>
      </c>
      <c r="DO63">
        <v>11421</v>
      </c>
      <c r="DP63">
        <v>21793</v>
      </c>
      <c r="DQ63">
        <v>2607</v>
      </c>
      <c r="DR63">
        <v>2847</v>
      </c>
      <c r="DS63">
        <v>2795</v>
      </c>
      <c r="DT63">
        <v>2539</v>
      </c>
      <c r="DU63">
        <v>1988</v>
      </c>
      <c r="DV63">
        <v>8312</v>
      </c>
      <c r="DW63">
        <v>33214</v>
      </c>
      <c r="DX63" t="s">
        <v>700</v>
      </c>
      <c r="DY63" t="s">
        <v>700</v>
      </c>
      <c r="DZ63" t="s">
        <v>700</v>
      </c>
      <c r="EA63" t="s">
        <v>700</v>
      </c>
      <c r="EB63" t="s">
        <v>506</v>
      </c>
      <c r="EC63">
        <v>1</v>
      </c>
      <c r="ED63">
        <v>2</v>
      </c>
      <c r="EE63">
        <v>2.2000000000000002</v>
      </c>
      <c r="EF63">
        <v>3.3</v>
      </c>
      <c r="EG63">
        <v>1.8</v>
      </c>
      <c r="EH63">
        <v>3.1</v>
      </c>
      <c r="EI63">
        <v>2.2999999999999998</v>
      </c>
      <c r="EJ63">
        <v>2.5</v>
      </c>
      <c r="EK63">
        <v>1.5</v>
      </c>
      <c r="EL63">
        <v>1.8</v>
      </c>
      <c r="EM63">
        <v>1.2</v>
      </c>
      <c r="EN63">
        <v>1.9</v>
      </c>
      <c r="EO63">
        <v>1.3</v>
      </c>
      <c r="EP63">
        <v>1.1000000000000001</v>
      </c>
      <c r="EQ63">
        <v>0.9</v>
      </c>
      <c r="ER63">
        <v>1.8</v>
      </c>
      <c r="ES63">
        <v>8.1</v>
      </c>
      <c r="ET63">
        <v>1.2</v>
      </c>
      <c r="EU63">
        <v>5.2</v>
      </c>
      <c r="EV63">
        <v>4.5999999999999996</v>
      </c>
      <c r="EW63">
        <v>3.5</v>
      </c>
      <c r="EX63">
        <v>0.8</v>
      </c>
      <c r="EY63">
        <v>0.9</v>
      </c>
      <c r="EZ63">
        <v>2.7</v>
      </c>
      <c r="FA63">
        <v>2.4</v>
      </c>
      <c r="FB63">
        <v>3.9</v>
      </c>
      <c r="FC63">
        <v>1.6</v>
      </c>
      <c r="FD63">
        <v>1.2</v>
      </c>
      <c r="FE63">
        <v>3.9</v>
      </c>
      <c r="FF63">
        <v>3.4</v>
      </c>
      <c r="FG63">
        <v>2</v>
      </c>
      <c r="FH63">
        <v>0.9</v>
      </c>
      <c r="FI63">
        <v>1.3</v>
      </c>
      <c r="FJ63">
        <v>1.3</v>
      </c>
      <c r="FK63">
        <v>5.4</v>
      </c>
      <c r="FL63">
        <v>2.4</v>
      </c>
      <c r="FM63">
        <v>1.5</v>
      </c>
      <c r="FN63">
        <v>1.9</v>
      </c>
      <c r="FO63">
        <v>3.1</v>
      </c>
      <c r="FP63">
        <v>2.1</v>
      </c>
      <c r="FQ63">
        <v>1.7</v>
      </c>
      <c r="FR63">
        <v>1.1000000000000001</v>
      </c>
      <c r="FS63">
        <v>575</v>
      </c>
      <c r="FZ63" t="s">
        <v>700</v>
      </c>
      <c r="GA63" t="s">
        <v>700</v>
      </c>
      <c r="GB63" t="s">
        <v>188</v>
      </c>
      <c r="GC63" t="s">
        <v>2357</v>
      </c>
    </row>
    <row r="64" spans="1:185" x14ac:dyDescent="0.25">
      <c r="A64" s="65">
        <v>63</v>
      </c>
      <c r="B64">
        <v>80718</v>
      </c>
      <c r="C64">
        <v>4363</v>
      </c>
      <c r="D64">
        <v>17216</v>
      </c>
      <c r="E64">
        <v>621</v>
      </c>
      <c r="F64">
        <v>53026</v>
      </c>
      <c r="G64">
        <v>3633</v>
      </c>
      <c r="H64">
        <v>10476</v>
      </c>
      <c r="I64">
        <v>109</v>
      </c>
      <c r="J64">
        <v>6574</v>
      </c>
      <c r="K64">
        <v>267</v>
      </c>
      <c r="L64">
        <v>10642</v>
      </c>
      <c r="M64">
        <v>354</v>
      </c>
      <c r="N64">
        <v>4679</v>
      </c>
      <c r="O64">
        <v>466</v>
      </c>
      <c r="P64">
        <v>14046</v>
      </c>
      <c r="Q64">
        <v>1007</v>
      </c>
      <c r="R64">
        <v>13236</v>
      </c>
      <c r="S64">
        <v>1009</v>
      </c>
      <c r="T64">
        <v>10563</v>
      </c>
      <c r="U64">
        <v>762</v>
      </c>
      <c r="V64">
        <v>10502</v>
      </c>
      <c r="W64">
        <v>389</v>
      </c>
      <c r="X64">
        <v>40248</v>
      </c>
      <c r="Y64">
        <v>2628</v>
      </c>
      <c r="Z64">
        <v>40470</v>
      </c>
      <c r="AA64">
        <v>1735</v>
      </c>
      <c r="AB64">
        <v>62285</v>
      </c>
      <c r="AC64">
        <v>2524</v>
      </c>
      <c r="AD64">
        <v>7810</v>
      </c>
      <c r="AE64">
        <v>572</v>
      </c>
      <c r="AF64">
        <v>1231</v>
      </c>
      <c r="AG64">
        <v>156</v>
      </c>
      <c r="AH64">
        <v>2403</v>
      </c>
      <c r="AI64">
        <v>66</v>
      </c>
      <c r="AJ64">
        <v>3191</v>
      </c>
      <c r="AK64">
        <v>846</v>
      </c>
      <c r="AL64">
        <v>3756</v>
      </c>
      <c r="AM64">
        <v>185</v>
      </c>
      <c r="AN64">
        <v>7304</v>
      </c>
      <c r="AO64">
        <v>1539</v>
      </c>
      <c r="AP64">
        <v>58766</v>
      </c>
      <c r="AQ64">
        <v>1859</v>
      </c>
      <c r="AR64">
        <v>8557</v>
      </c>
      <c r="AS64">
        <v>340</v>
      </c>
      <c r="AT64">
        <v>72161</v>
      </c>
      <c r="AU64">
        <v>4023</v>
      </c>
      <c r="AV64">
        <v>72792</v>
      </c>
      <c r="AW64">
        <v>2844</v>
      </c>
      <c r="AX64">
        <v>7926</v>
      </c>
      <c r="AY64">
        <v>1519</v>
      </c>
      <c r="AZ64">
        <v>3573</v>
      </c>
      <c r="BA64">
        <v>323</v>
      </c>
      <c r="BB64">
        <v>4353</v>
      </c>
      <c r="BC64">
        <v>1196</v>
      </c>
      <c r="BD64">
        <v>4242</v>
      </c>
      <c r="BE64">
        <v>776</v>
      </c>
      <c r="BF64">
        <v>9459</v>
      </c>
      <c r="BG64">
        <v>975</v>
      </c>
      <c r="BH64">
        <v>15045</v>
      </c>
      <c r="BI64">
        <v>915</v>
      </c>
      <c r="BJ64">
        <v>30077</v>
      </c>
      <c r="BK64">
        <v>610</v>
      </c>
      <c r="BL64">
        <v>46250</v>
      </c>
      <c r="BM64">
        <v>2914</v>
      </c>
      <c r="BN64">
        <v>44608</v>
      </c>
      <c r="BO64">
        <v>2592</v>
      </c>
      <c r="BP64">
        <v>1642</v>
      </c>
      <c r="BQ64">
        <v>322</v>
      </c>
      <c r="BR64">
        <v>6776</v>
      </c>
      <c r="BS64">
        <v>719</v>
      </c>
      <c r="BT64">
        <v>32300</v>
      </c>
      <c r="BU64">
        <v>1492</v>
      </c>
      <c r="BV64">
        <v>14815</v>
      </c>
      <c r="BW64">
        <v>1454</v>
      </c>
      <c r="BX64">
        <v>5911</v>
      </c>
      <c r="BY64">
        <v>687</v>
      </c>
      <c r="BZ64">
        <v>7088</v>
      </c>
      <c r="CA64">
        <v>808</v>
      </c>
      <c r="CB64">
        <v>10899</v>
      </c>
      <c r="CC64">
        <v>1147</v>
      </c>
      <c r="CD64">
        <v>30144</v>
      </c>
      <c r="CE64">
        <v>2602</v>
      </c>
      <c r="CF64">
        <v>39390</v>
      </c>
      <c r="CG64">
        <v>595</v>
      </c>
      <c r="CH64">
        <v>4363</v>
      </c>
      <c r="CI64">
        <v>76355</v>
      </c>
      <c r="CJ64">
        <v>62135</v>
      </c>
      <c r="CK64">
        <v>23496</v>
      </c>
      <c r="CL64">
        <v>64435</v>
      </c>
      <c r="CM64">
        <v>11160</v>
      </c>
      <c r="CN64">
        <v>4633</v>
      </c>
      <c r="CO64">
        <v>128</v>
      </c>
      <c r="CP64">
        <v>1819</v>
      </c>
      <c r="CQ64">
        <v>3753</v>
      </c>
      <c r="CR64">
        <v>1160</v>
      </c>
      <c r="CS64">
        <v>4870</v>
      </c>
      <c r="CT64">
        <v>2036</v>
      </c>
      <c r="CU64">
        <v>1569</v>
      </c>
      <c r="CV64">
        <v>3756</v>
      </c>
      <c r="CW64">
        <v>6680</v>
      </c>
      <c r="CX64">
        <v>12988</v>
      </c>
      <c r="CY64">
        <v>4958</v>
      </c>
      <c r="CZ64">
        <v>2406</v>
      </c>
      <c r="DA64">
        <v>1858</v>
      </c>
      <c r="DB64">
        <v>1451</v>
      </c>
      <c r="DC64">
        <v>1408</v>
      </c>
      <c r="DD64">
        <v>2676</v>
      </c>
      <c r="DE64">
        <v>15994</v>
      </c>
      <c r="DF64">
        <v>18964</v>
      </c>
      <c r="DG64">
        <v>14577</v>
      </c>
      <c r="DH64">
        <v>6219</v>
      </c>
      <c r="DI64">
        <v>1343</v>
      </c>
      <c r="DJ64">
        <v>570</v>
      </c>
      <c r="DK64">
        <v>3044</v>
      </c>
      <c r="DL64">
        <v>1656</v>
      </c>
      <c r="DM64">
        <v>69084</v>
      </c>
      <c r="DN64">
        <v>10407</v>
      </c>
      <c r="DO64">
        <v>25431</v>
      </c>
      <c r="DP64">
        <v>9527</v>
      </c>
      <c r="DQ64">
        <v>1021</v>
      </c>
      <c r="DR64">
        <v>1244</v>
      </c>
      <c r="DS64">
        <v>1342</v>
      </c>
      <c r="DT64">
        <v>1054</v>
      </c>
      <c r="DU64">
        <v>939</v>
      </c>
      <c r="DV64">
        <v>3401</v>
      </c>
      <c r="DW64">
        <v>34958</v>
      </c>
      <c r="DX64" t="s">
        <v>700</v>
      </c>
      <c r="DY64" t="s">
        <v>700</v>
      </c>
      <c r="DZ64" t="s">
        <v>700</v>
      </c>
      <c r="EA64" t="s">
        <v>700</v>
      </c>
      <c r="EB64" t="s">
        <v>507</v>
      </c>
      <c r="EC64">
        <v>0.6</v>
      </c>
      <c r="ED64">
        <v>1.9</v>
      </c>
      <c r="EE64">
        <v>1.1000000000000001</v>
      </c>
      <c r="EF64">
        <v>3.2</v>
      </c>
      <c r="EG64">
        <v>1.5</v>
      </c>
      <c r="EH64">
        <v>1.8</v>
      </c>
      <c r="EI64">
        <v>1.5</v>
      </c>
      <c r="EJ64">
        <v>1.1000000000000001</v>
      </c>
      <c r="EK64">
        <v>1.4</v>
      </c>
      <c r="EL64">
        <v>1.2</v>
      </c>
      <c r="EM64">
        <v>0.7</v>
      </c>
      <c r="EN64">
        <v>0.9</v>
      </c>
      <c r="EO64">
        <v>0.9</v>
      </c>
      <c r="EP64">
        <v>0.7</v>
      </c>
      <c r="EQ64">
        <v>0.6</v>
      </c>
      <c r="ER64">
        <v>2.2000000000000002</v>
      </c>
      <c r="ES64">
        <v>7.6</v>
      </c>
      <c r="ET64">
        <v>2</v>
      </c>
      <c r="EU64">
        <v>9.1999999999999993</v>
      </c>
      <c r="EV64">
        <v>3.4</v>
      </c>
      <c r="EW64">
        <v>4.9000000000000004</v>
      </c>
      <c r="EX64">
        <v>0.5</v>
      </c>
      <c r="EY64">
        <v>0.5</v>
      </c>
      <c r="EZ64">
        <v>3.6</v>
      </c>
      <c r="FA64">
        <v>2.9</v>
      </c>
      <c r="FB64">
        <v>6</v>
      </c>
      <c r="FC64">
        <v>1.3</v>
      </c>
      <c r="FD64">
        <v>0.7</v>
      </c>
      <c r="FE64">
        <v>5.3</v>
      </c>
      <c r="FF64">
        <v>2.2999999999999998</v>
      </c>
      <c r="FG64">
        <v>1.3</v>
      </c>
      <c r="FH64">
        <v>0.6</v>
      </c>
      <c r="FI64">
        <v>0.8</v>
      </c>
      <c r="FJ64">
        <v>0.8</v>
      </c>
      <c r="FK64">
        <v>7.2</v>
      </c>
      <c r="FL64">
        <v>2.1</v>
      </c>
      <c r="FM64">
        <v>0.8</v>
      </c>
      <c r="FN64">
        <v>1.8</v>
      </c>
      <c r="FO64">
        <v>2.6</v>
      </c>
      <c r="FP64">
        <v>2.2999999999999998</v>
      </c>
      <c r="FQ64">
        <v>1.4</v>
      </c>
      <c r="FR64">
        <v>0.5</v>
      </c>
      <c r="FS64">
        <v>193</v>
      </c>
      <c r="FZ64" t="s">
        <v>700</v>
      </c>
      <c r="GA64" t="s">
        <v>700</v>
      </c>
      <c r="GB64" t="s">
        <v>189</v>
      </c>
      <c r="GC64" t="s">
        <v>2357</v>
      </c>
    </row>
    <row r="65" spans="1:185" x14ac:dyDescent="0.25">
      <c r="A65" s="65">
        <v>64</v>
      </c>
      <c r="B65">
        <v>77847</v>
      </c>
      <c r="C65">
        <v>2556</v>
      </c>
      <c r="D65">
        <v>15439</v>
      </c>
      <c r="E65">
        <v>388</v>
      </c>
      <c r="F65">
        <v>52405</v>
      </c>
      <c r="G65">
        <v>2134</v>
      </c>
      <c r="H65">
        <v>10003</v>
      </c>
      <c r="I65">
        <v>34</v>
      </c>
      <c r="J65">
        <v>4896</v>
      </c>
      <c r="K65">
        <v>109</v>
      </c>
      <c r="L65">
        <v>10543</v>
      </c>
      <c r="M65">
        <v>279</v>
      </c>
      <c r="N65">
        <v>11580</v>
      </c>
      <c r="O65">
        <v>471</v>
      </c>
      <c r="P65">
        <v>11796</v>
      </c>
      <c r="Q65">
        <v>686</v>
      </c>
      <c r="R65">
        <v>9080</v>
      </c>
      <c r="S65">
        <v>323</v>
      </c>
      <c r="T65">
        <v>9723</v>
      </c>
      <c r="U65">
        <v>315</v>
      </c>
      <c r="V65">
        <v>10226</v>
      </c>
      <c r="W65">
        <v>339</v>
      </c>
      <c r="X65">
        <v>37116</v>
      </c>
      <c r="Y65">
        <v>1445</v>
      </c>
      <c r="Z65">
        <v>40731</v>
      </c>
      <c r="AA65">
        <v>1111</v>
      </c>
      <c r="AB65">
        <v>64614</v>
      </c>
      <c r="AC65">
        <v>1388</v>
      </c>
      <c r="AD65">
        <v>5841</v>
      </c>
      <c r="AE65">
        <v>635</v>
      </c>
      <c r="AF65">
        <v>200</v>
      </c>
      <c r="AG65">
        <v>21</v>
      </c>
      <c r="AH65">
        <v>3258</v>
      </c>
      <c r="AI65">
        <v>129</v>
      </c>
      <c r="AJ65">
        <v>948</v>
      </c>
      <c r="AK65">
        <v>172</v>
      </c>
      <c r="AL65">
        <v>2975</v>
      </c>
      <c r="AM65">
        <v>211</v>
      </c>
      <c r="AN65">
        <v>3302</v>
      </c>
      <c r="AO65">
        <v>361</v>
      </c>
      <c r="AP65">
        <v>62624</v>
      </c>
      <c r="AQ65">
        <v>1244</v>
      </c>
      <c r="AR65">
        <v>7273</v>
      </c>
      <c r="AS65">
        <v>207</v>
      </c>
      <c r="AT65">
        <v>70574</v>
      </c>
      <c r="AU65">
        <v>2349</v>
      </c>
      <c r="AV65">
        <v>70520</v>
      </c>
      <c r="AW65">
        <v>1846</v>
      </c>
      <c r="AX65">
        <v>7327</v>
      </c>
      <c r="AY65">
        <v>710</v>
      </c>
      <c r="AZ65">
        <v>3817</v>
      </c>
      <c r="BA65">
        <v>225</v>
      </c>
      <c r="BB65">
        <v>3510</v>
      </c>
      <c r="BC65">
        <v>485</v>
      </c>
      <c r="BD65">
        <v>1871</v>
      </c>
      <c r="BE65">
        <v>233</v>
      </c>
      <c r="BF65">
        <v>5485</v>
      </c>
      <c r="BG65">
        <v>415</v>
      </c>
      <c r="BH65">
        <v>9801</v>
      </c>
      <c r="BI65">
        <v>502</v>
      </c>
      <c r="BJ65">
        <v>33671</v>
      </c>
      <c r="BK65">
        <v>547</v>
      </c>
      <c r="BL65">
        <v>44688</v>
      </c>
      <c r="BM65">
        <v>1669</v>
      </c>
      <c r="BN65">
        <v>43281</v>
      </c>
      <c r="BO65">
        <v>1502</v>
      </c>
      <c r="BP65">
        <v>1407</v>
      </c>
      <c r="BQ65">
        <v>167</v>
      </c>
      <c r="BR65">
        <v>7717</v>
      </c>
      <c r="BS65">
        <v>465</v>
      </c>
      <c r="BT65">
        <v>29196</v>
      </c>
      <c r="BU65">
        <v>987</v>
      </c>
      <c r="BV65">
        <v>17551</v>
      </c>
      <c r="BW65">
        <v>785</v>
      </c>
      <c r="BX65">
        <v>5658</v>
      </c>
      <c r="BY65">
        <v>362</v>
      </c>
      <c r="BZ65">
        <v>8812</v>
      </c>
      <c r="CA65">
        <v>680</v>
      </c>
      <c r="CB65">
        <v>12017</v>
      </c>
      <c r="CC65">
        <v>888</v>
      </c>
      <c r="CD65">
        <v>21559</v>
      </c>
      <c r="CE65">
        <v>1122</v>
      </c>
      <c r="CF65">
        <v>41338</v>
      </c>
      <c r="CG65">
        <v>539</v>
      </c>
      <c r="CH65">
        <v>2556</v>
      </c>
      <c r="CI65">
        <v>75291</v>
      </c>
      <c r="CJ65">
        <v>64861</v>
      </c>
      <c r="CK65">
        <v>19252</v>
      </c>
      <c r="CL65">
        <v>65521</v>
      </c>
      <c r="CM65">
        <v>8615</v>
      </c>
      <c r="CN65">
        <v>3764</v>
      </c>
      <c r="CO65">
        <v>118</v>
      </c>
      <c r="CP65">
        <v>1141</v>
      </c>
      <c r="CQ65">
        <v>3810</v>
      </c>
      <c r="CR65">
        <v>1049</v>
      </c>
      <c r="CS65">
        <v>3945</v>
      </c>
      <c r="CT65">
        <v>1529</v>
      </c>
      <c r="CU65">
        <v>1086</v>
      </c>
      <c r="CV65">
        <v>3876</v>
      </c>
      <c r="CW65">
        <v>6228</v>
      </c>
      <c r="CX65">
        <v>15606</v>
      </c>
      <c r="CY65">
        <v>4275</v>
      </c>
      <c r="CZ65">
        <v>2239</v>
      </c>
      <c r="DA65">
        <v>2056</v>
      </c>
      <c r="DB65">
        <v>1010</v>
      </c>
      <c r="DC65">
        <v>994</v>
      </c>
      <c r="DD65">
        <v>1979</v>
      </c>
      <c r="DE65">
        <v>17330</v>
      </c>
      <c r="DF65">
        <v>16657</v>
      </c>
      <c r="DG65">
        <v>13761</v>
      </c>
      <c r="DH65">
        <v>5743</v>
      </c>
      <c r="DI65">
        <v>750</v>
      </c>
      <c r="DJ65">
        <v>409</v>
      </c>
      <c r="DK65">
        <v>2146</v>
      </c>
      <c r="DL65">
        <v>1226</v>
      </c>
      <c r="DM65">
        <v>61132</v>
      </c>
      <c r="DN65">
        <v>15682</v>
      </c>
      <c r="DO65">
        <v>18464</v>
      </c>
      <c r="DP65">
        <v>15523</v>
      </c>
      <c r="DQ65">
        <v>1826</v>
      </c>
      <c r="DR65">
        <v>2175</v>
      </c>
      <c r="DS65">
        <v>2546</v>
      </c>
      <c r="DT65">
        <v>1622</v>
      </c>
      <c r="DU65">
        <v>1225</v>
      </c>
      <c r="DV65">
        <v>5618</v>
      </c>
      <c r="DW65">
        <v>33987</v>
      </c>
      <c r="DX65" t="s">
        <v>700</v>
      </c>
      <c r="DY65" t="s">
        <v>700</v>
      </c>
      <c r="DZ65" t="s">
        <v>700</v>
      </c>
      <c r="EA65" t="s">
        <v>700</v>
      </c>
      <c r="EB65" t="s">
        <v>508</v>
      </c>
      <c r="EC65">
        <v>0.7</v>
      </c>
      <c r="ED65">
        <v>1.7</v>
      </c>
      <c r="EE65">
        <v>1.9</v>
      </c>
      <c r="EF65">
        <v>1.4</v>
      </c>
      <c r="EG65">
        <v>1.7</v>
      </c>
      <c r="EH65">
        <v>1.3</v>
      </c>
      <c r="EI65">
        <v>1.2</v>
      </c>
      <c r="EJ65">
        <v>1.2</v>
      </c>
      <c r="EK65">
        <v>0.4</v>
      </c>
      <c r="EL65">
        <v>1.4</v>
      </c>
      <c r="EM65">
        <v>0.7</v>
      </c>
      <c r="EN65">
        <v>0.3</v>
      </c>
      <c r="EO65">
        <v>0.8</v>
      </c>
      <c r="EP65">
        <v>0.6</v>
      </c>
      <c r="EQ65">
        <v>0.4</v>
      </c>
      <c r="ER65">
        <v>6.4</v>
      </c>
      <c r="ES65">
        <v>12.9</v>
      </c>
      <c r="ET65">
        <v>1.9</v>
      </c>
      <c r="EU65">
        <v>16.2</v>
      </c>
      <c r="EV65">
        <v>3.8</v>
      </c>
      <c r="EW65">
        <v>5.9</v>
      </c>
      <c r="EX65">
        <v>0.4</v>
      </c>
      <c r="EY65">
        <v>0.5</v>
      </c>
      <c r="EZ65">
        <v>3.7</v>
      </c>
      <c r="FA65">
        <v>3.2</v>
      </c>
      <c r="FB65">
        <v>6.1</v>
      </c>
      <c r="FC65">
        <v>1.3</v>
      </c>
      <c r="FD65">
        <v>0.7</v>
      </c>
      <c r="FE65">
        <v>7</v>
      </c>
      <c r="FF65">
        <v>3.2</v>
      </c>
      <c r="FG65">
        <v>1.3</v>
      </c>
      <c r="FH65">
        <v>0.4</v>
      </c>
      <c r="FI65">
        <v>0.7</v>
      </c>
      <c r="FJ65">
        <v>0.7</v>
      </c>
      <c r="FK65">
        <v>6</v>
      </c>
      <c r="FL65">
        <v>2.2000000000000002</v>
      </c>
      <c r="FM65">
        <v>0.8</v>
      </c>
      <c r="FN65">
        <v>1.1000000000000001</v>
      </c>
      <c r="FO65">
        <v>2.8</v>
      </c>
      <c r="FP65">
        <v>2.8</v>
      </c>
      <c r="FQ65">
        <v>1.2</v>
      </c>
      <c r="FR65">
        <v>0.5</v>
      </c>
      <c r="FS65">
        <v>313</v>
      </c>
      <c r="FZ65" t="s">
        <v>700</v>
      </c>
      <c r="GA65" t="s">
        <v>700</v>
      </c>
      <c r="GB65" t="s">
        <v>190</v>
      </c>
      <c r="GC65" t="s">
        <v>2357</v>
      </c>
    </row>
    <row r="66" spans="1:185" x14ac:dyDescent="0.25">
      <c r="A66" s="65">
        <v>65</v>
      </c>
      <c r="B66">
        <v>82936</v>
      </c>
      <c r="C66">
        <v>7184</v>
      </c>
      <c r="D66">
        <v>22164</v>
      </c>
      <c r="E66">
        <v>1206</v>
      </c>
      <c r="F66">
        <v>53240</v>
      </c>
      <c r="G66">
        <v>5967</v>
      </c>
      <c r="H66">
        <v>7532</v>
      </c>
      <c r="I66">
        <v>11</v>
      </c>
      <c r="J66">
        <v>7084</v>
      </c>
      <c r="K66">
        <v>161</v>
      </c>
      <c r="L66">
        <v>15080</v>
      </c>
      <c r="M66">
        <v>1045</v>
      </c>
      <c r="N66">
        <v>9843</v>
      </c>
      <c r="O66">
        <v>1349</v>
      </c>
      <c r="P66">
        <v>14628</v>
      </c>
      <c r="Q66">
        <v>1781</v>
      </c>
      <c r="R66">
        <v>11019</v>
      </c>
      <c r="S66">
        <v>1653</v>
      </c>
      <c r="T66">
        <v>9243</v>
      </c>
      <c r="U66">
        <v>750</v>
      </c>
      <c r="V66">
        <v>8507</v>
      </c>
      <c r="W66">
        <v>434</v>
      </c>
      <c r="X66">
        <v>41104</v>
      </c>
      <c r="Y66">
        <v>4029</v>
      </c>
      <c r="Z66">
        <v>41832</v>
      </c>
      <c r="AA66">
        <v>3155</v>
      </c>
      <c r="AB66">
        <v>41898</v>
      </c>
      <c r="AC66">
        <v>3055</v>
      </c>
      <c r="AD66">
        <v>18764</v>
      </c>
      <c r="AE66">
        <v>1344</v>
      </c>
      <c r="AF66">
        <v>1252</v>
      </c>
      <c r="AG66">
        <v>239</v>
      </c>
      <c r="AH66">
        <v>12749</v>
      </c>
      <c r="AI66">
        <v>1196</v>
      </c>
      <c r="AJ66">
        <v>3907</v>
      </c>
      <c r="AK66">
        <v>957</v>
      </c>
      <c r="AL66">
        <v>4360</v>
      </c>
      <c r="AM66">
        <v>393</v>
      </c>
      <c r="AN66">
        <v>9811</v>
      </c>
      <c r="AO66">
        <v>2156</v>
      </c>
      <c r="AP66">
        <v>37182</v>
      </c>
      <c r="AQ66">
        <v>1935</v>
      </c>
      <c r="AR66">
        <v>11303</v>
      </c>
      <c r="AS66">
        <v>963</v>
      </c>
      <c r="AT66">
        <v>71633</v>
      </c>
      <c r="AU66">
        <v>6221</v>
      </c>
      <c r="AV66">
        <v>65547</v>
      </c>
      <c r="AW66">
        <v>3994</v>
      </c>
      <c r="AX66">
        <v>17389</v>
      </c>
      <c r="AY66">
        <v>3190</v>
      </c>
      <c r="AZ66">
        <v>9568</v>
      </c>
      <c r="BA66">
        <v>843</v>
      </c>
      <c r="BB66">
        <v>7821</v>
      </c>
      <c r="BC66">
        <v>2347</v>
      </c>
      <c r="BD66">
        <v>8190</v>
      </c>
      <c r="BE66">
        <v>1458</v>
      </c>
      <c r="BF66">
        <v>11069</v>
      </c>
      <c r="BG66">
        <v>1026</v>
      </c>
      <c r="BH66">
        <v>13785</v>
      </c>
      <c r="BI66">
        <v>1460</v>
      </c>
      <c r="BJ66">
        <v>17885</v>
      </c>
      <c r="BK66">
        <v>685</v>
      </c>
      <c r="BL66">
        <v>42226</v>
      </c>
      <c r="BM66">
        <v>4748</v>
      </c>
      <c r="BN66">
        <v>39636</v>
      </c>
      <c r="BO66">
        <v>4126</v>
      </c>
      <c r="BP66">
        <v>2590</v>
      </c>
      <c r="BQ66">
        <v>622</v>
      </c>
      <c r="BR66">
        <v>11014</v>
      </c>
      <c r="BS66">
        <v>1219</v>
      </c>
      <c r="BT66">
        <v>26509</v>
      </c>
      <c r="BU66">
        <v>2557</v>
      </c>
      <c r="BV66">
        <v>16974</v>
      </c>
      <c r="BW66">
        <v>2342</v>
      </c>
      <c r="BX66">
        <v>9757</v>
      </c>
      <c r="BY66">
        <v>1068</v>
      </c>
      <c r="BZ66">
        <v>19324</v>
      </c>
      <c r="CA66">
        <v>2119</v>
      </c>
      <c r="CB66">
        <v>28157</v>
      </c>
      <c r="CC66">
        <v>2929</v>
      </c>
      <c r="CD66">
        <v>33181</v>
      </c>
      <c r="CE66">
        <v>3621</v>
      </c>
      <c r="CF66">
        <v>20771</v>
      </c>
      <c r="CG66">
        <v>619</v>
      </c>
      <c r="CH66">
        <v>7184</v>
      </c>
      <c r="CI66">
        <v>75752</v>
      </c>
      <c r="CJ66">
        <v>43787</v>
      </c>
      <c r="CK66">
        <v>39180</v>
      </c>
      <c r="CL66">
        <v>53176</v>
      </c>
      <c r="CM66">
        <v>24762</v>
      </c>
      <c r="CN66">
        <v>12103</v>
      </c>
      <c r="CO66">
        <v>95</v>
      </c>
      <c r="CP66">
        <v>1675</v>
      </c>
      <c r="CQ66">
        <v>4366</v>
      </c>
      <c r="CR66">
        <v>714</v>
      </c>
      <c r="CS66">
        <v>4144</v>
      </c>
      <c r="CT66">
        <v>1973</v>
      </c>
      <c r="CU66">
        <v>860</v>
      </c>
      <c r="CV66">
        <v>2877</v>
      </c>
      <c r="CW66">
        <v>5116</v>
      </c>
      <c r="CX66">
        <v>11013</v>
      </c>
      <c r="CY66">
        <v>4930</v>
      </c>
      <c r="CZ66">
        <v>2138</v>
      </c>
      <c r="DA66">
        <v>2100</v>
      </c>
      <c r="DB66">
        <v>2662</v>
      </c>
      <c r="DC66">
        <v>2911</v>
      </c>
      <c r="DD66">
        <v>7578</v>
      </c>
      <c r="DE66">
        <v>16772</v>
      </c>
      <c r="DF66">
        <v>16199</v>
      </c>
      <c r="DG66">
        <v>9357</v>
      </c>
      <c r="DH66">
        <v>4372</v>
      </c>
      <c r="DI66">
        <v>1521</v>
      </c>
      <c r="DJ66">
        <v>815</v>
      </c>
      <c r="DK66">
        <v>5321</v>
      </c>
      <c r="DL66">
        <v>3607</v>
      </c>
      <c r="DM66">
        <v>63414</v>
      </c>
      <c r="DN66">
        <v>18964</v>
      </c>
      <c r="DO66">
        <v>13814</v>
      </c>
      <c r="DP66">
        <v>19157</v>
      </c>
      <c r="DQ66">
        <v>2316</v>
      </c>
      <c r="DR66">
        <v>2505</v>
      </c>
      <c r="DS66">
        <v>2396</v>
      </c>
      <c r="DT66">
        <v>2529</v>
      </c>
      <c r="DU66">
        <v>1573</v>
      </c>
      <c r="DV66">
        <v>7049</v>
      </c>
      <c r="DW66">
        <v>32971</v>
      </c>
      <c r="DX66" t="s">
        <v>700</v>
      </c>
      <c r="DY66" t="s">
        <v>700</v>
      </c>
      <c r="DZ66" t="s">
        <v>700</v>
      </c>
      <c r="EA66" t="s">
        <v>700</v>
      </c>
      <c r="EB66" t="s">
        <v>509</v>
      </c>
      <c r="EC66">
        <v>1.1000000000000001</v>
      </c>
      <c r="ED66">
        <v>1.1000000000000001</v>
      </c>
      <c r="EE66">
        <v>2.2999999999999998</v>
      </c>
      <c r="EF66">
        <v>2.8</v>
      </c>
      <c r="EG66">
        <v>2</v>
      </c>
      <c r="EH66">
        <v>2.7</v>
      </c>
      <c r="EI66">
        <v>1.7</v>
      </c>
      <c r="EJ66">
        <v>1.4</v>
      </c>
      <c r="EK66">
        <v>0.3</v>
      </c>
      <c r="EL66">
        <v>1.7</v>
      </c>
      <c r="EM66">
        <v>1.2</v>
      </c>
      <c r="EN66">
        <v>0.2</v>
      </c>
      <c r="EO66">
        <v>1.4</v>
      </c>
      <c r="EP66">
        <v>1</v>
      </c>
      <c r="EQ66">
        <v>1.5</v>
      </c>
      <c r="ER66">
        <v>1.7</v>
      </c>
      <c r="ES66">
        <v>11.7</v>
      </c>
      <c r="ET66">
        <v>2</v>
      </c>
      <c r="EU66">
        <v>6.4</v>
      </c>
      <c r="EV66">
        <v>3</v>
      </c>
      <c r="EW66">
        <v>5.0999999999999996</v>
      </c>
      <c r="EX66">
        <v>0.8</v>
      </c>
      <c r="EY66">
        <v>0.8</v>
      </c>
      <c r="EZ66">
        <v>3.6</v>
      </c>
      <c r="FA66">
        <v>2.1</v>
      </c>
      <c r="FB66">
        <v>6.3</v>
      </c>
      <c r="FC66">
        <v>2</v>
      </c>
      <c r="FD66">
        <v>1.1000000000000001</v>
      </c>
      <c r="FE66">
        <v>3.8</v>
      </c>
      <c r="FF66">
        <v>2</v>
      </c>
      <c r="FG66">
        <v>1.7</v>
      </c>
      <c r="FH66">
        <v>1</v>
      </c>
      <c r="FI66">
        <v>1.2</v>
      </c>
      <c r="FJ66">
        <v>1.2</v>
      </c>
      <c r="FK66">
        <v>6.4</v>
      </c>
      <c r="FL66">
        <v>2</v>
      </c>
      <c r="FM66">
        <v>1.4</v>
      </c>
      <c r="FN66">
        <v>2.2000000000000002</v>
      </c>
      <c r="FO66">
        <v>2.2000000000000002</v>
      </c>
      <c r="FP66">
        <v>1.9</v>
      </c>
      <c r="FQ66">
        <v>1.6</v>
      </c>
      <c r="FR66">
        <v>0.8</v>
      </c>
      <c r="FS66">
        <v>557</v>
      </c>
      <c r="FZ66" t="s">
        <v>700</v>
      </c>
      <c r="GA66" t="s">
        <v>700</v>
      </c>
      <c r="GB66" t="s">
        <v>191</v>
      </c>
      <c r="GC66" t="s">
        <v>2357</v>
      </c>
    </row>
    <row r="67" spans="1:185" x14ac:dyDescent="0.25">
      <c r="A67" s="65">
        <v>66</v>
      </c>
      <c r="B67">
        <v>86015</v>
      </c>
      <c r="C67">
        <v>4619</v>
      </c>
      <c r="D67">
        <v>22736</v>
      </c>
      <c r="E67">
        <v>651</v>
      </c>
      <c r="F67">
        <v>52695</v>
      </c>
      <c r="G67">
        <v>3754</v>
      </c>
      <c r="H67">
        <v>10584</v>
      </c>
      <c r="I67">
        <v>214</v>
      </c>
      <c r="J67">
        <v>7587</v>
      </c>
      <c r="K67">
        <v>164</v>
      </c>
      <c r="L67">
        <v>15149</v>
      </c>
      <c r="M67">
        <v>487</v>
      </c>
      <c r="N67">
        <v>10625</v>
      </c>
      <c r="O67">
        <v>822</v>
      </c>
      <c r="P67">
        <v>13438</v>
      </c>
      <c r="Q67">
        <v>1399</v>
      </c>
      <c r="R67">
        <v>10266</v>
      </c>
      <c r="S67">
        <v>827</v>
      </c>
      <c r="T67">
        <v>8877</v>
      </c>
      <c r="U67">
        <v>359</v>
      </c>
      <c r="V67">
        <v>9489</v>
      </c>
      <c r="W67">
        <v>347</v>
      </c>
      <c r="X67">
        <v>41420</v>
      </c>
      <c r="Y67">
        <v>2654</v>
      </c>
      <c r="Z67">
        <v>44595</v>
      </c>
      <c r="AA67">
        <v>1965</v>
      </c>
      <c r="AB67">
        <v>51714</v>
      </c>
      <c r="AC67">
        <v>1818</v>
      </c>
      <c r="AD67">
        <v>11440</v>
      </c>
      <c r="AE67">
        <v>684</v>
      </c>
      <c r="AF67">
        <v>853</v>
      </c>
      <c r="AG67">
        <v>46</v>
      </c>
      <c r="AH67">
        <v>15755</v>
      </c>
      <c r="AI67">
        <v>1292</v>
      </c>
      <c r="AJ67">
        <v>1765</v>
      </c>
      <c r="AK67">
        <v>483</v>
      </c>
      <c r="AL67">
        <v>4424</v>
      </c>
      <c r="AM67">
        <v>289</v>
      </c>
      <c r="AN67">
        <v>6615</v>
      </c>
      <c r="AO67">
        <v>1205</v>
      </c>
      <c r="AP67">
        <v>47776</v>
      </c>
      <c r="AQ67">
        <v>1195</v>
      </c>
      <c r="AR67">
        <v>8857</v>
      </c>
      <c r="AS67">
        <v>288</v>
      </c>
      <c r="AT67">
        <v>77158</v>
      </c>
      <c r="AU67">
        <v>4331</v>
      </c>
      <c r="AV67">
        <v>69127</v>
      </c>
      <c r="AW67">
        <v>2659</v>
      </c>
      <c r="AX67">
        <v>16888</v>
      </c>
      <c r="AY67">
        <v>1960</v>
      </c>
      <c r="AZ67">
        <v>7558</v>
      </c>
      <c r="BA67">
        <v>447</v>
      </c>
      <c r="BB67">
        <v>9330</v>
      </c>
      <c r="BC67">
        <v>1513</v>
      </c>
      <c r="BD67">
        <v>6201</v>
      </c>
      <c r="BE67">
        <v>998</v>
      </c>
      <c r="BF67">
        <v>10059</v>
      </c>
      <c r="BG67">
        <v>684</v>
      </c>
      <c r="BH67">
        <v>13052</v>
      </c>
      <c r="BI67">
        <v>856</v>
      </c>
      <c r="BJ67">
        <v>23342</v>
      </c>
      <c r="BK67">
        <v>608</v>
      </c>
      <c r="BL67">
        <v>42711</v>
      </c>
      <c r="BM67">
        <v>2828</v>
      </c>
      <c r="BN67">
        <v>40853</v>
      </c>
      <c r="BO67">
        <v>2496</v>
      </c>
      <c r="BP67">
        <v>1858</v>
      </c>
      <c r="BQ67">
        <v>332</v>
      </c>
      <c r="BR67">
        <v>9984</v>
      </c>
      <c r="BS67">
        <v>926</v>
      </c>
      <c r="BT67">
        <v>26832</v>
      </c>
      <c r="BU67">
        <v>1303</v>
      </c>
      <c r="BV67">
        <v>17435</v>
      </c>
      <c r="BW67">
        <v>1496</v>
      </c>
      <c r="BX67">
        <v>8428</v>
      </c>
      <c r="BY67">
        <v>955</v>
      </c>
      <c r="BZ67">
        <v>15619</v>
      </c>
      <c r="CA67">
        <v>1429</v>
      </c>
      <c r="CB67">
        <v>21831</v>
      </c>
      <c r="CC67">
        <v>1687</v>
      </c>
      <c r="CD67">
        <v>31423</v>
      </c>
      <c r="CE67">
        <v>2379</v>
      </c>
      <c r="CF67">
        <v>29645</v>
      </c>
      <c r="CG67">
        <v>525</v>
      </c>
      <c r="CH67">
        <v>4619</v>
      </c>
      <c r="CI67">
        <v>81396</v>
      </c>
      <c r="CJ67">
        <v>56416</v>
      </c>
      <c r="CK67">
        <v>34678</v>
      </c>
      <c r="CL67">
        <v>57708</v>
      </c>
      <c r="CM67">
        <v>22301</v>
      </c>
      <c r="CN67">
        <v>10873</v>
      </c>
      <c r="CO67">
        <v>116</v>
      </c>
      <c r="CP67">
        <v>1366</v>
      </c>
      <c r="CQ67">
        <v>4745</v>
      </c>
      <c r="CR67">
        <v>1033</v>
      </c>
      <c r="CS67">
        <v>3858</v>
      </c>
      <c r="CT67">
        <v>1609</v>
      </c>
      <c r="CU67">
        <v>1146</v>
      </c>
      <c r="CV67">
        <v>2328</v>
      </c>
      <c r="CW67">
        <v>4912</v>
      </c>
      <c r="CX67">
        <v>14860</v>
      </c>
      <c r="CY67">
        <v>3887</v>
      </c>
      <c r="CZ67">
        <v>2156</v>
      </c>
      <c r="DA67">
        <v>2041</v>
      </c>
      <c r="DB67">
        <v>1768</v>
      </c>
      <c r="DC67">
        <v>1860</v>
      </c>
      <c r="DD67">
        <v>4752</v>
      </c>
      <c r="DE67">
        <v>13098</v>
      </c>
      <c r="DF67">
        <v>18915</v>
      </c>
      <c r="DG67">
        <v>13704</v>
      </c>
      <c r="DH67">
        <v>6173</v>
      </c>
      <c r="DI67">
        <v>1459</v>
      </c>
      <c r="DJ67">
        <v>793</v>
      </c>
      <c r="DK67">
        <v>3752</v>
      </c>
      <c r="DL67">
        <v>2255</v>
      </c>
      <c r="DM67">
        <v>67906</v>
      </c>
      <c r="DN67">
        <v>16068</v>
      </c>
      <c r="DO67">
        <v>17382</v>
      </c>
      <c r="DP67">
        <v>14631</v>
      </c>
      <c r="DQ67">
        <v>1328</v>
      </c>
      <c r="DR67">
        <v>1977</v>
      </c>
      <c r="DS67">
        <v>1711</v>
      </c>
      <c r="DT67">
        <v>1861</v>
      </c>
      <c r="DU67">
        <v>1306</v>
      </c>
      <c r="DV67">
        <v>5843</v>
      </c>
      <c r="DW67">
        <v>32013</v>
      </c>
      <c r="DX67" t="s">
        <v>700</v>
      </c>
      <c r="DY67" t="s">
        <v>700</v>
      </c>
      <c r="DZ67" t="s">
        <v>700</v>
      </c>
      <c r="EA67" t="s">
        <v>700</v>
      </c>
      <c r="EB67" t="s">
        <v>510</v>
      </c>
      <c r="EC67">
        <v>0.7</v>
      </c>
      <c r="ED67">
        <v>0.9</v>
      </c>
      <c r="EE67">
        <v>1.1000000000000001</v>
      </c>
      <c r="EF67">
        <v>2.2999999999999998</v>
      </c>
      <c r="EG67">
        <v>2.5</v>
      </c>
      <c r="EH67">
        <v>1.9</v>
      </c>
      <c r="EI67">
        <v>1.4</v>
      </c>
      <c r="EJ67">
        <v>1.4</v>
      </c>
      <c r="EK67">
        <v>0.8</v>
      </c>
      <c r="EL67">
        <v>0.8</v>
      </c>
      <c r="EM67">
        <v>1</v>
      </c>
      <c r="EN67">
        <v>1.1000000000000001</v>
      </c>
      <c r="EO67">
        <v>1</v>
      </c>
      <c r="EP67">
        <v>0.7</v>
      </c>
      <c r="EQ67">
        <v>0.7</v>
      </c>
      <c r="ER67">
        <v>1.8</v>
      </c>
      <c r="ES67">
        <v>5.7</v>
      </c>
      <c r="ET67">
        <v>2.2999999999999998</v>
      </c>
      <c r="EU67">
        <v>8.9</v>
      </c>
      <c r="EV67">
        <v>3.3</v>
      </c>
      <c r="EW67">
        <v>5.2</v>
      </c>
      <c r="EX67">
        <v>0.6</v>
      </c>
      <c r="EY67">
        <v>0.5</v>
      </c>
      <c r="EZ67">
        <v>2.5</v>
      </c>
      <c r="FA67">
        <v>1.9</v>
      </c>
      <c r="FB67">
        <v>3.9</v>
      </c>
      <c r="FC67">
        <v>1.5</v>
      </c>
      <c r="FD67">
        <v>0.8</v>
      </c>
      <c r="FE67">
        <v>4</v>
      </c>
      <c r="FF67">
        <v>1.9</v>
      </c>
      <c r="FG67">
        <v>1.8</v>
      </c>
      <c r="FH67">
        <v>0.9</v>
      </c>
      <c r="FI67">
        <v>1.2</v>
      </c>
      <c r="FJ67">
        <v>1.1000000000000001</v>
      </c>
      <c r="FK67">
        <v>7.4</v>
      </c>
      <c r="FL67">
        <v>2.2000000000000002</v>
      </c>
      <c r="FM67">
        <v>1.2</v>
      </c>
      <c r="FN67">
        <v>1.7</v>
      </c>
      <c r="FO67">
        <v>2.5</v>
      </c>
      <c r="FP67">
        <v>1.5</v>
      </c>
      <c r="FQ67">
        <v>1.2</v>
      </c>
      <c r="FR67">
        <v>0.6</v>
      </c>
      <c r="FS67">
        <v>344</v>
      </c>
      <c r="FZ67" t="s">
        <v>700</v>
      </c>
      <c r="GA67" t="s">
        <v>700</v>
      </c>
      <c r="GB67" t="s">
        <v>192</v>
      </c>
      <c r="GC67" t="s">
        <v>2357</v>
      </c>
    </row>
    <row r="68" spans="1:185" x14ac:dyDescent="0.25">
      <c r="A68" s="65">
        <v>67</v>
      </c>
      <c r="B68">
        <v>87006</v>
      </c>
      <c r="C68">
        <v>7197</v>
      </c>
      <c r="D68">
        <v>27907</v>
      </c>
      <c r="E68">
        <v>1087</v>
      </c>
      <c r="F68">
        <v>51895</v>
      </c>
      <c r="G68">
        <v>6071</v>
      </c>
      <c r="H68">
        <v>7204</v>
      </c>
      <c r="I68">
        <v>39</v>
      </c>
      <c r="J68">
        <v>9231</v>
      </c>
      <c r="K68">
        <v>230</v>
      </c>
      <c r="L68">
        <v>18676</v>
      </c>
      <c r="M68">
        <v>857</v>
      </c>
      <c r="N68">
        <v>9150</v>
      </c>
      <c r="O68">
        <v>1440</v>
      </c>
      <c r="P68">
        <v>13979</v>
      </c>
      <c r="Q68">
        <v>1852</v>
      </c>
      <c r="R68">
        <v>11008</v>
      </c>
      <c r="S68">
        <v>1402</v>
      </c>
      <c r="T68">
        <v>9515</v>
      </c>
      <c r="U68">
        <v>851</v>
      </c>
      <c r="V68">
        <v>8243</v>
      </c>
      <c r="W68">
        <v>526</v>
      </c>
      <c r="X68">
        <v>44020</v>
      </c>
      <c r="Y68">
        <v>4259</v>
      </c>
      <c r="Z68">
        <v>42986</v>
      </c>
      <c r="AA68">
        <v>2938</v>
      </c>
      <c r="AB68">
        <v>36840</v>
      </c>
      <c r="AC68">
        <v>3309</v>
      </c>
      <c r="AD68">
        <v>14931</v>
      </c>
      <c r="AE68">
        <v>1132</v>
      </c>
      <c r="AF68">
        <v>605</v>
      </c>
      <c r="AG68">
        <v>58</v>
      </c>
      <c r="AH68">
        <v>27133</v>
      </c>
      <c r="AI68">
        <v>1416</v>
      </c>
      <c r="AJ68">
        <v>2447</v>
      </c>
      <c r="AK68">
        <v>734</v>
      </c>
      <c r="AL68">
        <v>5032</v>
      </c>
      <c r="AM68">
        <v>548</v>
      </c>
      <c r="AN68">
        <v>10387</v>
      </c>
      <c r="AO68">
        <v>2772</v>
      </c>
      <c r="AP68">
        <v>30586</v>
      </c>
      <c r="AQ68">
        <v>1387</v>
      </c>
      <c r="AR68">
        <v>11653</v>
      </c>
      <c r="AS68">
        <v>477</v>
      </c>
      <c r="AT68">
        <v>75353</v>
      </c>
      <c r="AU68">
        <v>6720</v>
      </c>
      <c r="AV68">
        <v>64528</v>
      </c>
      <c r="AW68">
        <v>3905</v>
      </c>
      <c r="AX68">
        <v>22478</v>
      </c>
      <c r="AY68">
        <v>3292</v>
      </c>
      <c r="AZ68">
        <v>11802</v>
      </c>
      <c r="BA68">
        <v>835</v>
      </c>
      <c r="BB68">
        <v>10676</v>
      </c>
      <c r="BC68">
        <v>2457</v>
      </c>
      <c r="BD68">
        <v>10285</v>
      </c>
      <c r="BE68">
        <v>1526</v>
      </c>
      <c r="BF68">
        <v>14098</v>
      </c>
      <c r="BG68">
        <v>1618</v>
      </c>
      <c r="BH68">
        <v>14905</v>
      </c>
      <c r="BI68">
        <v>968</v>
      </c>
      <c r="BJ68">
        <v>10661</v>
      </c>
      <c r="BK68">
        <v>558</v>
      </c>
      <c r="BL68">
        <v>40484</v>
      </c>
      <c r="BM68">
        <v>4910</v>
      </c>
      <c r="BN68">
        <v>37864</v>
      </c>
      <c r="BO68">
        <v>4272</v>
      </c>
      <c r="BP68">
        <v>2620</v>
      </c>
      <c r="BQ68">
        <v>638</v>
      </c>
      <c r="BR68">
        <v>11411</v>
      </c>
      <c r="BS68">
        <v>1161</v>
      </c>
      <c r="BT68">
        <v>25312</v>
      </c>
      <c r="BU68">
        <v>2398</v>
      </c>
      <c r="BV68">
        <v>16395</v>
      </c>
      <c r="BW68">
        <v>2519</v>
      </c>
      <c r="BX68">
        <v>10188</v>
      </c>
      <c r="BY68">
        <v>1154</v>
      </c>
      <c r="BZ68">
        <v>18545</v>
      </c>
      <c r="CA68">
        <v>1867</v>
      </c>
      <c r="CB68">
        <v>27952</v>
      </c>
      <c r="CC68">
        <v>2515</v>
      </c>
      <c r="CD68">
        <v>42171</v>
      </c>
      <c r="CE68">
        <v>3866</v>
      </c>
      <c r="CF68">
        <v>16547</v>
      </c>
      <c r="CG68">
        <v>791</v>
      </c>
      <c r="CH68">
        <v>7197</v>
      </c>
      <c r="CI68">
        <v>79809</v>
      </c>
      <c r="CJ68">
        <v>44816</v>
      </c>
      <c r="CK68">
        <v>41954</v>
      </c>
      <c r="CL68">
        <v>47062</v>
      </c>
      <c r="CM68">
        <v>32386</v>
      </c>
      <c r="CN68">
        <v>17881</v>
      </c>
      <c r="CO68">
        <v>278</v>
      </c>
      <c r="CP68">
        <v>1637</v>
      </c>
      <c r="CQ68">
        <v>5736</v>
      </c>
      <c r="CR68">
        <v>1010</v>
      </c>
      <c r="CS68">
        <v>4111</v>
      </c>
      <c r="CT68">
        <v>2115</v>
      </c>
      <c r="CU68">
        <v>701</v>
      </c>
      <c r="CV68">
        <v>2632</v>
      </c>
      <c r="CW68">
        <v>4292</v>
      </c>
      <c r="CX68">
        <v>10438</v>
      </c>
      <c r="CY68">
        <v>3829</v>
      </c>
      <c r="CZ68">
        <v>2009</v>
      </c>
      <c r="DA68">
        <v>1370</v>
      </c>
      <c r="DB68">
        <v>2673</v>
      </c>
      <c r="DC68">
        <v>2615</v>
      </c>
      <c r="DD68">
        <v>6919</v>
      </c>
      <c r="DE68">
        <v>9954</v>
      </c>
      <c r="DF68">
        <v>18047</v>
      </c>
      <c r="DG68">
        <v>10226</v>
      </c>
      <c r="DH68">
        <v>5628</v>
      </c>
      <c r="DI68">
        <v>2282</v>
      </c>
      <c r="DJ68">
        <v>1242</v>
      </c>
      <c r="DK68">
        <v>5539</v>
      </c>
      <c r="DL68">
        <v>3681</v>
      </c>
      <c r="DM68">
        <v>69454</v>
      </c>
      <c r="DN68">
        <v>15032</v>
      </c>
      <c r="DO68">
        <v>15069</v>
      </c>
      <c r="DP68">
        <v>12932</v>
      </c>
      <c r="DQ68">
        <v>1287</v>
      </c>
      <c r="DR68">
        <v>1270</v>
      </c>
      <c r="DS68">
        <v>1369</v>
      </c>
      <c r="DT68">
        <v>1557</v>
      </c>
      <c r="DU68">
        <v>1316</v>
      </c>
      <c r="DV68">
        <v>5607</v>
      </c>
      <c r="DW68">
        <v>28001</v>
      </c>
      <c r="DX68" t="s">
        <v>700</v>
      </c>
      <c r="DY68" t="s">
        <v>700</v>
      </c>
      <c r="DZ68" t="s">
        <v>700</v>
      </c>
      <c r="EA68" t="s">
        <v>700</v>
      </c>
      <c r="EB68" t="s">
        <v>511</v>
      </c>
      <c r="EC68">
        <v>0.8</v>
      </c>
      <c r="ED68">
        <v>1</v>
      </c>
      <c r="EE68">
        <v>1.4</v>
      </c>
      <c r="EF68">
        <v>3.1</v>
      </c>
      <c r="EG68">
        <v>2</v>
      </c>
      <c r="EH68">
        <v>2.7</v>
      </c>
      <c r="EI68">
        <v>2.1</v>
      </c>
      <c r="EJ68">
        <v>1.6</v>
      </c>
      <c r="EK68">
        <v>0.6</v>
      </c>
      <c r="EL68">
        <v>1</v>
      </c>
      <c r="EM68">
        <v>1.1000000000000001</v>
      </c>
      <c r="EN68">
        <v>0.5</v>
      </c>
      <c r="EO68">
        <v>1.1000000000000001</v>
      </c>
      <c r="EP68">
        <v>1.1000000000000001</v>
      </c>
      <c r="EQ68">
        <v>1.2</v>
      </c>
      <c r="ER68">
        <v>2.1</v>
      </c>
      <c r="ES68">
        <v>6.7</v>
      </c>
      <c r="ET68">
        <v>1.1000000000000001</v>
      </c>
      <c r="EU68">
        <v>8.5</v>
      </c>
      <c r="EV68">
        <v>4.5999999999999996</v>
      </c>
      <c r="EW68">
        <v>4.3</v>
      </c>
      <c r="EX68">
        <v>0.9</v>
      </c>
      <c r="EY68">
        <v>0.8</v>
      </c>
      <c r="EZ68">
        <v>2.2000000000000002</v>
      </c>
      <c r="FA68">
        <v>2</v>
      </c>
      <c r="FB68">
        <v>4.2</v>
      </c>
      <c r="FC68">
        <v>1.6</v>
      </c>
      <c r="FD68">
        <v>0.9</v>
      </c>
      <c r="FE68">
        <v>2.6</v>
      </c>
      <c r="FF68">
        <v>1.9</v>
      </c>
      <c r="FG68">
        <v>1.4</v>
      </c>
      <c r="FH68">
        <v>1.6</v>
      </c>
      <c r="FI68">
        <v>1.3</v>
      </c>
      <c r="FJ68">
        <v>1.4</v>
      </c>
      <c r="FK68">
        <v>6.8</v>
      </c>
      <c r="FL68">
        <v>2.2999999999999998</v>
      </c>
      <c r="FM68">
        <v>1.6</v>
      </c>
      <c r="FN68">
        <v>2.4</v>
      </c>
      <c r="FO68">
        <v>2.6</v>
      </c>
      <c r="FP68">
        <v>2</v>
      </c>
      <c r="FQ68">
        <v>1.1000000000000001</v>
      </c>
      <c r="FR68">
        <v>1.6</v>
      </c>
      <c r="FS68">
        <v>487</v>
      </c>
      <c r="FZ68" t="s">
        <v>700</v>
      </c>
      <c r="GA68" t="s">
        <v>700</v>
      </c>
      <c r="GB68" t="s">
        <v>193</v>
      </c>
      <c r="GC68" t="s">
        <v>2357</v>
      </c>
    </row>
    <row r="71" spans="1:185" x14ac:dyDescent="0.25">
      <c r="A71" s="65" t="s">
        <v>702</v>
      </c>
      <c r="B71">
        <v>38767</v>
      </c>
      <c r="C71">
        <v>1520</v>
      </c>
      <c r="D71">
        <v>9563</v>
      </c>
      <c r="E71">
        <v>272</v>
      </c>
      <c r="F71">
        <v>22288</v>
      </c>
      <c r="G71">
        <v>1240</v>
      </c>
      <c r="H71">
        <v>6916</v>
      </c>
      <c r="I71">
        <v>8</v>
      </c>
      <c r="J71">
        <v>2964</v>
      </c>
      <c r="K71">
        <v>74</v>
      </c>
      <c r="L71">
        <v>6599</v>
      </c>
      <c r="M71">
        <v>198</v>
      </c>
      <c r="N71">
        <v>3033</v>
      </c>
      <c r="O71">
        <v>191</v>
      </c>
      <c r="P71">
        <v>3978</v>
      </c>
      <c r="Q71">
        <v>299</v>
      </c>
      <c r="R71">
        <v>4316</v>
      </c>
      <c r="S71">
        <v>211</v>
      </c>
      <c r="T71">
        <v>5228</v>
      </c>
      <c r="U71">
        <v>295</v>
      </c>
      <c r="V71">
        <v>5733</v>
      </c>
      <c r="W71">
        <v>244</v>
      </c>
      <c r="X71">
        <v>19790</v>
      </c>
      <c r="Y71">
        <v>1030</v>
      </c>
      <c r="Z71">
        <v>18977</v>
      </c>
      <c r="AA71">
        <v>490</v>
      </c>
      <c r="AB71">
        <v>36712</v>
      </c>
      <c r="AC71">
        <v>1415</v>
      </c>
      <c r="AD71">
        <v>322</v>
      </c>
      <c r="AE71">
        <v>15</v>
      </c>
      <c r="AF71">
        <v>447</v>
      </c>
      <c r="AG71">
        <v>43</v>
      </c>
      <c r="AH71">
        <v>567</v>
      </c>
      <c r="AI71">
        <v>18</v>
      </c>
      <c r="AJ71">
        <v>79</v>
      </c>
      <c r="AK71">
        <v>20</v>
      </c>
      <c r="AL71">
        <v>631</v>
      </c>
      <c r="AM71">
        <v>9</v>
      </c>
      <c r="AN71">
        <v>1099</v>
      </c>
      <c r="AO71">
        <v>103</v>
      </c>
      <c r="AP71">
        <v>35827</v>
      </c>
      <c r="AQ71">
        <v>1332</v>
      </c>
      <c r="AR71">
        <v>4555</v>
      </c>
      <c r="AS71">
        <v>97</v>
      </c>
      <c r="AT71">
        <v>34212</v>
      </c>
      <c r="AU71">
        <v>1423</v>
      </c>
      <c r="AV71">
        <v>37699</v>
      </c>
      <c r="AW71">
        <v>1415</v>
      </c>
      <c r="AX71">
        <v>1068</v>
      </c>
      <c r="AY71">
        <v>105</v>
      </c>
      <c r="AZ71">
        <v>621</v>
      </c>
      <c r="BA71">
        <v>55</v>
      </c>
      <c r="BB71">
        <v>447</v>
      </c>
      <c r="BC71">
        <v>50</v>
      </c>
      <c r="BD71">
        <v>2037</v>
      </c>
      <c r="BE71">
        <v>160</v>
      </c>
      <c r="BF71">
        <v>9258</v>
      </c>
      <c r="BG71">
        <v>516</v>
      </c>
      <c r="BH71">
        <v>9570</v>
      </c>
      <c r="BI71">
        <v>260</v>
      </c>
      <c r="BJ71">
        <v>5306</v>
      </c>
      <c r="BK71">
        <v>121</v>
      </c>
      <c r="BL71">
        <v>19199</v>
      </c>
      <c r="BM71">
        <v>1014</v>
      </c>
      <c r="BN71">
        <v>18745</v>
      </c>
      <c r="BO71">
        <v>930</v>
      </c>
      <c r="BP71">
        <v>454</v>
      </c>
      <c r="BQ71">
        <v>84</v>
      </c>
      <c r="BR71">
        <v>3089</v>
      </c>
      <c r="BS71">
        <v>226</v>
      </c>
      <c r="BT71">
        <v>14151</v>
      </c>
      <c r="BU71">
        <v>468</v>
      </c>
      <c r="BV71">
        <v>5658</v>
      </c>
      <c r="BW71">
        <v>607</v>
      </c>
      <c r="BX71">
        <v>2479</v>
      </c>
      <c r="BY71">
        <v>165</v>
      </c>
      <c r="BZ71">
        <v>3686</v>
      </c>
      <c r="CA71">
        <v>372</v>
      </c>
      <c r="CB71">
        <v>5948</v>
      </c>
      <c r="CC71">
        <v>458</v>
      </c>
      <c r="CD71">
        <v>18837</v>
      </c>
      <c r="CE71">
        <v>907</v>
      </c>
      <c r="CF71">
        <v>13837</v>
      </c>
      <c r="CG71">
        <v>155</v>
      </c>
      <c r="CH71">
        <v>1520</v>
      </c>
      <c r="CI71">
        <v>37247</v>
      </c>
      <c r="CJ71">
        <v>30124</v>
      </c>
      <c r="CK71">
        <v>13560</v>
      </c>
      <c r="CL71">
        <v>35387</v>
      </c>
      <c r="CM71">
        <v>1577</v>
      </c>
      <c r="CN71">
        <v>622</v>
      </c>
      <c r="CO71">
        <v>1549</v>
      </c>
      <c r="CP71">
        <v>1121</v>
      </c>
      <c r="CQ71">
        <v>5251</v>
      </c>
      <c r="CR71">
        <v>1437</v>
      </c>
      <c r="CS71">
        <v>2503</v>
      </c>
      <c r="CT71">
        <v>782</v>
      </c>
      <c r="CU71">
        <v>147</v>
      </c>
      <c r="CV71">
        <v>676</v>
      </c>
      <c r="CW71">
        <v>758</v>
      </c>
      <c r="CX71">
        <v>4041</v>
      </c>
      <c r="CY71">
        <v>1234</v>
      </c>
      <c r="CZ71">
        <v>703</v>
      </c>
      <c r="DA71">
        <v>676</v>
      </c>
      <c r="DB71">
        <v>712</v>
      </c>
      <c r="DC71">
        <v>376</v>
      </c>
      <c r="DD71">
        <v>1000</v>
      </c>
      <c r="DE71">
        <v>5898</v>
      </c>
      <c r="DF71">
        <v>10414</v>
      </c>
      <c r="DG71">
        <v>8230</v>
      </c>
      <c r="DH71">
        <v>2844</v>
      </c>
      <c r="DI71">
        <v>850</v>
      </c>
      <c r="DJ71">
        <v>521</v>
      </c>
      <c r="DK71">
        <v>1334</v>
      </c>
      <c r="DL71">
        <v>835</v>
      </c>
      <c r="DM71">
        <v>34923</v>
      </c>
      <c r="DN71">
        <v>3960</v>
      </c>
      <c r="DO71">
        <v>12574</v>
      </c>
      <c r="DP71">
        <v>3738</v>
      </c>
      <c r="DQ71">
        <v>728</v>
      </c>
      <c r="DR71">
        <v>506</v>
      </c>
      <c r="DS71">
        <v>410</v>
      </c>
      <c r="DT71">
        <v>468</v>
      </c>
      <c r="DU71">
        <v>247</v>
      </c>
      <c r="DV71">
        <v>975</v>
      </c>
      <c r="DW71">
        <v>16312</v>
      </c>
      <c r="DX71" t="s">
        <v>700</v>
      </c>
      <c r="DY71" t="s">
        <v>700</v>
      </c>
      <c r="DZ71" t="s">
        <v>700</v>
      </c>
      <c r="EA71" t="s">
        <v>700</v>
      </c>
      <c r="EB71" t="s">
        <v>512</v>
      </c>
      <c r="EC71">
        <v>0.5</v>
      </c>
      <c r="ED71">
        <v>1.3</v>
      </c>
      <c r="EE71">
        <v>1</v>
      </c>
      <c r="EF71">
        <v>1.8</v>
      </c>
      <c r="EG71">
        <v>2.2999999999999998</v>
      </c>
      <c r="EH71">
        <v>1.4</v>
      </c>
      <c r="EI71">
        <v>1.3</v>
      </c>
      <c r="EJ71">
        <v>0.9</v>
      </c>
      <c r="EK71">
        <v>0.2</v>
      </c>
      <c r="EL71">
        <v>0.8</v>
      </c>
      <c r="EM71">
        <v>0.7</v>
      </c>
      <c r="EN71">
        <v>0.1</v>
      </c>
      <c r="EO71">
        <v>0.8</v>
      </c>
      <c r="EP71">
        <v>0.5</v>
      </c>
      <c r="EQ71">
        <v>0.5</v>
      </c>
      <c r="ER71">
        <v>7.6</v>
      </c>
      <c r="ES71">
        <v>9.8000000000000007</v>
      </c>
      <c r="ET71">
        <v>3</v>
      </c>
      <c r="EU71">
        <v>22.1</v>
      </c>
      <c r="EV71">
        <v>0.9</v>
      </c>
      <c r="EW71">
        <v>5.3</v>
      </c>
      <c r="EX71">
        <v>0.5</v>
      </c>
      <c r="EY71">
        <v>0.5</v>
      </c>
      <c r="EZ71">
        <v>4.5999999999999996</v>
      </c>
      <c r="FA71">
        <v>5.9</v>
      </c>
      <c r="FB71">
        <v>7.8</v>
      </c>
      <c r="FC71">
        <v>0.7</v>
      </c>
      <c r="FD71">
        <v>0.6</v>
      </c>
      <c r="FE71">
        <v>2.6</v>
      </c>
      <c r="FF71">
        <v>1</v>
      </c>
      <c r="FG71">
        <v>0.7</v>
      </c>
      <c r="FH71">
        <v>0.9</v>
      </c>
      <c r="FI71">
        <v>0.7</v>
      </c>
      <c r="FJ71">
        <v>0.7</v>
      </c>
      <c r="FK71">
        <v>8.6999999999999993</v>
      </c>
      <c r="FL71">
        <v>2.6</v>
      </c>
      <c r="FM71">
        <v>0.6</v>
      </c>
      <c r="FN71">
        <v>1.9</v>
      </c>
      <c r="FO71">
        <v>2.9</v>
      </c>
      <c r="FP71">
        <v>1.9</v>
      </c>
      <c r="FQ71">
        <v>0.8</v>
      </c>
      <c r="FR71">
        <v>0.3</v>
      </c>
      <c r="FS71">
        <v>116</v>
      </c>
      <c r="FZ71" t="s">
        <v>700</v>
      </c>
      <c r="GA71" t="s">
        <v>700</v>
      </c>
      <c r="GB71" t="s">
        <v>312</v>
      </c>
      <c r="GC71" t="s">
        <v>2358</v>
      </c>
    </row>
    <row r="72" spans="1:185" x14ac:dyDescent="0.25">
      <c r="A72" s="65" t="s">
        <v>703</v>
      </c>
      <c r="B72">
        <v>38992</v>
      </c>
      <c r="C72">
        <v>1680</v>
      </c>
      <c r="D72">
        <v>10107</v>
      </c>
      <c r="E72">
        <v>478</v>
      </c>
      <c r="F72">
        <v>22260</v>
      </c>
      <c r="G72">
        <v>1185</v>
      </c>
      <c r="H72">
        <v>6625</v>
      </c>
      <c r="I72">
        <v>17</v>
      </c>
      <c r="J72">
        <v>3170</v>
      </c>
      <c r="K72">
        <v>212</v>
      </c>
      <c r="L72">
        <v>6937</v>
      </c>
      <c r="M72">
        <v>266</v>
      </c>
      <c r="N72">
        <v>3204</v>
      </c>
      <c r="O72">
        <v>214</v>
      </c>
      <c r="P72">
        <v>4121</v>
      </c>
      <c r="Q72">
        <v>342</v>
      </c>
      <c r="R72">
        <v>4337</v>
      </c>
      <c r="S72">
        <v>226</v>
      </c>
      <c r="T72">
        <v>5017</v>
      </c>
      <c r="U72">
        <v>201</v>
      </c>
      <c r="V72">
        <v>5581</v>
      </c>
      <c r="W72">
        <v>202</v>
      </c>
      <c r="X72">
        <v>19611</v>
      </c>
      <c r="Y72">
        <v>887</v>
      </c>
      <c r="Z72">
        <v>19381</v>
      </c>
      <c r="AA72">
        <v>793</v>
      </c>
      <c r="AB72">
        <v>36096</v>
      </c>
      <c r="AC72">
        <v>1515</v>
      </c>
      <c r="AD72">
        <v>638</v>
      </c>
      <c r="AE72">
        <v>17</v>
      </c>
      <c r="AF72">
        <v>506</v>
      </c>
      <c r="AG72">
        <v>74</v>
      </c>
      <c r="AH72">
        <v>356</v>
      </c>
      <c r="AI72">
        <v>7</v>
      </c>
      <c r="AJ72">
        <v>498</v>
      </c>
      <c r="AK72">
        <v>16</v>
      </c>
      <c r="AL72">
        <v>881</v>
      </c>
      <c r="AM72">
        <v>48</v>
      </c>
      <c r="AN72">
        <v>2235</v>
      </c>
      <c r="AO72">
        <v>403</v>
      </c>
      <c r="AP72">
        <v>34521</v>
      </c>
      <c r="AQ72">
        <v>1142</v>
      </c>
      <c r="AR72">
        <v>5102</v>
      </c>
      <c r="AS72">
        <v>145</v>
      </c>
      <c r="AT72">
        <v>33890</v>
      </c>
      <c r="AU72">
        <v>1535</v>
      </c>
      <c r="AV72">
        <v>37837</v>
      </c>
      <c r="AW72">
        <v>1516</v>
      </c>
      <c r="AX72">
        <v>1155</v>
      </c>
      <c r="AY72">
        <v>164</v>
      </c>
      <c r="AZ72">
        <v>587</v>
      </c>
      <c r="BA72">
        <v>3</v>
      </c>
      <c r="BB72">
        <v>568</v>
      </c>
      <c r="BC72">
        <v>161</v>
      </c>
      <c r="BD72">
        <v>1957</v>
      </c>
      <c r="BE72">
        <v>244</v>
      </c>
      <c r="BF72">
        <v>8333</v>
      </c>
      <c r="BG72">
        <v>407</v>
      </c>
      <c r="BH72">
        <v>9418</v>
      </c>
      <c r="BI72">
        <v>245</v>
      </c>
      <c r="BJ72">
        <v>5973</v>
      </c>
      <c r="BK72">
        <v>92</v>
      </c>
      <c r="BL72">
        <v>18610</v>
      </c>
      <c r="BM72">
        <v>939</v>
      </c>
      <c r="BN72">
        <v>17897</v>
      </c>
      <c r="BO72">
        <v>870</v>
      </c>
      <c r="BP72">
        <v>713</v>
      </c>
      <c r="BQ72">
        <v>69</v>
      </c>
      <c r="BR72">
        <v>3650</v>
      </c>
      <c r="BS72">
        <v>246</v>
      </c>
      <c r="BT72">
        <v>13418</v>
      </c>
      <c r="BU72">
        <v>614</v>
      </c>
      <c r="BV72">
        <v>5888</v>
      </c>
      <c r="BW72">
        <v>351</v>
      </c>
      <c r="BX72">
        <v>2954</v>
      </c>
      <c r="BY72">
        <v>220</v>
      </c>
      <c r="BZ72">
        <v>4540</v>
      </c>
      <c r="CA72">
        <v>484</v>
      </c>
      <c r="CB72">
        <v>6958</v>
      </c>
      <c r="CC72">
        <v>515</v>
      </c>
      <c r="CD72">
        <v>16494</v>
      </c>
      <c r="CE72">
        <v>778</v>
      </c>
      <c r="CF72">
        <v>14952</v>
      </c>
      <c r="CG72">
        <v>384</v>
      </c>
      <c r="CH72">
        <v>1680</v>
      </c>
      <c r="CI72">
        <v>37312</v>
      </c>
      <c r="CJ72">
        <v>29235</v>
      </c>
      <c r="CK72">
        <v>14089</v>
      </c>
      <c r="CL72">
        <v>34887</v>
      </c>
      <c r="CM72">
        <v>2039</v>
      </c>
      <c r="CN72">
        <v>752</v>
      </c>
      <c r="CO72">
        <v>1520</v>
      </c>
      <c r="CP72">
        <v>1390</v>
      </c>
      <c r="CQ72">
        <v>2186</v>
      </c>
      <c r="CR72">
        <v>1098</v>
      </c>
      <c r="CS72">
        <v>2257</v>
      </c>
      <c r="CT72">
        <v>1063</v>
      </c>
      <c r="CU72">
        <v>311</v>
      </c>
      <c r="CV72">
        <v>627</v>
      </c>
      <c r="CW72">
        <v>877</v>
      </c>
      <c r="CX72">
        <v>5463</v>
      </c>
      <c r="CY72">
        <v>1396</v>
      </c>
      <c r="CZ72">
        <v>989</v>
      </c>
      <c r="DA72">
        <v>755</v>
      </c>
      <c r="DB72">
        <v>858</v>
      </c>
      <c r="DC72">
        <v>445</v>
      </c>
      <c r="DD72">
        <v>1402</v>
      </c>
      <c r="DE72">
        <v>5651</v>
      </c>
      <c r="DF72">
        <v>10064</v>
      </c>
      <c r="DG72">
        <v>8250</v>
      </c>
      <c r="DH72">
        <v>3141</v>
      </c>
      <c r="DI72">
        <v>644</v>
      </c>
      <c r="DJ72">
        <v>350</v>
      </c>
      <c r="DK72">
        <v>1170</v>
      </c>
      <c r="DL72">
        <v>769</v>
      </c>
      <c r="DM72">
        <v>34625</v>
      </c>
      <c r="DN72">
        <v>4358</v>
      </c>
      <c r="DO72">
        <v>11992</v>
      </c>
      <c r="DP72">
        <v>3723</v>
      </c>
      <c r="DQ72">
        <v>523</v>
      </c>
      <c r="DR72">
        <v>507</v>
      </c>
      <c r="DS72">
        <v>240</v>
      </c>
      <c r="DT72">
        <v>507</v>
      </c>
      <c r="DU72">
        <v>280</v>
      </c>
      <c r="DV72">
        <v>1342</v>
      </c>
      <c r="DW72">
        <v>15715</v>
      </c>
      <c r="DX72" t="s">
        <v>700</v>
      </c>
      <c r="DY72" t="s">
        <v>700</v>
      </c>
      <c r="DZ72" t="s">
        <v>700</v>
      </c>
      <c r="EA72" t="s">
        <v>700</v>
      </c>
      <c r="EB72" t="s">
        <v>513</v>
      </c>
      <c r="EC72">
        <v>0.7</v>
      </c>
      <c r="ED72">
        <v>2.6</v>
      </c>
      <c r="EE72">
        <v>1.1000000000000001</v>
      </c>
      <c r="EF72">
        <v>2</v>
      </c>
      <c r="EG72">
        <v>2.9</v>
      </c>
      <c r="EH72">
        <v>1.4</v>
      </c>
      <c r="EI72">
        <v>1.3</v>
      </c>
      <c r="EJ72">
        <v>1.3</v>
      </c>
      <c r="EK72">
        <v>0.1</v>
      </c>
      <c r="EL72">
        <v>1.3</v>
      </c>
      <c r="EM72">
        <v>0.9</v>
      </c>
      <c r="EN72">
        <v>0.1</v>
      </c>
      <c r="EO72">
        <v>0.8</v>
      </c>
      <c r="EP72">
        <v>0.9</v>
      </c>
      <c r="EQ72">
        <v>0.7</v>
      </c>
      <c r="ER72">
        <v>2.6</v>
      </c>
      <c r="ES72">
        <v>10</v>
      </c>
      <c r="ET72">
        <v>4.0999999999999996</v>
      </c>
      <c r="EU72">
        <v>3.6</v>
      </c>
      <c r="EV72">
        <v>5.0999999999999996</v>
      </c>
      <c r="EW72">
        <v>8.6999999999999993</v>
      </c>
      <c r="EX72">
        <v>0.5</v>
      </c>
      <c r="EY72">
        <v>0.6</v>
      </c>
      <c r="EZ72">
        <v>11.5</v>
      </c>
      <c r="FA72">
        <v>0.6</v>
      </c>
      <c r="FB72">
        <v>20.2</v>
      </c>
      <c r="FC72">
        <v>1</v>
      </c>
      <c r="FD72">
        <v>0.7</v>
      </c>
      <c r="FE72">
        <v>7.1</v>
      </c>
      <c r="FF72">
        <v>1.4</v>
      </c>
      <c r="FG72">
        <v>0.7</v>
      </c>
      <c r="FH72">
        <v>0.4</v>
      </c>
      <c r="FI72">
        <v>1.1000000000000001</v>
      </c>
      <c r="FJ72">
        <v>1.1000000000000001</v>
      </c>
      <c r="FK72">
        <v>4.5999999999999996</v>
      </c>
      <c r="FL72">
        <v>1.8</v>
      </c>
      <c r="FM72">
        <v>1.3</v>
      </c>
      <c r="FN72">
        <v>1.2</v>
      </c>
      <c r="FO72">
        <v>2.1</v>
      </c>
      <c r="FP72">
        <v>2.1</v>
      </c>
      <c r="FQ72">
        <v>0.9</v>
      </c>
      <c r="FR72">
        <v>1.1000000000000001</v>
      </c>
      <c r="FS72">
        <v>151</v>
      </c>
      <c r="FZ72" t="s">
        <v>700</v>
      </c>
      <c r="GA72" t="s">
        <v>700</v>
      </c>
      <c r="GB72" t="s">
        <v>313</v>
      </c>
      <c r="GC72" t="s">
        <v>2358</v>
      </c>
    </row>
    <row r="73" spans="1:185" x14ac:dyDescent="0.25">
      <c r="A73" s="65" t="s">
        <v>704</v>
      </c>
      <c r="B73">
        <v>39343</v>
      </c>
      <c r="C73">
        <v>3570</v>
      </c>
      <c r="D73">
        <v>10457</v>
      </c>
      <c r="E73">
        <v>1130</v>
      </c>
      <c r="F73">
        <v>21769</v>
      </c>
      <c r="G73">
        <v>2410</v>
      </c>
      <c r="H73">
        <v>7117</v>
      </c>
      <c r="I73">
        <v>30</v>
      </c>
      <c r="J73">
        <v>3329</v>
      </c>
      <c r="K73">
        <v>384</v>
      </c>
      <c r="L73">
        <v>7128</v>
      </c>
      <c r="M73">
        <v>746</v>
      </c>
      <c r="N73">
        <v>2792</v>
      </c>
      <c r="O73">
        <v>511</v>
      </c>
      <c r="P73">
        <v>3701</v>
      </c>
      <c r="Q73">
        <v>606</v>
      </c>
      <c r="R73">
        <v>4491</v>
      </c>
      <c r="S73">
        <v>421</v>
      </c>
      <c r="T73">
        <v>4863</v>
      </c>
      <c r="U73">
        <v>510</v>
      </c>
      <c r="V73">
        <v>5922</v>
      </c>
      <c r="W73">
        <v>362</v>
      </c>
      <c r="X73">
        <v>20211</v>
      </c>
      <c r="Y73">
        <v>1975</v>
      </c>
      <c r="Z73">
        <v>19132</v>
      </c>
      <c r="AA73">
        <v>1595</v>
      </c>
      <c r="AB73">
        <v>30848</v>
      </c>
      <c r="AC73">
        <v>1685</v>
      </c>
      <c r="AD73">
        <v>191</v>
      </c>
      <c r="AE73">
        <v>7</v>
      </c>
      <c r="AF73">
        <v>6751</v>
      </c>
      <c r="AG73">
        <v>1714</v>
      </c>
      <c r="AH73">
        <v>258</v>
      </c>
      <c r="AI73">
        <v>21</v>
      </c>
      <c r="AJ73">
        <v>59</v>
      </c>
      <c r="AK73">
        <v>5</v>
      </c>
      <c r="AL73">
        <v>1209</v>
      </c>
      <c r="AM73">
        <v>138</v>
      </c>
      <c r="AN73">
        <v>716</v>
      </c>
      <c r="AO73">
        <v>126</v>
      </c>
      <c r="AP73">
        <v>30591</v>
      </c>
      <c r="AQ73">
        <v>1635</v>
      </c>
      <c r="AR73">
        <v>5006</v>
      </c>
      <c r="AS73">
        <v>229</v>
      </c>
      <c r="AT73">
        <v>34337</v>
      </c>
      <c r="AU73">
        <v>3341</v>
      </c>
      <c r="AV73">
        <v>38882</v>
      </c>
      <c r="AW73">
        <v>3490</v>
      </c>
      <c r="AX73">
        <v>461</v>
      </c>
      <c r="AY73">
        <v>80</v>
      </c>
      <c r="AZ73">
        <v>246</v>
      </c>
      <c r="BA73">
        <v>10</v>
      </c>
      <c r="BB73">
        <v>215</v>
      </c>
      <c r="BC73">
        <v>70</v>
      </c>
      <c r="BD73">
        <v>2599</v>
      </c>
      <c r="BE73">
        <v>400</v>
      </c>
      <c r="BF73">
        <v>8591</v>
      </c>
      <c r="BG73">
        <v>847</v>
      </c>
      <c r="BH73">
        <v>8948</v>
      </c>
      <c r="BI73">
        <v>573</v>
      </c>
      <c r="BJ73">
        <v>5956</v>
      </c>
      <c r="BK73">
        <v>109</v>
      </c>
      <c r="BL73">
        <v>17493</v>
      </c>
      <c r="BM73">
        <v>1780</v>
      </c>
      <c r="BN73">
        <v>16220</v>
      </c>
      <c r="BO73">
        <v>1398</v>
      </c>
      <c r="BP73">
        <v>1273</v>
      </c>
      <c r="BQ73">
        <v>382</v>
      </c>
      <c r="BR73">
        <v>4276</v>
      </c>
      <c r="BS73">
        <v>630</v>
      </c>
      <c r="BT73">
        <v>11637</v>
      </c>
      <c r="BU73">
        <v>856</v>
      </c>
      <c r="BV73">
        <v>6374</v>
      </c>
      <c r="BW73">
        <v>941</v>
      </c>
      <c r="BX73">
        <v>3758</v>
      </c>
      <c r="BY73">
        <v>613</v>
      </c>
      <c r="BZ73">
        <v>5538</v>
      </c>
      <c r="CA73">
        <v>861</v>
      </c>
      <c r="CB73">
        <v>9010</v>
      </c>
      <c r="CC73">
        <v>1279</v>
      </c>
      <c r="CD73">
        <v>18176</v>
      </c>
      <c r="CE73">
        <v>1813</v>
      </c>
      <c r="CF73">
        <v>11815</v>
      </c>
      <c r="CG73">
        <v>461</v>
      </c>
      <c r="CH73">
        <v>3570</v>
      </c>
      <c r="CI73">
        <v>35773</v>
      </c>
      <c r="CJ73">
        <v>23959</v>
      </c>
      <c r="CK73">
        <v>17717</v>
      </c>
      <c r="CL73">
        <v>35688</v>
      </c>
      <c r="CM73">
        <v>1143</v>
      </c>
      <c r="CN73">
        <v>214</v>
      </c>
      <c r="CO73">
        <v>790</v>
      </c>
      <c r="CP73">
        <v>1630</v>
      </c>
      <c r="CQ73">
        <v>1964</v>
      </c>
      <c r="CR73">
        <v>345</v>
      </c>
      <c r="CS73">
        <v>2163</v>
      </c>
      <c r="CT73">
        <v>861</v>
      </c>
      <c r="CU73">
        <v>210</v>
      </c>
      <c r="CV73">
        <v>628</v>
      </c>
      <c r="CW73">
        <v>749</v>
      </c>
      <c r="CX73">
        <v>5046</v>
      </c>
      <c r="CY73">
        <v>1881</v>
      </c>
      <c r="CZ73">
        <v>731</v>
      </c>
      <c r="DA73">
        <v>915</v>
      </c>
      <c r="DB73">
        <v>740</v>
      </c>
      <c r="DC73">
        <v>714</v>
      </c>
      <c r="DD73">
        <v>1691</v>
      </c>
      <c r="DE73">
        <v>4434</v>
      </c>
      <c r="DF73">
        <v>10484</v>
      </c>
      <c r="DG73">
        <v>8044</v>
      </c>
      <c r="DH73">
        <v>2436</v>
      </c>
      <c r="DI73">
        <v>781</v>
      </c>
      <c r="DJ73">
        <v>413</v>
      </c>
      <c r="DK73">
        <v>1659</v>
      </c>
      <c r="DL73">
        <v>980</v>
      </c>
      <c r="DM73">
        <v>34968</v>
      </c>
      <c r="DN73">
        <v>3956</v>
      </c>
      <c r="DO73">
        <v>12097</v>
      </c>
      <c r="DP73">
        <v>2821</v>
      </c>
      <c r="DQ73">
        <v>415</v>
      </c>
      <c r="DR73">
        <v>375</v>
      </c>
      <c r="DS73">
        <v>287</v>
      </c>
      <c r="DT73">
        <v>306</v>
      </c>
      <c r="DU73">
        <v>177</v>
      </c>
      <c r="DV73">
        <v>853</v>
      </c>
      <c r="DW73">
        <v>14918</v>
      </c>
      <c r="DX73" t="s">
        <v>700</v>
      </c>
      <c r="DY73" t="s">
        <v>700</v>
      </c>
      <c r="DZ73" t="s">
        <v>700</v>
      </c>
      <c r="EA73" t="s">
        <v>700</v>
      </c>
      <c r="EB73" t="s">
        <v>514</v>
      </c>
      <c r="EC73">
        <v>0.9</v>
      </c>
      <c r="ED73">
        <v>3.1</v>
      </c>
      <c r="EE73">
        <v>2.2000000000000002</v>
      </c>
      <c r="EF73">
        <v>3.6</v>
      </c>
      <c r="EG73">
        <v>2.5</v>
      </c>
      <c r="EH73">
        <v>1.9</v>
      </c>
      <c r="EI73">
        <v>1.6</v>
      </c>
      <c r="EJ73">
        <v>1</v>
      </c>
      <c r="EK73">
        <v>0.6</v>
      </c>
      <c r="EL73">
        <v>2</v>
      </c>
      <c r="EM73">
        <v>1</v>
      </c>
      <c r="EN73">
        <v>0.4</v>
      </c>
      <c r="EO73">
        <v>1</v>
      </c>
      <c r="EP73">
        <v>1</v>
      </c>
      <c r="EQ73">
        <v>0.5</v>
      </c>
      <c r="ER73">
        <v>5.8</v>
      </c>
      <c r="ES73">
        <v>4.0999999999999996</v>
      </c>
      <c r="ET73">
        <v>4.5</v>
      </c>
      <c r="EU73">
        <v>9.8000000000000007</v>
      </c>
      <c r="EV73">
        <v>4.5999999999999996</v>
      </c>
      <c r="EW73">
        <v>9.9</v>
      </c>
      <c r="EX73">
        <v>0.5</v>
      </c>
      <c r="EY73">
        <v>0.9</v>
      </c>
      <c r="EZ73">
        <v>9.1</v>
      </c>
      <c r="FA73">
        <v>3.5</v>
      </c>
      <c r="FB73">
        <v>17.5</v>
      </c>
      <c r="FC73">
        <v>1.6</v>
      </c>
      <c r="FD73">
        <v>0.9</v>
      </c>
      <c r="FE73">
        <v>3.4</v>
      </c>
      <c r="FF73">
        <v>1.2</v>
      </c>
      <c r="FG73">
        <v>1.1000000000000001</v>
      </c>
      <c r="FH73">
        <v>0.4</v>
      </c>
      <c r="FI73">
        <v>1</v>
      </c>
      <c r="FJ73">
        <v>1</v>
      </c>
      <c r="FK73">
        <v>5.7</v>
      </c>
      <c r="FL73">
        <v>2.6</v>
      </c>
      <c r="FM73">
        <v>1</v>
      </c>
      <c r="FN73">
        <v>2</v>
      </c>
      <c r="FO73">
        <v>2.6</v>
      </c>
      <c r="FP73">
        <v>2.8</v>
      </c>
      <c r="FQ73">
        <v>1.3</v>
      </c>
      <c r="FR73">
        <v>0.8</v>
      </c>
      <c r="FS73">
        <v>199</v>
      </c>
      <c r="FZ73" t="s">
        <v>700</v>
      </c>
      <c r="GA73" t="s">
        <v>700</v>
      </c>
      <c r="GB73" t="s">
        <v>314</v>
      </c>
      <c r="GC73" t="s">
        <v>2358</v>
      </c>
    </row>
    <row r="74" spans="1:185" x14ac:dyDescent="0.25">
      <c r="A74" s="65" t="s">
        <v>705</v>
      </c>
      <c r="B74">
        <v>40500</v>
      </c>
      <c r="C74">
        <v>3712</v>
      </c>
      <c r="D74">
        <v>11347</v>
      </c>
      <c r="E74">
        <v>1177</v>
      </c>
      <c r="F74">
        <v>21562</v>
      </c>
      <c r="G74">
        <v>2516</v>
      </c>
      <c r="H74">
        <v>7591</v>
      </c>
      <c r="I74">
        <v>19</v>
      </c>
      <c r="J74">
        <v>3602</v>
      </c>
      <c r="K74">
        <v>348</v>
      </c>
      <c r="L74">
        <v>7745</v>
      </c>
      <c r="M74">
        <v>829</v>
      </c>
      <c r="N74">
        <v>2594</v>
      </c>
      <c r="O74">
        <v>461</v>
      </c>
      <c r="P74">
        <v>3806</v>
      </c>
      <c r="Q74">
        <v>615</v>
      </c>
      <c r="R74">
        <v>4188</v>
      </c>
      <c r="S74">
        <v>458</v>
      </c>
      <c r="T74">
        <v>4798</v>
      </c>
      <c r="U74">
        <v>508</v>
      </c>
      <c r="V74">
        <v>6176</v>
      </c>
      <c r="W74">
        <v>474</v>
      </c>
      <c r="X74">
        <v>20539</v>
      </c>
      <c r="Y74">
        <v>2149</v>
      </c>
      <c r="Z74">
        <v>19961</v>
      </c>
      <c r="AA74">
        <v>1563</v>
      </c>
      <c r="AB74">
        <v>33296</v>
      </c>
      <c r="AC74">
        <v>2094</v>
      </c>
      <c r="AD74">
        <v>200</v>
      </c>
      <c r="AE74">
        <v>22</v>
      </c>
      <c r="AF74">
        <v>4997</v>
      </c>
      <c r="AG74">
        <v>1249</v>
      </c>
      <c r="AH74">
        <v>149</v>
      </c>
      <c r="AI74">
        <v>12</v>
      </c>
      <c r="AJ74">
        <v>246</v>
      </c>
      <c r="AK74">
        <v>100</v>
      </c>
      <c r="AL74">
        <v>1587</v>
      </c>
      <c r="AM74">
        <v>235</v>
      </c>
      <c r="AN74">
        <v>1047</v>
      </c>
      <c r="AO74">
        <v>197</v>
      </c>
      <c r="AP74">
        <v>32851</v>
      </c>
      <c r="AQ74">
        <v>2017</v>
      </c>
      <c r="AR74">
        <v>5772</v>
      </c>
      <c r="AS74">
        <v>278</v>
      </c>
      <c r="AT74">
        <v>34728</v>
      </c>
      <c r="AU74">
        <v>3434</v>
      </c>
      <c r="AV74">
        <v>40043</v>
      </c>
      <c r="AW74">
        <v>3600</v>
      </c>
      <c r="AX74">
        <v>457</v>
      </c>
      <c r="AY74">
        <v>112</v>
      </c>
      <c r="AZ74">
        <v>237</v>
      </c>
      <c r="BA74">
        <v>5</v>
      </c>
      <c r="BB74">
        <v>220</v>
      </c>
      <c r="BC74">
        <v>107</v>
      </c>
      <c r="BD74">
        <v>2424</v>
      </c>
      <c r="BE74">
        <v>300</v>
      </c>
      <c r="BF74">
        <v>9355</v>
      </c>
      <c r="BG74">
        <v>906</v>
      </c>
      <c r="BH74">
        <v>9574</v>
      </c>
      <c r="BI74">
        <v>700</v>
      </c>
      <c r="BJ74">
        <v>5206</v>
      </c>
      <c r="BK74">
        <v>168</v>
      </c>
      <c r="BL74">
        <v>17109</v>
      </c>
      <c r="BM74">
        <v>1842</v>
      </c>
      <c r="BN74">
        <v>16351</v>
      </c>
      <c r="BO74">
        <v>1621</v>
      </c>
      <c r="BP74">
        <v>758</v>
      </c>
      <c r="BQ74">
        <v>221</v>
      </c>
      <c r="BR74">
        <v>4453</v>
      </c>
      <c r="BS74">
        <v>674</v>
      </c>
      <c r="BT74">
        <v>11936</v>
      </c>
      <c r="BU74">
        <v>1116</v>
      </c>
      <c r="BV74">
        <v>5764</v>
      </c>
      <c r="BW74">
        <v>780</v>
      </c>
      <c r="BX74">
        <v>3862</v>
      </c>
      <c r="BY74">
        <v>620</v>
      </c>
      <c r="BZ74">
        <v>5540</v>
      </c>
      <c r="CA74">
        <v>888</v>
      </c>
      <c r="CB74">
        <v>9004</v>
      </c>
      <c r="CC74">
        <v>1186</v>
      </c>
      <c r="CD74">
        <v>18574</v>
      </c>
      <c r="CE74">
        <v>1975</v>
      </c>
      <c r="CF74">
        <v>12614</v>
      </c>
      <c r="CG74">
        <v>535</v>
      </c>
      <c r="CH74">
        <v>3712</v>
      </c>
      <c r="CI74">
        <v>36788</v>
      </c>
      <c r="CJ74">
        <v>24861</v>
      </c>
      <c r="CK74">
        <v>18841</v>
      </c>
      <c r="CL74">
        <v>36515</v>
      </c>
      <c r="CM74">
        <v>1501</v>
      </c>
      <c r="CN74">
        <v>352</v>
      </c>
      <c r="CO74">
        <v>1250</v>
      </c>
      <c r="CP74">
        <v>1718</v>
      </c>
      <c r="CQ74">
        <v>2288</v>
      </c>
      <c r="CR74">
        <v>344</v>
      </c>
      <c r="CS74">
        <v>2001</v>
      </c>
      <c r="CT74">
        <v>965</v>
      </c>
      <c r="CU74">
        <v>180</v>
      </c>
      <c r="CV74">
        <v>649</v>
      </c>
      <c r="CW74">
        <v>890</v>
      </c>
      <c r="CX74">
        <v>4432</v>
      </c>
      <c r="CY74">
        <v>1806</v>
      </c>
      <c r="CZ74">
        <v>864</v>
      </c>
      <c r="DA74">
        <v>877</v>
      </c>
      <c r="DB74">
        <v>845</v>
      </c>
      <c r="DC74">
        <v>766</v>
      </c>
      <c r="DD74">
        <v>1976</v>
      </c>
      <c r="DE74">
        <v>4751</v>
      </c>
      <c r="DF74">
        <v>10885</v>
      </c>
      <c r="DG74">
        <v>8640</v>
      </c>
      <c r="DH74">
        <v>2757</v>
      </c>
      <c r="DI74">
        <v>698</v>
      </c>
      <c r="DJ74">
        <v>439</v>
      </c>
      <c r="DK74">
        <v>1547</v>
      </c>
      <c r="DL74">
        <v>939</v>
      </c>
      <c r="DM74">
        <v>35969</v>
      </c>
      <c r="DN74">
        <v>4291</v>
      </c>
      <c r="DO74">
        <v>12456</v>
      </c>
      <c r="DP74">
        <v>3180</v>
      </c>
      <c r="DQ74">
        <v>551</v>
      </c>
      <c r="DR74">
        <v>434</v>
      </c>
      <c r="DS74">
        <v>394</v>
      </c>
      <c r="DT74">
        <v>367</v>
      </c>
      <c r="DU74">
        <v>164</v>
      </c>
      <c r="DV74">
        <v>842</v>
      </c>
      <c r="DW74">
        <v>15636</v>
      </c>
      <c r="DX74" t="s">
        <v>700</v>
      </c>
      <c r="DY74" t="s">
        <v>700</v>
      </c>
      <c r="DZ74" t="s">
        <v>700</v>
      </c>
      <c r="EA74" t="s">
        <v>700</v>
      </c>
      <c r="EB74" t="s">
        <v>515</v>
      </c>
      <c r="EC74">
        <v>0.8</v>
      </c>
      <c r="ED74">
        <v>2.1</v>
      </c>
      <c r="EE74">
        <v>1.7</v>
      </c>
      <c r="EF74">
        <v>2.5</v>
      </c>
      <c r="EG74">
        <v>2.4</v>
      </c>
      <c r="EH74">
        <v>1.7</v>
      </c>
      <c r="EI74">
        <v>1.6</v>
      </c>
      <c r="EJ74">
        <v>1.3</v>
      </c>
      <c r="EK74">
        <v>0.2</v>
      </c>
      <c r="EL74">
        <v>1.6</v>
      </c>
      <c r="EM74">
        <v>0.8</v>
      </c>
      <c r="EN74">
        <v>0.1</v>
      </c>
      <c r="EO74">
        <v>0.9</v>
      </c>
      <c r="EP74">
        <v>0.8</v>
      </c>
      <c r="EQ74">
        <v>0.8</v>
      </c>
      <c r="ER74">
        <v>8.5</v>
      </c>
      <c r="ES74">
        <v>2.1</v>
      </c>
      <c r="ET74">
        <v>5</v>
      </c>
      <c r="EU74">
        <v>38.700000000000003</v>
      </c>
      <c r="EV74">
        <v>3.3</v>
      </c>
      <c r="EW74">
        <v>12</v>
      </c>
      <c r="EX74">
        <v>0.8</v>
      </c>
      <c r="EY74">
        <v>0.8</v>
      </c>
      <c r="EZ74">
        <v>18.600000000000001</v>
      </c>
      <c r="FA74">
        <v>2.4</v>
      </c>
      <c r="FB74">
        <v>31.5</v>
      </c>
      <c r="FC74">
        <v>0.9</v>
      </c>
      <c r="FD74">
        <v>0.9</v>
      </c>
      <c r="FE74">
        <v>2.2999999999999998</v>
      </c>
      <c r="FF74">
        <v>1</v>
      </c>
      <c r="FG74">
        <v>0.9</v>
      </c>
      <c r="FH74">
        <v>1</v>
      </c>
      <c r="FI74">
        <v>0.8</v>
      </c>
      <c r="FJ74">
        <v>0.8</v>
      </c>
      <c r="FK74">
        <v>5.5</v>
      </c>
      <c r="FL74">
        <v>2.1</v>
      </c>
      <c r="FM74">
        <v>1</v>
      </c>
      <c r="FN74">
        <v>1.5</v>
      </c>
      <c r="FO74">
        <v>2.2000000000000002</v>
      </c>
      <c r="FP74">
        <v>2</v>
      </c>
      <c r="FQ74">
        <v>1.2</v>
      </c>
      <c r="FR74">
        <v>0.7</v>
      </c>
      <c r="FS74">
        <v>191</v>
      </c>
      <c r="FZ74" t="s">
        <v>700</v>
      </c>
      <c r="GA74" t="s">
        <v>700</v>
      </c>
      <c r="GB74" t="s">
        <v>315</v>
      </c>
      <c r="GC74" t="s">
        <v>2358</v>
      </c>
    </row>
    <row r="75" spans="1:185" x14ac:dyDescent="0.25">
      <c r="A75" s="65" t="s">
        <v>706</v>
      </c>
      <c r="B75">
        <v>38621</v>
      </c>
      <c r="C75">
        <v>1900</v>
      </c>
      <c r="D75">
        <v>6696</v>
      </c>
      <c r="E75">
        <v>287</v>
      </c>
      <c r="F75">
        <v>22172</v>
      </c>
      <c r="G75">
        <v>1600</v>
      </c>
      <c r="H75">
        <v>9753</v>
      </c>
      <c r="I75">
        <v>13</v>
      </c>
      <c r="J75">
        <v>2039</v>
      </c>
      <c r="K75">
        <v>47</v>
      </c>
      <c r="L75">
        <v>4657</v>
      </c>
      <c r="M75">
        <v>240</v>
      </c>
      <c r="N75">
        <v>2398</v>
      </c>
      <c r="O75">
        <v>271</v>
      </c>
      <c r="P75">
        <v>3257</v>
      </c>
      <c r="Q75">
        <v>322</v>
      </c>
      <c r="R75">
        <v>3711</v>
      </c>
      <c r="S75">
        <v>217</v>
      </c>
      <c r="T75">
        <v>5147</v>
      </c>
      <c r="U75">
        <v>412</v>
      </c>
      <c r="V75">
        <v>7659</v>
      </c>
      <c r="W75">
        <v>378</v>
      </c>
      <c r="X75">
        <v>19532</v>
      </c>
      <c r="Y75">
        <v>1121</v>
      </c>
      <c r="Z75">
        <v>19089</v>
      </c>
      <c r="AA75">
        <v>779</v>
      </c>
      <c r="AB75">
        <v>35377</v>
      </c>
      <c r="AC75">
        <v>1431</v>
      </c>
      <c r="AD75">
        <v>171</v>
      </c>
      <c r="AE75">
        <v>21</v>
      </c>
      <c r="AF75">
        <v>1663</v>
      </c>
      <c r="AG75">
        <v>272</v>
      </c>
      <c r="AH75">
        <v>196</v>
      </c>
      <c r="AI75">
        <v>24</v>
      </c>
      <c r="AJ75">
        <v>119</v>
      </c>
      <c r="AK75">
        <v>5</v>
      </c>
      <c r="AL75">
        <v>1050</v>
      </c>
      <c r="AM75">
        <v>147</v>
      </c>
      <c r="AN75">
        <v>405</v>
      </c>
      <c r="AO75">
        <v>29</v>
      </c>
      <c r="AP75">
        <v>35155</v>
      </c>
      <c r="AQ75">
        <v>1412</v>
      </c>
      <c r="AR75">
        <v>5885</v>
      </c>
      <c r="AS75">
        <v>187</v>
      </c>
      <c r="AT75">
        <v>32736</v>
      </c>
      <c r="AU75">
        <v>1713</v>
      </c>
      <c r="AV75">
        <v>37160</v>
      </c>
      <c r="AW75">
        <v>1828</v>
      </c>
      <c r="AX75">
        <v>1461</v>
      </c>
      <c r="AY75">
        <v>72</v>
      </c>
      <c r="AZ75">
        <v>840</v>
      </c>
      <c r="BA75">
        <v>33</v>
      </c>
      <c r="BB75">
        <v>621</v>
      </c>
      <c r="BC75">
        <v>39</v>
      </c>
      <c r="BD75">
        <v>1577</v>
      </c>
      <c r="BE75">
        <v>57</v>
      </c>
      <c r="BF75">
        <v>9193</v>
      </c>
      <c r="BG75">
        <v>563</v>
      </c>
      <c r="BH75">
        <v>10747</v>
      </c>
      <c r="BI75">
        <v>545</v>
      </c>
      <c r="BJ75">
        <v>8010</v>
      </c>
      <c r="BK75">
        <v>177</v>
      </c>
      <c r="BL75">
        <v>17232</v>
      </c>
      <c r="BM75">
        <v>1242</v>
      </c>
      <c r="BN75">
        <v>16277</v>
      </c>
      <c r="BO75">
        <v>1036</v>
      </c>
      <c r="BP75">
        <v>955</v>
      </c>
      <c r="BQ75">
        <v>206</v>
      </c>
      <c r="BR75">
        <v>4940</v>
      </c>
      <c r="BS75">
        <v>358</v>
      </c>
      <c r="BT75">
        <v>10727</v>
      </c>
      <c r="BU75">
        <v>519</v>
      </c>
      <c r="BV75">
        <v>7370</v>
      </c>
      <c r="BW75">
        <v>769</v>
      </c>
      <c r="BX75">
        <v>4075</v>
      </c>
      <c r="BY75">
        <v>312</v>
      </c>
      <c r="BZ75">
        <v>4729</v>
      </c>
      <c r="CA75">
        <v>375</v>
      </c>
      <c r="CB75">
        <v>7008</v>
      </c>
      <c r="CC75">
        <v>500</v>
      </c>
      <c r="CD75">
        <v>17393</v>
      </c>
      <c r="CE75">
        <v>977</v>
      </c>
      <c r="CF75">
        <v>13893</v>
      </c>
      <c r="CG75">
        <v>403</v>
      </c>
      <c r="CH75">
        <v>1900</v>
      </c>
      <c r="CI75">
        <v>36721</v>
      </c>
      <c r="CJ75">
        <v>27444</v>
      </c>
      <c r="CK75">
        <v>17886</v>
      </c>
      <c r="CL75">
        <v>36041</v>
      </c>
      <c r="CM75">
        <v>1401</v>
      </c>
      <c r="CN75">
        <v>308</v>
      </c>
      <c r="CO75">
        <v>902</v>
      </c>
      <c r="CP75">
        <v>1432</v>
      </c>
      <c r="CQ75">
        <v>1655</v>
      </c>
      <c r="CR75">
        <v>225</v>
      </c>
      <c r="CS75">
        <v>2275</v>
      </c>
      <c r="CT75">
        <v>880</v>
      </c>
      <c r="CU75">
        <v>322</v>
      </c>
      <c r="CV75">
        <v>1045</v>
      </c>
      <c r="CW75">
        <v>1091</v>
      </c>
      <c r="CX75">
        <v>4094</v>
      </c>
      <c r="CY75">
        <v>2661</v>
      </c>
      <c r="CZ75">
        <v>789</v>
      </c>
      <c r="DA75">
        <v>940</v>
      </c>
      <c r="DB75">
        <v>876</v>
      </c>
      <c r="DC75">
        <v>499</v>
      </c>
      <c r="DD75">
        <v>1560</v>
      </c>
      <c r="DE75">
        <v>7035</v>
      </c>
      <c r="DF75">
        <v>11302</v>
      </c>
      <c r="DG75">
        <v>9334</v>
      </c>
      <c r="DH75">
        <v>2131</v>
      </c>
      <c r="DI75">
        <v>730</v>
      </c>
      <c r="DJ75">
        <v>444</v>
      </c>
      <c r="DK75">
        <v>1238</v>
      </c>
      <c r="DL75">
        <v>699</v>
      </c>
      <c r="DM75">
        <v>34896</v>
      </c>
      <c r="DN75">
        <v>3761</v>
      </c>
      <c r="DO75">
        <v>14688</v>
      </c>
      <c r="DP75">
        <v>3649</v>
      </c>
      <c r="DQ75">
        <v>624</v>
      </c>
      <c r="DR75">
        <v>430</v>
      </c>
      <c r="DS75">
        <v>336</v>
      </c>
      <c r="DT75">
        <v>335</v>
      </c>
      <c r="DU75">
        <v>402</v>
      </c>
      <c r="DV75">
        <v>962</v>
      </c>
      <c r="DW75">
        <v>18337</v>
      </c>
      <c r="DX75" t="s">
        <v>700</v>
      </c>
      <c r="DY75" t="s">
        <v>700</v>
      </c>
      <c r="DZ75" t="s">
        <v>700</v>
      </c>
      <c r="EA75" t="s">
        <v>700</v>
      </c>
      <c r="EB75" t="s">
        <v>516</v>
      </c>
      <c r="EC75">
        <v>0.6</v>
      </c>
      <c r="ED75">
        <v>1.1000000000000001</v>
      </c>
      <c r="EE75">
        <v>2.4</v>
      </c>
      <c r="EF75">
        <v>3.4</v>
      </c>
      <c r="EG75">
        <v>2.4</v>
      </c>
      <c r="EH75">
        <v>1.7</v>
      </c>
      <c r="EI75">
        <v>2.1</v>
      </c>
      <c r="EJ75">
        <v>1</v>
      </c>
      <c r="EK75">
        <v>0.2</v>
      </c>
      <c r="EL75">
        <v>1.7</v>
      </c>
      <c r="EM75">
        <v>0.9</v>
      </c>
      <c r="EN75">
        <v>0.1</v>
      </c>
      <c r="EO75">
        <v>0.8</v>
      </c>
      <c r="EP75">
        <v>0.7</v>
      </c>
      <c r="EQ75">
        <v>0.5</v>
      </c>
      <c r="ER75">
        <v>12.3</v>
      </c>
      <c r="ES75">
        <v>3.4</v>
      </c>
      <c r="ET75">
        <v>9.3000000000000007</v>
      </c>
      <c r="EU75">
        <v>8.6999999999999993</v>
      </c>
      <c r="EV75">
        <v>7.5</v>
      </c>
      <c r="EW75">
        <v>6</v>
      </c>
      <c r="EX75">
        <v>0.6</v>
      </c>
      <c r="EY75">
        <v>0.6</v>
      </c>
      <c r="EZ75">
        <v>2.2000000000000002</v>
      </c>
      <c r="FA75">
        <v>2.6</v>
      </c>
      <c r="FB75">
        <v>3.9</v>
      </c>
      <c r="FC75">
        <v>1</v>
      </c>
      <c r="FD75">
        <v>0.6</v>
      </c>
      <c r="FE75">
        <v>1.2</v>
      </c>
      <c r="FF75">
        <v>1</v>
      </c>
      <c r="FG75">
        <v>1.1000000000000001</v>
      </c>
      <c r="FH75">
        <v>0.8</v>
      </c>
      <c r="FI75">
        <v>1</v>
      </c>
      <c r="FJ75">
        <v>0.9</v>
      </c>
      <c r="FK75">
        <v>5.3</v>
      </c>
      <c r="FL75">
        <v>1.5</v>
      </c>
      <c r="FM75">
        <v>0.9</v>
      </c>
      <c r="FN75">
        <v>1.9</v>
      </c>
      <c r="FO75">
        <v>1.8</v>
      </c>
      <c r="FP75">
        <v>1.4</v>
      </c>
      <c r="FQ75">
        <v>0.9</v>
      </c>
      <c r="FR75">
        <v>1</v>
      </c>
      <c r="FS75">
        <v>87</v>
      </c>
      <c r="FZ75" t="s">
        <v>700</v>
      </c>
      <c r="GA75" t="s">
        <v>700</v>
      </c>
      <c r="GB75" t="s">
        <v>316</v>
      </c>
      <c r="GC75" t="s">
        <v>2358</v>
      </c>
    </row>
    <row r="76" spans="1:185" x14ac:dyDescent="0.25">
      <c r="A76" s="65" t="s">
        <v>707</v>
      </c>
      <c r="B76">
        <v>38653</v>
      </c>
      <c r="C76">
        <v>1059</v>
      </c>
      <c r="D76">
        <v>8485</v>
      </c>
      <c r="E76">
        <v>253</v>
      </c>
      <c r="F76">
        <v>23203</v>
      </c>
      <c r="G76">
        <v>797</v>
      </c>
      <c r="H76">
        <v>6965</v>
      </c>
      <c r="I76">
        <v>9</v>
      </c>
      <c r="J76">
        <v>2390</v>
      </c>
      <c r="K76">
        <v>22</v>
      </c>
      <c r="L76">
        <v>6095</v>
      </c>
      <c r="M76">
        <v>231</v>
      </c>
      <c r="N76">
        <v>4582</v>
      </c>
      <c r="O76">
        <v>90</v>
      </c>
      <c r="P76">
        <v>3478</v>
      </c>
      <c r="Q76">
        <v>174</v>
      </c>
      <c r="R76">
        <v>4367</v>
      </c>
      <c r="S76">
        <v>195</v>
      </c>
      <c r="T76">
        <v>5006</v>
      </c>
      <c r="U76">
        <v>139</v>
      </c>
      <c r="V76">
        <v>5770</v>
      </c>
      <c r="W76">
        <v>199</v>
      </c>
      <c r="X76">
        <v>19272</v>
      </c>
      <c r="Y76">
        <v>575</v>
      </c>
      <c r="Z76">
        <v>19381</v>
      </c>
      <c r="AA76">
        <v>484</v>
      </c>
      <c r="AB76">
        <v>37147</v>
      </c>
      <c r="AC76">
        <v>976</v>
      </c>
      <c r="AD76">
        <v>248</v>
      </c>
      <c r="AE76">
        <v>20</v>
      </c>
      <c r="AF76">
        <v>240</v>
      </c>
      <c r="AG76">
        <v>13</v>
      </c>
      <c r="AH76">
        <v>310</v>
      </c>
      <c r="AI76">
        <v>0</v>
      </c>
      <c r="AJ76">
        <v>76</v>
      </c>
      <c r="AK76">
        <v>0</v>
      </c>
      <c r="AL76">
        <v>609</v>
      </c>
      <c r="AM76">
        <v>50</v>
      </c>
      <c r="AN76">
        <v>507</v>
      </c>
      <c r="AO76">
        <v>3</v>
      </c>
      <c r="AP76">
        <v>36768</v>
      </c>
      <c r="AQ76">
        <v>973</v>
      </c>
      <c r="AR76">
        <v>4589</v>
      </c>
      <c r="AS76">
        <v>92</v>
      </c>
      <c r="AT76">
        <v>34064</v>
      </c>
      <c r="AU76">
        <v>967</v>
      </c>
      <c r="AV76">
        <v>37848</v>
      </c>
      <c r="AW76">
        <v>1058</v>
      </c>
      <c r="AX76">
        <v>805</v>
      </c>
      <c r="AY76">
        <v>1</v>
      </c>
      <c r="AZ76">
        <v>472</v>
      </c>
      <c r="BA76">
        <v>1</v>
      </c>
      <c r="BB76">
        <v>333</v>
      </c>
      <c r="BC76">
        <v>0</v>
      </c>
      <c r="BD76">
        <v>829</v>
      </c>
      <c r="BE76">
        <v>19</v>
      </c>
      <c r="BF76">
        <v>7528</v>
      </c>
      <c r="BG76">
        <v>272</v>
      </c>
      <c r="BH76">
        <v>8866</v>
      </c>
      <c r="BI76">
        <v>272</v>
      </c>
      <c r="BJ76">
        <v>8363</v>
      </c>
      <c r="BK76">
        <v>153</v>
      </c>
      <c r="BL76">
        <v>19110</v>
      </c>
      <c r="BM76">
        <v>671</v>
      </c>
      <c r="BN76">
        <v>18507</v>
      </c>
      <c r="BO76">
        <v>647</v>
      </c>
      <c r="BP76">
        <v>603</v>
      </c>
      <c r="BQ76">
        <v>24</v>
      </c>
      <c r="BR76">
        <v>4093</v>
      </c>
      <c r="BS76">
        <v>126</v>
      </c>
      <c r="BT76">
        <v>12337</v>
      </c>
      <c r="BU76">
        <v>435</v>
      </c>
      <c r="BV76">
        <v>7570</v>
      </c>
      <c r="BW76">
        <v>241</v>
      </c>
      <c r="BX76">
        <v>3296</v>
      </c>
      <c r="BY76">
        <v>121</v>
      </c>
      <c r="BZ76">
        <v>3329</v>
      </c>
      <c r="CA76">
        <v>116</v>
      </c>
      <c r="CB76">
        <v>5021</v>
      </c>
      <c r="CC76">
        <v>174</v>
      </c>
      <c r="CD76">
        <v>14768</v>
      </c>
      <c r="CE76">
        <v>574</v>
      </c>
      <c r="CF76">
        <v>18021</v>
      </c>
      <c r="CG76">
        <v>301</v>
      </c>
      <c r="CH76">
        <v>1059</v>
      </c>
      <c r="CI76">
        <v>37594</v>
      </c>
      <c r="CJ76">
        <v>31945</v>
      </c>
      <c r="CK76">
        <v>12207</v>
      </c>
      <c r="CL76">
        <v>37082</v>
      </c>
      <c r="CM76">
        <v>1173</v>
      </c>
      <c r="CN76">
        <v>214</v>
      </c>
      <c r="CO76">
        <v>299</v>
      </c>
      <c r="CP76">
        <v>1594</v>
      </c>
      <c r="CQ76">
        <v>1402</v>
      </c>
      <c r="CR76">
        <v>444</v>
      </c>
      <c r="CS76">
        <v>2499</v>
      </c>
      <c r="CT76">
        <v>1501</v>
      </c>
      <c r="CU76">
        <v>235</v>
      </c>
      <c r="CV76">
        <v>1104</v>
      </c>
      <c r="CW76">
        <v>1238</v>
      </c>
      <c r="CX76">
        <v>6277</v>
      </c>
      <c r="CY76">
        <v>2017</v>
      </c>
      <c r="CZ76">
        <v>746</v>
      </c>
      <c r="DA76">
        <v>1052</v>
      </c>
      <c r="DB76">
        <v>719</v>
      </c>
      <c r="DC76">
        <v>275</v>
      </c>
      <c r="DD76">
        <v>747</v>
      </c>
      <c r="DE76">
        <v>5860</v>
      </c>
      <c r="DF76">
        <v>10139</v>
      </c>
      <c r="DG76">
        <v>8615</v>
      </c>
      <c r="DH76">
        <v>2998</v>
      </c>
      <c r="DI76">
        <v>524</v>
      </c>
      <c r="DJ76">
        <v>256</v>
      </c>
      <c r="DK76">
        <v>1000</v>
      </c>
      <c r="DL76">
        <v>442</v>
      </c>
      <c r="DM76">
        <v>33512</v>
      </c>
      <c r="DN76">
        <v>6255</v>
      </c>
      <c r="DO76">
        <v>12541</v>
      </c>
      <c r="DP76">
        <v>3458</v>
      </c>
      <c r="DQ76">
        <v>458</v>
      </c>
      <c r="DR76">
        <v>320</v>
      </c>
      <c r="DS76">
        <v>259</v>
      </c>
      <c r="DT76">
        <v>324</v>
      </c>
      <c r="DU76">
        <v>391</v>
      </c>
      <c r="DV76">
        <v>1431</v>
      </c>
      <c r="DW76">
        <v>15999</v>
      </c>
      <c r="DX76" t="s">
        <v>700</v>
      </c>
      <c r="DY76" t="s">
        <v>700</v>
      </c>
      <c r="DZ76" t="s">
        <v>700</v>
      </c>
      <c r="EA76" t="s">
        <v>700</v>
      </c>
      <c r="EB76" t="s">
        <v>517</v>
      </c>
      <c r="EC76">
        <v>0.6</v>
      </c>
      <c r="ED76">
        <v>0.8</v>
      </c>
      <c r="EE76">
        <v>1.9</v>
      </c>
      <c r="EF76">
        <v>1.3</v>
      </c>
      <c r="EG76">
        <v>2.4</v>
      </c>
      <c r="EH76">
        <v>2</v>
      </c>
      <c r="EI76">
        <v>1.2</v>
      </c>
      <c r="EJ76">
        <v>1.2</v>
      </c>
      <c r="EK76">
        <v>0.4</v>
      </c>
      <c r="EL76">
        <v>1.4</v>
      </c>
      <c r="EM76">
        <v>0.6</v>
      </c>
      <c r="EN76">
        <v>0.2</v>
      </c>
      <c r="EO76">
        <v>0.8</v>
      </c>
      <c r="EP76">
        <v>0.7</v>
      </c>
      <c r="EQ76">
        <v>0.6</v>
      </c>
      <c r="ER76">
        <v>11.4</v>
      </c>
      <c r="ES76">
        <v>6.3</v>
      </c>
      <c r="ET76">
        <v>5.5</v>
      </c>
      <c r="EU76">
        <v>20.399999999999999</v>
      </c>
      <c r="EV76">
        <v>7.5</v>
      </c>
      <c r="EW76">
        <v>0.8</v>
      </c>
      <c r="EX76">
        <v>0.6</v>
      </c>
      <c r="EY76">
        <v>0.6</v>
      </c>
      <c r="EZ76">
        <v>0.4</v>
      </c>
      <c r="FA76">
        <v>0.6</v>
      </c>
      <c r="FB76">
        <v>5.0999999999999996</v>
      </c>
      <c r="FC76">
        <v>1.5</v>
      </c>
      <c r="FD76">
        <v>0.6</v>
      </c>
      <c r="FE76">
        <v>2.5</v>
      </c>
      <c r="FF76">
        <v>1.4</v>
      </c>
      <c r="FG76">
        <v>1</v>
      </c>
      <c r="FH76">
        <v>0.8</v>
      </c>
      <c r="FI76">
        <v>0.8</v>
      </c>
      <c r="FJ76">
        <v>0.8</v>
      </c>
      <c r="FK76">
        <v>3</v>
      </c>
      <c r="FL76">
        <v>1.5</v>
      </c>
      <c r="FM76">
        <v>1</v>
      </c>
      <c r="FN76">
        <v>1</v>
      </c>
      <c r="FO76">
        <v>1.9</v>
      </c>
      <c r="FP76">
        <v>1.4</v>
      </c>
      <c r="FQ76">
        <v>1.2</v>
      </c>
      <c r="FR76">
        <v>0.6</v>
      </c>
      <c r="FS76">
        <v>58</v>
      </c>
      <c r="FZ76" t="s">
        <v>700</v>
      </c>
      <c r="GA76" t="s">
        <v>700</v>
      </c>
      <c r="GB76" t="s">
        <v>317</v>
      </c>
      <c r="GC76" t="s">
        <v>2358</v>
      </c>
    </row>
    <row r="77" spans="1:185" x14ac:dyDescent="0.25">
      <c r="A77" s="65" t="s">
        <v>708</v>
      </c>
      <c r="B77">
        <v>42765</v>
      </c>
      <c r="C77">
        <v>1836</v>
      </c>
      <c r="D77">
        <v>10896</v>
      </c>
      <c r="E77">
        <v>463</v>
      </c>
      <c r="F77">
        <v>27009</v>
      </c>
      <c r="G77">
        <v>1373</v>
      </c>
      <c r="H77">
        <v>4860</v>
      </c>
      <c r="I77">
        <v>0</v>
      </c>
      <c r="J77">
        <v>3744</v>
      </c>
      <c r="K77">
        <v>165</v>
      </c>
      <c r="L77">
        <v>7152</v>
      </c>
      <c r="M77">
        <v>298</v>
      </c>
      <c r="N77">
        <v>8072</v>
      </c>
      <c r="O77">
        <v>314</v>
      </c>
      <c r="P77">
        <v>5778</v>
      </c>
      <c r="Q77">
        <v>514</v>
      </c>
      <c r="R77">
        <v>4798</v>
      </c>
      <c r="S77">
        <v>217</v>
      </c>
      <c r="T77">
        <v>4027</v>
      </c>
      <c r="U77">
        <v>180</v>
      </c>
      <c r="V77">
        <v>4334</v>
      </c>
      <c r="W77">
        <v>148</v>
      </c>
      <c r="X77">
        <v>21089</v>
      </c>
      <c r="Y77">
        <v>1059</v>
      </c>
      <c r="Z77">
        <v>21676</v>
      </c>
      <c r="AA77">
        <v>777</v>
      </c>
      <c r="AB77">
        <v>38149</v>
      </c>
      <c r="AC77">
        <v>1220</v>
      </c>
      <c r="AD77">
        <v>1778</v>
      </c>
      <c r="AE77">
        <v>178</v>
      </c>
      <c r="AF77">
        <v>622</v>
      </c>
      <c r="AG77">
        <v>153</v>
      </c>
      <c r="AH77">
        <v>556</v>
      </c>
      <c r="AI77">
        <v>68</v>
      </c>
      <c r="AJ77">
        <v>242</v>
      </c>
      <c r="AK77">
        <v>111</v>
      </c>
      <c r="AL77">
        <v>1415</v>
      </c>
      <c r="AM77">
        <v>106</v>
      </c>
      <c r="AN77">
        <v>2015</v>
      </c>
      <c r="AO77">
        <v>225</v>
      </c>
      <c r="AP77">
        <v>36732</v>
      </c>
      <c r="AQ77">
        <v>1141</v>
      </c>
      <c r="AR77">
        <v>4279</v>
      </c>
      <c r="AS77">
        <v>162</v>
      </c>
      <c r="AT77">
        <v>38486</v>
      </c>
      <c r="AU77">
        <v>1674</v>
      </c>
      <c r="AV77">
        <v>40312</v>
      </c>
      <c r="AW77">
        <v>1509</v>
      </c>
      <c r="AX77">
        <v>2453</v>
      </c>
      <c r="AY77">
        <v>327</v>
      </c>
      <c r="AZ77">
        <v>1045</v>
      </c>
      <c r="BA77">
        <v>129</v>
      </c>
      <c r="BB77">
        <v>1408</v>
      </c>
      <c r="BC77">
        <v>198</v>
      </c>
      <c r="BD77">
        <v>1118</v>
      </c>
      <c r="BE77">
        <v>52</v>
      </c>
      <c r="BF77">
        <v>5325</v>
      </c>
      <c r="BG77">
        <v>367</v>
      </c>
      <c r="BH77">
        <v>8457</v>
      </c>
      <c r="BI77">
        <v>449</v>
      </c>
      <c r="BJ77">
        <v>8897</v>
      </c>
      <c r="BK77">
        <v>191</v>
      </c>
      <c r="BL77">
        <v>22412</v>
      </c>
      <c r="BM77">
        <v>1043</v>
      </c>
      <c r="BN77">
        <v>21866</v>
      </c>
      <c r="BO77">
        <v>989</v>
      </c>
      <c r="BP77">
        <v>546</v>
      </c>
      <c r="BQ77">
        <v>54</v>
      </c>
      <c r="BR77">
        <v>4597</v>
      </c>
      <c r="BS77">
        <v>330</v>
      </c>
      <c r="BT77">
        <v>14485</v>
      </c>
      <c r="BU77">
        <v>556</v>
      </c>
      <c r="BV77">
        <v>9313</v>
      </c>
      <c r="BW77">
        <v>520</v>
      </c>
      <c r="BX77">
        <v>3211</v>
      </c>
      <c r="BY77">
        <v>297</v>
      </c>
      <c r="BZ77">
        <v>5820</v>
      </c>
      <c r="CA77">
        <v>415</v>
      </c>
      <c r="CB77">
        <v>8643</v>
      </c>
      <c r="CC77">
        <v>658</v>
      </c>
      <c r="CD77">
        <v>15955</v>
      </c>
      <c r="CE77">
        <v>737</v>
      </c>
      <c r="CF77">
        <v>14882</v>
      </c>
      <c r="CG77">
        <v>298</v>
      </c>
      <c r="CH77">
        <v>1836</v>
      </c>
      <c r="CI77">
        <v>40929</v>
      </c>
      <c r="CJ77">
        <v>33374</v>
      </c>
      <c r="CK77">
        <v>12622</v>
      </c>
      <c r="CL77">
        <v>37287</v>
      </c>
      <c r="CM77">
        <v>2796</v>
      </c>
      <c r="CN77">
        <v>929</v>
      </c>
      <c r="CO77">
        <v>177</v>
      </c>
      <c r="CP77">
        <v>1493</v>
      </c>
      <c r="CQ77">
        <v>1926</v>
      </c>
      <c r="CR77">
        <v>851</v>
      </c>
      <c r="CS77">
        <v>2816</v>
      </c>
      <c r="CT77">
        <v>911</v>
      </c>
      <c r="CU77">
        <v>445</v>
      </c>
      <c r="CV77">
        <v>1687</v>
      </c>
      <c r="CW77">
        <v>1589</v>
      </c>
      <c r="CX77">
        <v>8021</v>
      </c>
      <c r="CY77">
        <v>2042</v>
      </c>
      <c r="CZ77">
        <v>942</v>
      </c>
      <c r="DA77">
        <v>861</v>
      </c>
      <c r="DB77">
        <v>766</v>
      </c>
      <c r="DC77">
        <v>546</v>
      </c>
      <c r="DD77">
        <v>1330</v>
      </c>
      <c r="DE77">
        <v>6467</v>
      </c>
      <c r="DF77">
        <v>9812</v>
      </c>
      <c r="DG77">
        <v>7732</v>
      </c>
      <c r="DH77">
        <v>3583</v>
      </c>
      <c r="DI77">
        <v>628</v>
      </c>
      <c r="DJ77">
        <v>432</v>
      </c>
      <c r="DK77">
        <v>1452</v>
      </c>
      <c r="DL77">
        <v>894</v>
      </c>
      <c r="DM77">
        <v>33913</v>
      </c>
      <c r="DN77">
        <v>8340</v>
      </c>
      <c r="DO77">
        <v>10079</v>
      </c>
      <c r="DP77">
        <v>6200</v>
      </c>
      <c r="DQ77">
        <v>625</v>
      </c>
      <c r="DR77">
        <v>536</v>
      </c>
      <c r="DS77">
        <v>772</v>
      </c>
      <c r="DT77">
        <v>510</v>
      </c>
      <c r="DU77">
        <v>620</v>
      </c>
      <c r="DV77">
        <v>2804</v>
      </c>
      <c r="DW77">
        <v>16279</v>
      </c>
      <c r="DX77" t="s">
        <v>700</v>
      </c>
      <c r="DY77" t="s">
        <v>700</v>
      </c>
      <c r="DZ77" t="s">
        <v>700</v>
      </c>
      <c r="EA77" t="s">
        <v>700</v>
      </c>
      <c r="EB77" t="s">
        <v>518</v>
      </c>
      <c r="EC77">
        <v>0.9</v>
      </c>
      <c r="ED77">
        <v>2.6</v>
      </c>
      <c r="EE77">
        <v>2.4</v>
      </c>
      <c r="EF77">
        <v>1.3</v>
      </c>
      <c r="EG77">
        <v>3.1</v>
      </c>
      <c r="EH77">
        <v>2.2000000000000002</v>
      </c>
      <c r="EI77">
        <v>2.8</v>
      </c>
      <c r="EJ77">
        <v>1.8</v>
      </c>
      <c r="EK77">
        <v>0.7</v>
      </c>
      <c r="EL77">
        <v>1.9</v>
      </c>
      <c r="EM77">
        <v>1</v>
      </c>
      <c r="EN77">
        <v>0.4</v>
      </c>
      <c r="EO77">
        <v>1.2</v>
      </c>
      <c r="EP77">
        <v>1</v>
      </c>
      <c r="EQ77">
        <v>0.8</v>
      </c>
      <c r="ER77">
        <v>5.3</v>
      </c>
      <c r="ES77">
        <v>17.8</v>
      </c>
      <c r="ET77">
        <v>8.1999999999999993</v>
      </c>
      <c r="EU77">
        <v>23.3</v>
      </c>
      <c r="EV77">
        <v>6.5</v>
      </c>
      <c r="EW77">
        <v>7</v>
      </c>
      <c r="EX77">
        <v>0.7</v>
      </c>
      <c r="EY77">
        <v>0.9</v>
      </c>
      <c r="EZ77">
        <v>5.0999999999999996</v>
      </c>
      <c r="FA77">
        <v>9.6</v>
      </c>
      <c r="FB77">
        <v>5.0999999999999996</v>
      </c>
      <c r="FC77">
        <v>2.2000000000000002</v>
      </c>
      <c r="FD77">
        <v>1</v>
      </c>
      <c r="FE77">
        <v>3.7</v>
      </c>
      <c r="FF77">
        <v>2.5</v>
      </c>
      <c r="FG77">
        <v>2</v>
      </c>
      <c r="FH77">
        <v>1.1000000000000001</v>
      </c>
      <c r="FI77">
        <v>1.1000000000000001</v>
      </c>
      <c r="FJ77">
        <v>1.1000000000000001</v>
      </c>
      <c r="FK77">
        <v>7.8</v>
      </c>
      <c r="FL77">
        <v>3</v>
      </c>
      <c r="FM77">
        <v>1.2</v>
      </c>
      <c r="FN77">
        <v>1.7</v>
      </c>
      <c r="FO77">
        <v>4</v>
      </c>
      <c r="FP77">
        <v>3</v>
      </c>
      <c r="FQ77">
        <v>1.6</v>
      </c>
      <c r="FR77">
        <v>1</v>
      </c>
      <c r="FS77">
        <v>183</v>
      </c>
      <c r="FZ77" t="s">
        <v>700</v>
      </c>
      <c r="GA77" t="s">
        <v>700</v>
      </c>
      <c r="GB77" t="s">
        <v>318</v>
      </c>
      <c r="GC77" t="s">
        <v>2358</v>
      </c>
    </row>
    <row r="78" spans="1:185" x14ac:dyDescent="0.25">
      <c r="A78" s="65" t="s">
        <v>709</v>
      </c>
      <c r="B78">
        <v>40227</v>
      </c>
      <c r="C78">
        <v>1828</v>
      </c>
      <c r="D78">
        <v>10336</v>
      </c>
      <c r="E78">
        <v>444</v>
      </c>
      <c r="F78">
        <v>22605</v>
      </c>
      <c r="G78">
        <v>1382</v>
      </c>
      <c r="H78">
        <v>7286</v>
      </c>
      <c r="I78">
        <v>2</v>
      </c>
      <c r="J78">
        <v>3144</v>
      </c>
      <c r="K78">
        <v>83</v>
      </c>
      <c r="L78">
        <v>7192</v>
      </c>
      <c r="M78">
        <v>361</v>
      </c>
      <c r="N78">
        <v>2726</v>
      </c>
      <c r="O78">
        <v>258</v>
      </c>
      <c r="P78">
        <v>3921</v>
      </c>
      <c r="Q78">
        <v>292</v>
      </c>
      <c r="R78">
        <v>5000</v>
      </c>
      <c r="S78">
        <v>318</v>
      </c>
      <c r="T78">
        <v>5304</v>
      </c>
      <c r="U78">
        <v>253</v>
      </c>
      <c r="V78">
        <v>5654</v>
      </c>
      <c r="W78">
        <v>261</v>
      </c>
      <c r="X78">
        <v>19704</v>
      </c>
      <c r="Y78">
        <v>1122</v>
      </c>
      <c r="Z78">
        <v>20523</v>
      </c>
      <c r="AA78">
        <v>706</v>
      </c>
      <c r="AB78">
        <v>37451</v>
      </c>
      <c r="AC78">
        <v>1546</v>
      </c>
      <c r="AD78">
        <v>313</v>
      </c>
      <c r="AE78">
        <v>25</v>
      </c>
      <c r="AF78">
        <v>908</v>
      </c>
      <c r="AG78">
        <v>179</v>
      </c>
      <c r="AH78">
        <v>262</v>
      </c>
      <c r="AI78">
        <v>2</v>
      </c>
      <c r="AJ78">
        <v>197</v>
      </c>
      <c r="AK78">
        <v>18</v>
      </c>
      <c r="AL78">
        <v>1088</v>
      </c>
      <c r="AM78">
        <v>58</v>
      </c>
      <c r="AN78">
        <v>1344</v>
      </c>
      <c r="AO78">
        <v>126</v>
      </c>
      <c r="AP78">
        <v>36572</v>
      </c>
      <c r="AQ78">
        <v>1488</v>
      </c>
      <c r="AR78">
        <v>4796</v>
      </c>
      <c r="AS78">
        <v>206</v>
      </c>
      <c r="AT78">
        <v>35431</v>
      </c>
      <c r="AU78">
        <v>1622</v>
      </c>
      <c r="AV78">
        <v>39530</v>
      </c>
      <c r="AW78">
        <v>1778</v>
      </c>
      <c r="AX78">
        <v>697</v>
      </c>
      <c r="AY78">
        <v>50</v>
      </c>
      <c r="AZ78">
        <v>313</v>
      </c>
      <c r="BA78">
        <v>0</v>
      </c>
      <c r="BB78">
        <v>384</v>
      </c>
      <c r="BC78">
        <v>50</v>
      </c>
      <c r="BD78">
        <v>1629</v>
      </c>
      <c r="BE78">
        <v>96</v>
      </c>
      <c r="BF78">
        <v>8346</v>
      </c>
      <c r="BG78">
        <v>533</v>
      </c>
      <c r="BH78">
        <v>9853</v>
      </c>
      <c r="BI78">
        <v>413</v>
      </c>
      <c r="BJ78">
        <v>7337</v>
      </c>
      <c r="BK78">
        <v>84</v>
      </c>
      <c r="BL78">
        <v>19282</v>
      </c>
      <c r="BM78">
        <v>1109</v>
      </c>
      <c r="BN78">
        <v>18762</v>
      </c>
      <c r="BO78">
        <v>1010</v>
      </c>
      <c r="BP78">
        <v>520</v>
      </c>
      <c r="BQ78">
        <v>99</v>
      </c>
      <c r="BR78">
        <v>3323</v>
      </c>
      <c r="BS78">
        <v>273</v>
      </c>
      <c r="BT78">
        <v>14101</v>
      </c>
      <c r="BU78">
        <v>645</v>
      </c>
      <c r="BV78">
        <v>5757</v>
      </c>
      <c r="BW78">
        <v>515</v>
      </c>
      <c r="BX78">
        <v>2747</v>
      </c>
      <c r="BY78">
        <v>222</v>
      </c>
      <c r="BZ78">
        <v>3602</v>
      </c>
      <c r="CA78">
        <v>309</v>
      </c>
      <c r="CB78">
        <v>6041</v>
      </c>
      <c r="CC78">
        <v>429</v>
      </c>
      <c r="CD78">
        <v>16795</v>
      </c>
      <c r="CE78">
        <v>1073</v>
      </c>
      <c r="CF78">
        <v>17249</v>
      </c>
      <c r="CG78">
        <v>311</v>
      </c>
      <c r="CH78">
        <v>1828</v>
      </c>
      <c r="CI78">
        <v>38399</v>
      </c>
      <c r="CJ78">
        <v>30702</v>
      </c>
      <c r="CK78">
        <v>14398</v>
      </c>
      <c r="CL78">
        <v>36760</v>
      </c>
      <c r="CM78">
        <v>1305</v>
      </c>
      <c r="CN78">
        <v>571</v>
      </c>
      <c r="CO78">
        <v>1133</v>
      </c>
      <c r="CP78">
        <v>1791</v>
      </c>
      <c r="CQ78">
        <v>2191</v>
      </c>
      <c r="CR78">
        <v>858</v>
      </c>
      <c r="CS78">
        <v>2467</v>
      </c>
      <c r="CT78">
        <v>980</v>
      </c>
      <c r="CU78">
        <v>313</v>
      </c>
      <c r="CV78">
        <v>1063</v>
      </c>
      <c r="CW78">
        <v>1279</v>
      </c>
      <c r="CX78">
        <v>5607</v>
      </c>
      <c r="CY78">
        <v>1485</v>
      </c>
      <c r="CZ78">
        <v>969</v>
      </c>
      <c r="DA78">
        <v>685</v>
      </c>
      <c r="DB78">
        <v>642</v>
      </c>
      <c r="DC78">
        <v>495</v>
      </c>
      <c r="DD78">
        <v>1236</v>
      </c>
      <c r="DE78">
        <v>5622</v>
      </c>
      <c r="DF78">
        <v>11007</v>
      </c>
      <c r="DG78">
        <v>9127</v>
      </c>
      <c r="DH78">
        <v>3497</v>
      </c>
      <c r="DI78">
        <v>614</v>
      </c>
      <c r="DJ78">
        <v>340</v>
      </c>
      <c r="DK78">
        <v>1266</v>
      </c>
      <c r="DL78">
        <v>857</v>
      </c>
      <c r="DM78">
        <v>36330</v>
      </c>
      <c r="DN78">
        <v>3702</v>
      </c>
      <c r="DO78">
        <v>13033</v>
      </c>
      <c r="DP78">
        <v>3596</v>
      </c>
      <c r="DQ78">
        <v>503</v>
      </c>
      <c r="DR78">
        <v>414</v>
      </c>
      <c r="DS78">
        <v>415</v>
      </c>
      <c r="DT78">
        <v>377</v>
      </c>
      <c r="DU78">
        <v>222</v>
      </c>
      <c r="DV78">
        <v>1217</v>
      </c>
      <c r="DW78">
        <v>16629</v>
      </c>
      <c r="DX78" t="s">
        <v>700</v>
      </c>
      <c r="DY78" t="s">
        <v>700</v>
      </c>
      <c r="DZ78" t="s">
        <v>700</v>
      </c>
      <c r="EA78" t="s">
        <v>700</v>
      </c>
      <c r="EB78" t="s">
        <v>519</v>
      </c>
      <c r="EC78">
        <v>0.8</v>
      </c>
      <c r="ED78">
        <v>0.9</v>
      </c>
      <c r="EE78">
        <v>2</v>
      </c>
      <c r="EF78">
        <v>4.7</v>
      </c>
      <c r="EG78">
        <v>1.9</v>
      </c>
      <c r="EH78">
        <v>1.9</v>
      </c>
      <c r="EI78">
        <v>1.1000000000000001</v>
      </c>
      <c r="EJ78">
        <v>1.3</v>
      </c>
      <c r="EK78">
        <v>0.1</v>
      </c>
      <c r="EL78">
        <v>1.4</v>
      </c>
      <c r="EM78">
        <v>0.9</v>
      </c>
      <c r="EN78">
        <v>0.1</v>
      </c>
      <c r="EO78">
        <v>1.1000000000000001</v>
      </c>
      <c r="EP78">
        <v>0.8</v>
      </c>
      <c r="EQ78">
        <v>0.7</v>
      </c>
      <c r="ER78">
        <v>6</v>
      </c>
      <c r="ES78">
        <v>11.5</v>
      </c>
      <c r="ET78">
        <v>1.5</v>
      </c>
      <c r="EU78">
        <v>11.8</v>
      </c>
      <c r="EV78">
        <v>2.6</v>
      </c>
      <c r="EW78">
        <v>9.3000000000000007</v>
      </c>
      <c r="EX78">
        <v>0.7</v>
      </c>
      <c r="EY78">
        <v>0.8</v>
      </c>
      <c r="EZ78">
        <v>6.7</v>
      </c>
      <c r="FA78">
        <v>5.4</v>
      </c>
      <c r="FB78">
        <v>14.3</v>
      </c>
      <c r="FC78">
        <v>1.7</v>
      </c>
      <c r="FD78">
        <v>0.8</v>
      </c>
      <c r="FE78">
        <v>1.9</v>
      </c>
      <c r="FF78">
        <v>1.1000000000000001</v>
      </c>
      <c r="FG78">
        <v>1</v>
      </c>
      <c r="FH78">
        <v>0.5</v>
      </c>
      <c r="FI78">
        <v>1</v>
      </c>
      <c r="FJ78">
        <v>1</v>
      </c>
      <c r="FK78">
        <v>6.7</v>
      </c>
      <c r="FL78">
        <v>1.7</v>
      </c>
      <c r="FM78">
        <v>1.1000000000000001</v>
      </c>
      <c r="FN78">
        <v>1.6</v>
      </c>
      <c r="FO78">
        <v>2.1</v>
      </c>
      <c r="FP78">
        <v>1.6</v>
      </c>
      <c r="FQ78">
        <v>1.7</v>
      </c>
      <c r="FR78">
        <v>0.5</v>
      </c>
      <c r="FS78">
        <v>85</v>
      </c>
      <c r="FZ78" t="s">
        <v>700</v>
      </c>
      <c r="GA78" t="s">
        <v>700</v>
      </c>
      <c r="GB78" t="s">
        <v>319</v>
      </c>
      <c r="GC78" t="s">
        <v>2358</v>
      </c>
    </row>
    <row r="79" spans="1:185" x14ac:dyDescent="0.25">
      <c r="A79" s="65" t="s">
        <v>710</v>
      </c>
      <c r="B79">
        <v>40600</v>
      </c>
      <c r="C79">
        <v>3106</v>
      </c>
      <c r="D79">
        <v>9880</v>
      </c>
      <c r="E79">
        <v>753</v>
      </c>
      <c r="F79">
        <v>23129</v>
      </c>
      <c r="G79">
        <v>2342</v>
      </c>
      <c r="H79">
        <v>7591</v>
      </c>
      <c r="I79">
        <v>11</v>
      </c>
      <c r="J79">
        <v>3066</v>
      </c>
      <c r="K79">
        <v>202</v>
      </c>
      <c r="L79">
        <v>6814</v>
      </c>
      <c r="M79">
        <v>551</v>
      </c>
      <c r="N79">
        <v>5283</v>
      </c>
      <c r="O79">
        <v>462</v>
      </c>
      <c r="P79">
        <v>4160</v>
      </c>
      <c r="Q79">
        <v>751</v>
      </c>
      <c r="R79">
        <v>3871</v>
      </c>
      <c r="S79">
        <v>386</v>
      </c>
      <c r="T79">
        <v>4196</v>
      </c>
      <c r="U79">
        <v>334</v>
      </c>
      <c r="V79">
        <v>5619</v>
      </c>
      <c r="W79">
        <v>409</v>
      </c>
      <c r="X79">
        <v>20090</v>
      </c>
      <c r="Y79">
        <v>1786</v>
      </c>
      <c r="Z79">
        <v>20510</v>
      </c>
      <c r="AA79">
        <v>1320</v>
      </c>
      <c r="AB79">
        <v>30531</v>
      </c>
      <c r="AC79">
        <v>1580</v>
      </c>
      <c r="AD79">
        <v>334</v>
      </c>
      <c r="AE79">
        <v>51</v>
      </c>
      <c r="AF79">
        <v>7276</v>
      </c>
      <c r="AG79">
        <v>1350</v>
      </c>
      <c r="AH79">
        <v>378</v>
      </c>
      <c r="AI79">
        <v>25</v>
      </c>
      <c r="AJ79">
        <v>37</v>
      </c>
      <c r="AK79">
        <v>0</v>
      </c>
      <c r="AL79">
        <v>2040</v>
      </c>
      <c r="AM79">
        <v>100</v>
      </c>
      <c r="AN79">
        <v>855</v>
      </c>
      <c r="AO79">
        <v>102</v>
      </c>
      <c r="AP79">
        <v>30169</v>
      </c>
      <c r="AQ79">
        <v>1524</v>
      </c>
      <c r="AR79">
        <v>6282</v>
      </c>
      <c r="AS79">
        <v>237</v>
      </c>
      <c r="AT79">
        <v>34318</v>
      </c>
      <c r="AU79">
        <v>2869</v>
      </c>
      <c r="AV79">
        <v>39886</v>
      </c>
      <c r="AW79">
        <v>3058</v>
      </c>
      <c r="AX79">
        <v>714</v>
      </c>
      <c r="AY79">
        <v>48</v>
      </c>
      <c r="AZ79">
        <v>344</v>
      </c>
      <c r="BA79">
        <v>28</v>
      </c>
      <c r="BB79">
        <v>370</v>
      </c>
      <c r="BC79">
        <v>20</v>
      </c>
      <c r="BD79">
        <v>1867</v>
      </c>
      <c r="BE79">
        <v>167</v>
      </c>
      <c r="BF79">
        <v>7162</v>
      </c>
      <c r="BG79">
        <v>597</v>
      </c>
      <c r="BH79">
        <v>9201</v>
      </c>
      <c r="BI79">
        <v>831</v>
      </c>
      <c r="BJ79">
        <v>7207</v>
      </c>
      <c r="BK79">
        <v>296</v>
      </c>
      <c r="BL79">
        <v>17921</v>
      </c>
      <c r="BM79">
        <v>1855</v>
      </c>
      <c r="BN79">
        <v>16680</v>
      </c>
      <c r="BO79">
        <v>1588</v>
      </c>
      <c r="BP79">
        <v>1241</v>
      </c>
      <c r="BQ79">
        <v>267</v>
      </c>
      <c r="BR79">
        <v>5208</v>
      </c>
      <c r="BS79">
        <v>487</v>
      </c>
      <c r="BT79">
        <v>10808</v>
      </c>
      <c r="BU79">
        <v>935</v>
      </c>
      <c r="BV79">
        <v>8002</v>
      </c>
      <c r="BW79">
        <v>905</v>
      </c>
      <c r="BX79">
        <v>4319</v>
      </c>
      <c r="BY79">
        <v>502</v>
      </c>
      <c r="BZ79">
        <v>7448</v>
      </c>
      <c r="CA79">
        <v>950</v>
      </c>
      <c r="CB79">
        <v>10531</v>
      </c>
      <c r="CC79">
        <v>1275</v>
      </c>
      <c r="CD79">
        <v>17190</v>
      </c>
      <c r="CE79">
        <v>1278</v>
      </c>
      <c r="CF79">
        <v>10940</v>
      </c>
      <c r="CG79">
        <v>342</v>
      </c>
      <c r="CH79">
        <v>3106</v>
      </c>
      <c r="CI79">
        <v>37494</v>
      </c>
      <c r="CJ79">
        <v>25566</v>
      </c>
      <c r="CK79">
        <v>18608</v>
      </c>
      <c r="CL79">
        <v>36854</v>
      </c>
      <c r="CM79">
        <v>1740</v>
      </c>
      <c r="CN79">
        <v>286</v>
      </c>
      <c r="CO79">
        <v>346</v>
      </c>
      <c r="CP79">
        <v>1666</v>
      </c>
      <c r="CQ79">
        <v>1108</v>
      </c>
      <c r="CR79">
        <v>303</v>
      </c>
      <c r="CS79">
        <v>2237</v>
      </c>
      <c r="CT79">
        <v>657</v>
      </c>
      <c r="CU79">
        <v>271</v>
      </c>
      <c r="CV79">
        <v>925</v>
      </c>
      <c r="CW79">
        <v>923</v>
      </c>
      <c r="CX79">
        <v>5602</v>
      </c>
      <c r="CY79">
        <v>2293</v>
      </c>
      <c r="CZ79">
        <v>750</v>
      </c>
      <c r="DA79">
        <v>1444</v>
      </c>
      <c r="DB79">
        <v>972</v>
      </c>
      <c r="DC79">
        <v>959</v>
      </c>
      <c r="DD79">
        <v>2257</v>
      </c>
      <c r="DE79">
        <v>6753</v>
      </c>
      <c r="DF79">
        <v>10159</v>
      </c>
      <c r="DG79">
        <v>6958</v>
      </c>
      <c r="DH79">
        <v>2069</v>
      </c>
      <c r="DI79">
        <v>948</v>
      </c>
      <c r="DJ79">
        <v>559</v>
      </c>
      <c r="DK79">
        <v>2253</v>
      </c>
      <c r="DL79">
        <v>1471</v>
      </c>
      <c r="DM79">
        <v>33673</v>
      </c>
      <c r="DN79">
        <v>6953</v>
      </c>
      <c r="DO79">
        <v>11401</v>
      </c>
      <c r="DP79">
        <v>5511</v>
      </c>
      <c r="DQ79">
        <v>698</v>
      </c>
      <c r="DR79">
        <v>617</v>
      </c>
      <c r="DS79">
        <v>500</v>
      </c>
      <c r="DT79">
        <v>561</v>
      </c>
      <c r="DU79">
        <v>476</v>
      </c>
      <c r="DV79">
        <v>2325</v>
      </c>
      <c r="DW79">
        <v>16912</v>
      </c>
      <c r="DX79" t="s">
        <v>700</v>
      </c>
      <c r="DY79" t="s">
        <v>700</v>
      </c>
      <c r="DZ79" t="s">
        <v>700</v>
      </c>
      <c r="EA79" t="s">
        <v>700</v>
      </c>
      <c r="EB79" t="s">
        <v>520</v>
      </c>
      <c r="EC79">
        <v>0.8</v>
      </c>
      <c r="ED79">
        <v>2</v>
      </c>
      <c r="EE79">
        <v>1.4</v>
      </c>
      <c r="EF79">
        <v>2.4</v>
      </c>
      <c r="EG79">
        <v>3</v>
      </c>
      <c r="EH79">
        <v>3.4</v>
      </c>
      <c r="EI79">
        <v>1.8</v>
      </c>
      <c r="EJ79">
        <v>1.5</v>
      </c>
      <c r="EK79">
        <v>0.2</v>
      </c>
      <c r="EL79">
        <v>1.2</v>
      </c>
      <c r="EM79">
        <v>1.2</v>
      </c>
      <c r="EN79">
        <v>0.1</v>
      </c>
      <c r="EO79">
        <v>1.2</v>
      </c>
      <c r="EP79">
        <v>0.9</v>
      </c>
      <c r="EQ79">
        <v>0.8</v>
      </c>
      <c r="ER79">
        <v>10.9</v>
      </c>
      <c r="ES79">
        <v>2.8</v>
      </c>
      <c r="ET79">
        <v>6.2</v>
      </c>
      <c r="EU79">
        <v>35.5</v>
      </c>
      <c r="EV79">
        <v>2.9</v>
      </c>
      <c r="EW79">
        <v>6</v>
      </c>
      <c r="EX79">
        <v>0.8</v>
      </c>
      <c r="EY79">
        <v>0.8</v>
      </c>
      <c r="EZ79">
        <v>4.5</v>
      </c>
      <c r="FA79">
        <v>6.4</v>
      </c>
      <c r="FB79">
        <v>6.5</v>
      </c>
      <c r="FC79">
        <v>1.2</v>
      </c>
      <c r="FD79">
        <v>1</v>
      </c>
      <c r="FE79">
        <v>3.3</v>
      </c>
      <c r="FF79">
        <v>1.8</v>
      </c>
      <c r="FG79">
        <v>1.7</v>
      </c>
      <c r="FH79">
        <v>1.5</v>
      </c>
      <c r="FI79">
        <v>1.5</v>
      </c>
      <c r="FJ79">
        <v>1.4</v>
      </c>
      <c r="FK79">
        <v>8.1</v>
      </c>
      <c r="FL79">
        <v>1.7</v>
      </c>
      <c r="FM79">
        <v>1.7</v>
      </c>
      <c r="FN79">
        <v>2</v>
      </c>
      <c r="FO79">
        <v>2.4</v>
      </c>
      <c r="FP79">
        <v>2</v>
      </c>
      <c r="FQ79">
        <v>1.1000000000000001</v>
      </c>
      <c r="FR79">
        <v>1</v>
      </c>
      <c r="FS79">
        <v>225</v>
      </c>
      <c r="FZ79" t="s">
        <v>700</v>
      </c>
      <c r="GA79" t="s">
        <v>700</v>
      </c>
      <c r="GB79" t="s">
        <v>320</v>
      </c>
      <c r="GC79" t="s">
        <v>2358</v>
      </c>
    </row>
    <row r="80" spans="1:185" x14ac:dyDescent="0.25">
      <c r="A80" s="65" t="s">
        <v>711</v>
      </c>
      <c r="B80">
        <v>39171</v>
      </c>
      <c r="C80">
        <v>2088</v>
      </c>
      <c r="D80">
        <v>8612</v>
      </c>
      <c r="E80">
        <v>346</v>
      </c>
      <c r="F80">
        <v>21692</v>
      </c>
      <c r="G80">
        <v>1742</v>
      </c>
      <c r="H80">
        <v>8867</v>
      </c>
      <c r="I80">
        <v>0</v>
      </c>
      <c r="J80">
        <v>2535</v>
      </c>
      <c r="K80">
        <v>30</v>
      </c>
      <c r="L80">
        <v>6077</v>
      </c>
      <c r="M80">
        <v>316</v>
      </c>
      <c r="N80">
        <v>2341</v>
      </c>
      <c r="O80">
        <v>207</v>
      </c>
      <c r="P80">
        <v>3567</v>
      </c>
      <c r="Q80">
        <v>432</v>
      </c>
      <c r="R80">
        <v>4302</v>
      </c>
      <c r="S80">
        <v>306</v>
      </c>
      <c r="T80">
        <v>4850</v>
      </c>
      <c r="U80">
        <v>486</v>
      </c>
      <c r="V80">
        <v>6632</v>
      </c>
      <c r="W80">
        <v>311</v>
      </c>
      <c r="X80">
        <v>19951</v>
      </c>
      <c r="Y80">
        <v>1212</v>
      </c>
      <c r="Z80">
        <v>19220</v>
      </c>
      <c r="AA80">
        <v>876</v>
      </c>
      <c r="AB80">
        <v>37074</v>
      </c>
      <c r="AC80">
        <v>1931</v>
      </c>
      <c r="AD80">
        <v>172</v>
      </c>
      <c r="AE80">
        <v>12</v>
      </c>
      <c r="AF80">
        <v>831</v>
      </c>
      <c r="AG80">
        <v>85</v>
      </c>
      <c r="AH80">
        <v>220</v>
      </c>
      <c r="AI80">
        <v>27</v>
      </c>
      <c r="AJ80">
        <v>76</v>
      </c>
      <c r="AK80">
        <v>0</v>
      </c>
      <c r="AL80">
        <v>798</v>
      </c>
      <c r="AM80">
        <v>33</v>
      </c>
      <c r="AN80">
        <v>469</v>
      </c>
      <c r="AO80">
        <v>39</v>
      </c>
      <c r="AP80">
        <v>36760</v>
      </c>
      <c r="AQ80">
        <v>1904</v>
      </c>
      <c r="AR80">
        <v>5928</v>
      </c>
      <c r="AS80">
        <v>227</v>
      </c>
      <c r="AT80">
        <v>33243</v>
      </c>
      <c r="AU80">
        <v>1861</v>
      </c>
      <c r="AV80">
        <v>38798</v>
      </c>
      <c r="AW80">
        <v>2040</v>
      </c>
      <c r="AX80">
        <v>373</v>
      </c>
      <c r="AY80">
        <v>48</v>
      </c>
      <c r="AZ80">
        <v>251</v>
      </c>
      <c r="BA80">
        <v>24</v>
      </c>
      <c r="BB80">
        <v>122</v>
      </c>
      <c r="BC80">
        <v>24</v>
      </c>
      <c r="BD80">
        <v>1628</v>
      </c>
      <c r="BE80">
        <v>218</v>
      </c>
      <c r="BF80">
        <v>8384</v>
      </c>
      <c r="BG80">
        <v>623</v>
      </c>
      <c r="BH80">
        <v>11154</v>
      </c>
      <c r="BI80">
        <v>599</v>
      </c>
      <c r="BJ80">
        <v>7052</v>
      </c>
      <c r="BK80">
        <v>95</v>
      </c>
      <c r="BL80">
        <v>16814</v>
      </c>
      <c r="BM80">
        <v>1461</v>
      </c>
      <c r="BN80">
        <v>16149</v>
      </c>
      <c r="BO80">
        <v>1357</v>
      </c>
      <c r="BP80">
        <v>665</v>
      </c>
      <c r="BQ80">
        <v>104</v>
      </c>
      <c r="BR80">
        <v>4878</v>
      </c>
      <c r="BS80">
        <v>281</v>
      </c>
      <c r="BT80">
        <v>10455</v>
      </c>
      <c r="BU80">
        <v>658</v>
      </c>
      <c r="BV80">
        <v>7205</v>
      </c>
      <c r="BW80">
        <v>834</v>
      </c>
      <c r="BX80">
        <v>4032</v>
      </c>
      <c r="BY80">
        <v>250</v>
      </c>
      <c r="BZ80">
        <v>5092</v>
      </c>
      <c r="CA80">
        <v>411</v>
      </c>
      <c r="CB80">
        <v>7773</v>
      </c>
      <c r="CC80">
        <v>572</v>
      </c>
      <c r="CD80">
        <v>17640</v>
      </c>
      <c r="CE80">
        <v>1182</v>
      </c>
      <c r="CF80">
        <v>13495</v>
      </c>
      <c r="CG80">
        <v>310</v>
      </c>
      <c r="CH80">
        <v>2088</v>
      </c>
      <c r="CI80">
        <v>37083</v>
      </c>
      <c r="CJ80">
        <v>26798</v>
      </c>
      <c r="CK80">
        <v>18293</v>
      </c>
      <c r="CL80">
        <v>37141</v>
      </c>
      <c r="CM80">
        <v>644</v>
      </c>
      <c r="CN80">
        <v>169</v>
      </c>
      <c r="CO80">
        <v>587</v>
      </c>
      <c r="CP80">
        <v>1544</v>
      </c>
      <c r="CQ80">
        <v>1643</v>
      </c>
      <c r="CR80">
        <v>485</v>
      </c>
      <c r="CS80">
        <v>2255</v>
      </c>
      <c r="CT80">
        <v>950</v>
      </c>
      <c r="CU80">
        <v>162</v>
      </c>
      <c r="CV80">
        <v>782</v>
      </c>
      <c r="CW80">
        <v>1364</v>
      </c>
      <c r="CX80">
        <v>4794</v>
      </c>
      <c r="CY80">
        <v>1764</v>
      </c>
      <c r="CZ80">
        <v>779</v>
      </c>
      <c r="DA80">
        <v>775</v>
      </c>
      <c r="DB80">
        <v>820</v>
      </c>
      <c r="DC80">
        <v>583</v>
      </c>
      <c r="DD80">
        <v>1843</v>
      </c>
      <c r="DE80">
        <v>6054</v>
      </c>
      <c r="DF80">
        <v>11328</v>
      </c>
      <c r="DG80">
        <v>9459</v>
      </c>
      <c r="DH80">
        <v>2914</v>
      </c>
      <c r="DI80">
        <v>568</v>
      </c>
      <c r="DJ80">
        <v>340</v>
      </c>
      <c r="DK80">
        <v>1301</v>
      </c>
      <c r="DL80">
        <v>813</v>
      </c>
      <c r="DM80">
        <v>34588</v>
      </c>
      <c r="DN80">
        <v>4912</v>
      </c>
      <c r="DO80">
        <v>13863</v>
      </c>
      <c r="DP80">
        <v>3519</v>
      </c>
      <c r="DQ80">
        <v>387</v>
      </c>
      <c r="DR80">
        <v>411</v>
      </c>
      <c r="DS80">
        <v>369</v>
      </c>
      <c r="DT80">
        <v>318</v>
      </c>
      <c r="DU80">
        <v>275</v>
      </c>
      <c r="DV80">
        <v>1492</v>
      </c>
      <c r="DW80">
        <v>17382</v>
      </c>
      <c r="DX80" t="s">
        <v>700</v>
      </c>
      <c r="DY80" t="s">
        <v>700</v>
      </c>
      <c r="DZ80" t="s">
        <v>700</v>
      </c>
      <c r="EA80" t="s">
        <v>700</v>
      </c>
      <c r="EB80" t="s">
        <v>521</v>
      </c>
      <c r="EC80">
        <v>0.8</v>
      </c>
      <c r="ED80">
        <v>0.7</v>
      </c>
      <c r="EE80">
        <v>2.2000000000000002</v>
      </c>
      <c r="EF80">
        <v>4.5999999999999996</v>
      </c>
      <c r="EG80">
        <v>3.7</v>
      </c>
      <c r="EH80">
        <v>1.8</v>
      </c>
      <c r="EI80">
        <v>3.2</v>
      </c>
      <c r="EJ80">
        <v>1.2</v>
      </c>
      <c r="EK80">
        <v>0.3</v>
      </c>
      <c r="EL80">
        <v>1.6</v>
      </c>
      <c r="EM80">
        <v>1.1000000000000001</v>
      </c>
      <c r="EN80">
        <v>0.2</v>
      </c>
      <c r="EO80">
        <v>0.9</v>
      </c>
      <c r="EP80">
        <v>1</v>
      </c>
      <c r="EQ80">
        <v>0.9</v>
      </c>
      <c r="ER80">
        <v>8.6999999999999993</v>
      </c>
      <c r="ES80">
        <v>6.4</v>
      </c>
      <c r="ET80">
        <v>9</v>
      </c>
      <c r="EU80">
        <v>20.399999999999999</v>
      </c>
      <c r="EV80">
        <v>2.9</v>
      </c>
      <c r="EW80">
        <v>5.4</v>
      </c>
      <c r="EX80">
        <v>0.9</v>
      </c>
      <c r="EY80">
        <v>0.9</v>
      </c>
      <c r="EZ80">
        <v>6.7</v>
      </c>
      <c r="FA80">
        <v>7.8</v>
      </c>
      <c r="FB80">
        <v>14.1</v>
      </c>
      <c r="FC80">
        <v>1.6</v>
      </c>
      <c r="FD80">
        <v>0.8</v>
      </c>
      <c r="FE80">
        <v>5</v>
      </c>
      <c r="FF80">
        <v>1.8</v>
      </c>
      <c r="FG80">
        <v>1.2</v>
      </c>
      <c r="FH80">
        <v>0.6</v>
      </c>
      <c r="FI80">
        <v>1.3</v>
      </c>
      <c r="FJ80">
        <v>1.4</v>
      </c>
      <c r="FK80">
        <v>4.5</v>
      </c>
      <c r="FL80">
        <v>2</v>
      </c>
      <c r="FM80">
        <v>1.3</v>
      </c>
      <c r="FN80">
        <v>2.4</v>
      </c>
      <c r="FO80">
        <v>2.1</v>
      </c>
      <c r="FP80">
        <v>3</v>
      </c>
      <c r="FQ80">
        <v>1.4</v>
      </c>
      <c r="FR80">
        <v>0.6</v>
      </c>
      <c r="FS80">
        <v>241</v>
      </c>
      <c r="FZ80" t="s">
        <v>700</v>
      </c>
      <c r="GA80" t="s">
        <v>700</v>
      </c>
      <c r="GB80" t="s">
        <v>321</v>
      </c>
      <c r="GC80" t="s">
        <v>2358</v>
      </c>
    </row>
    <row r="81" spans="1:185" x14ac:dyDescent="0.25">
      <c r="A81" s="65" t="s">
        <v>712</v>
      </c>
      <c r="B81">
        <v>38497</v>
      </c>
      <c r="C81">
        <v>1884</v>
      </c>
      <c r="D81">
        <v>9058</v>
      </c>
      <c r="E81">
        <v>246</v>
      </c>
      <c r="F81">
        <v>21631</v>
      </c>
      <c r="G81">
        <v>1627</v>
      </c>
      <c r="H81">
        <v>7808</v>
      </c>
      <c r="I81">
        <v>11</v>
      </c>
      <c r="J81">
        <v>2669</v>
      </c>
      <c r="K81">
        <v>59</v>
      </c>
      <c r="L81">
        <v>6389</v>
      </c>
      <c r="M81">
        <v>187</v>
      </c>
      <c r="N81">
        <v>2650</v>
      </c>
      <c r="O81">
        <v>308</v>
      </c>
      <c r="P81">
        <v>3466</v>
      </c>
      <c r="Q81">
        <v>347</v>
      </c>
      <c r="R81">
        <v>3973</v>
      </c>
      <c r="S81">
        <v>350</v>
      </c>
      <c r="T81">
        <v>4679</v>
      </c>
      <c r="U81">
        <v>277</v>
      </c>
      <c r="V81">
        <v>6863</v>
      </c>
      <c r="W81">
        <v>345</v>
      </c>
      <c r="X81">
        <v>18861</v>
      </c>
      <c r="Y81">
        <v>968</v>
      </c>
      <c r="Z81">
        <v>19636</v>
      </c>
      <c r="AA81">
        <v>916</v>
      </c>
      <c r="AB81">
        <v>36538</v>
      </c>
      <c r="AC81">
        <v>1737</v>
      </c>
      <c r="AD81">
        <v>272</v>
      </c>
      <c r="AE81">
        <v>4</v>
      </c>
      <c r="AF81">
        <v>224</v>
      </c>
      <c r="AG81">
        <v>78</v>
      </c>
      <c r="AH81">
        <v>413</v>
      </c>
      <c r="AI81">
        <v>19</v>
      </c>
      <c r="AJ81">
        <v>216</v>
      </c>
      <c r="AK81">
        <v>0</v>
      </c>
      <c r="AL81">
        <v>809</v>
      </c>
      <c r="AM81">
        <v>46</v>
      </c>
      <c r="AN81">
        <v>498</v>
      </c>
      <c r="AO81">
        <v>18</v>
      </c>
      <c r="AP81">
        <v>36286</v>
      </c>
      <c r="AQ81">
        <v>1729</v>
      </c>
      <c r="AR81">
        <v>6648</v>
      </c>
      <c r="AS81">
        <v>260</v>
      </c>
      <c r="AT81">
        <v>31849</v>
      </c>
      <c r="AU81">
        <v>1624</v>
      </c>
      <c r="AV81">
        <v>37802</v>
      </c>
      <c r="AW81">
        <v>1859</v>
      </c>
      <c r="AX81">
        <v>695</v>
      </c>
      <c r="AY81">
        <v>25</v>
      </c>
      <c r="AZ81">
        <v>353</v>
      </c>
      <c r="BA81">
        <v>8</v>
      </c>
      <c r="BB81">
        <v>342</v>
      </c>
      <c r="BC81">
        <v>17</v>
      </c>
      <c r="BD81">
        <v>1868</v>
      </c>
      <c r="BE81">
        <v>86</v>
      </c>
      <c r="BF81">
        <v>7785</v>
      </c>
      <c r="BG81">
        <v>536</v>
      </c>
      <c r="BH81">
        <v>12093</v>
      </c>
      <c r="BI81">
        <v>520</v>
      </c>
      <c r="BJ81">
        <v>5043</v>
      </c>
      <c r="BK81">
        <v>188</v>
      </c>
      <c r="BL81">
        <v>15557</v>
      </c>
      <c r="BM81">
        <v>1244</v>
      </c>
      <c r="BN81">
        <v>14359</v>
      </c>
      <c r="BO81">
        <v>1014</v>
      </c>
      <c r="BP81">
        <v>1198</v>
      </c>
      <c r="BQ81">
        <v>230</v>
      </c>
      <c r="BR81">
        <v>6074</v>
      </c>
      <c r="BS81">
        <v>383</v>
      </c>
      <c r="BT81">
        <v>9905</v>
      </c>
      <c r="BU81">
        <v>555</v>
      </c>
      <c r="BV81">
        <v>6572</v>
      </c>
      <c r="BW81">
        <v>733</v>
      </c>
      <c r="BX81">
        <v>5154</v>
      </c>
      <c r="BY81">
        <v>339</v>
      </c>
      <c r="BZ81">
        <v>5771</v>
      </c>
      <c r="CA81">
        <v>555</v>
      </c>
      <c r="CB81">
        <v>8305</v>
      </c>
      <c r="CC81">
        <v>708</v>
      </c>
      <c r="CD81">
        <v>18189</v>
      </c>
      <c r="CE81">
        <v>918</v>
      </c>
      <c r="CF81">
        <v>11770</v>
      </c>
      <c r="CG81">
        <v>227</v>
      </c>
      <c r="CH81">
        <v>1884</v>
      </c>
      <c r="CI81">
        <v>36613</v>
      </c>
      <c r="CJ81">
        <v>27084</v>
      </c>
      <c r="CK81">
        <v>17371</v>
      </c>
      <c r="CL81">
        <v>35775</v>
      </c>
      <c r="CM81">
        <v>1071</v>
      </c>
      <c r="CN81">
        <v>341</v>
      </c>
      <c r="CO81">
        <v>1034</v>
      </c>
      <c r="CP81">
        <v>1224</v>
      </c>
      <c r="CQ81">
        <v>1803</v>
      </c>
      <c r="CR81">
        <v>399</v>
      </c>
      <c r="CS81">
        <v>1631</v>
      </c>
      <c r="CT81">
        <v>1039</v>
      </c>
      <c r="CU81">
        <v>163</v>
      </c>
      <c r="CV81">
        <v>762</v>
      </c>
      <c r="CW81">
        <v>1027</v>
      </c>
      <c r="CX81">
        <v>4095</v>
      </c>
      <c r="CY81">
        <v>1158</v>
      </c>
      <c r="CZ81">
        <v>651</v>
      </c>
      <c r="DA81">
        <v>675</v>
      </c>
      <c r="DB81">
        <v>1161</v>
      </c>
      <c r="DC81">
        <v>615</v>
      </c>
      <c r="DD81">
        <v>1943</v>
      </c>
      <c r="DE81">
        <v>6633</v>
      </c>
      <c r="DF81">
        <v>10428</v>
      </c>
      <c r="DG81">
        <v>8116</v>
      </c>
      <c r="DH81">
        <v>2531</v>
      </c>
      <c r="DI81">
        <v>842</v>
      </c>
      <c r="DJ81">
        <v>530</v>
      </c>
      <c r="DK81">
        <v>1470</v>
      </c>
      <c r="DL81">
        <v>1028</v>
      </c>
      <c r="DM81">
        <v>33996</v>
      </c>
      <c r="DN81">
        <v>4394</v>
      </c>
      <c r="DO81">
        <v>13414</v>
      </c>
      <c r="DP81">
        <v>3647</v>
      </c>
      <c r="DQ81">
        <v>437</v>
      </c>
      <c r="DR81">
        <v>329</v>
      </c>
      <c r="DS81">
        <v>609</v>
      </c>
      <c r="DT81">
        <v>412</v>
      </c>
      <c r="DU81">
        <v>380</v>
      </c>
      <c r="DV81">
        <v>1030</v>
      </c>
      <c r="DW81">
        <v>17061</v>
      </c>
      <c r="DX81" t="s">
        <v>700</v>
      </c>
      <c r="DY81" t="s">
        <v>700</v>
      </c>
      <c r="DZ81" t="s">
        <v>700</v>
      </c>
      <c r="EA81" t="s">
        <v>700</v>
      </c>
      <c r="EB81" t="s">
        <v>522</v>
      </c>
      <c r="EC81">
        <v>0.6</v>
      </c>
      <c r="ED81">
        <v>1.3</v>
      </c>
      <c r="EE81">
        <v>1.1000000000000001</v>
      </c>
      <c r="EF81">
        <v>3.9</v>
      </c>
      <c r="EG81">
        <v>3.1</v>
      </c>
      <c r="EH81">
        <v>2.4</v>
      </c>
      <c r="EI81">
        <v>2</v>
      </c>
      <c r="EJ81">
        <v>1.7</v>
      </c>
      <c r="EK81">
        <v>0.3</v>
      </c>
      <c r="EL81">
        <v>0.9</v>
      </c>
      <c r="EM81">
        <v>1</v>
      </c>
      <c r="EN81">
        <v>0.2</v>
      </c>
      <c r="EO81">
        <v>1</v>
      </c>
      <c r="EP81">
        <v>0.9</v>
      </c>
      <c r="EQ81">
        <v>0.6</v>
      </c>
      <c r="ER81">
        <v>3.1</v>
      </c>
      <c r="ES81">
        <v>17.5</v>
      </c>
      <c r="ET81">
        <v>4.4000000000000004</v>
      </c>
      <c r="EU81">
        <v>7.8</v>
      </c>
      <c r="EV81">
        <v>3.8</v>
      </c>
      <c r="EW81">
        <v>3.2</v>
      </c>
      <c r="EX81">
        <v>0.6</v>
      </c>
      <c r="EY81">
        <v>0.7</v>
      </c>
      <c r="EZ81">
        <v>3.2</v>
      </c>
      <c r="FA81">
        <v>2.5</v>
      </c>
      <c r="FB81">
        <v>6.3</v>
      </c>
      <c r="FC81">
        <v>1.7</v>
      </c>
      <c r="FD81">
        <v>0.7</v>
      </c>
      <c r="FE81">
        <v>2.2000000000000002</v>
      </c>
      <c r="FF81">
        <v>1.8</v>
      </c>
      <c r="FG81">
        <v>1.1000000000000001</v>
      </c>
      <c r="FH81">
        <v>2</v>
      </c>
      <c r="FI81">
        <v>1.2</v>
      </c>
      <c r="FJ81">
        <v>1.2</v>
      </c>
      <c r="FK81">
        <v>8.4</v>
      </c>
      <c r="FL81">
        <v>2.2000000000000002</v>
      </c>
      <c r="FM81">
        <v>1.3</v>
      </c>
      <c r="FN81">
        <v>2.2000000000000002</v>
      </c>
      <c r="FO81">
        <v>2.4</v>
      </c>
      <c r="FP81">
        <v>2.1</v>
      </c>
      <c r="FQ81">
        <v>0.9</v>
      </c>
      <c r="FR81">
        <v>0.9</v>
      </c>
      <c r="FS81">
        <v>150</v>
      </c>
      <c r="FZ81" t="s">
        <v>700</v>
      </c>
      <c r="GA81" t="s">
        <v>700</v>
      </c>
      <c r="GB81" t="s">
        <v>322</v>
      </c>
      <c r="GC81" t="s">
        <v>2358</v>
      </c>
    </row>
    <row r="82" spans="1:185" x14ac:dyDescent="0.25">
      <c r="A82" s="65" t="s">
        <v>713</v>
      </c>
      <c r="B82">
        <v>39144</v>
      </c>
      <c r="C82">
        <v>1534</v>
      </c>
      <c r="D82">
        <v>7670</v>
      </c>
      <c r="E82">
        <v>152</v>
      </c>
      <c r="F82">
        <v>23676</v>
      </c>
      <c r="G82">
        <v>1380</v>
      </c>
      <c r="H82">
        <v>7798</v>
      </c>
      <c r="I82">
        <v>2</v>
      </c>
      <c r="J82">
        <v>2302</v>
      </c>
      <c r="K82">
        <v>30</v>
      </c>
      <c r="L82">
        <v>5368</v>
      </c>
      <c r="M82">
        <v>122</v>
      </c>
      <c r="N82">
        <v>3061</v>
      </c>
      <c r="O82">
        <v>301</v>
      </c>
      <c r="P82">
        <v>3774</v>
      </c>
      <c r="Q82">
        <v>289</v>
      </c>
      <c r="R82">
        <v>4153</v>
      </c>
      <c r="S82">
        <v>196</v>
      </c>
      <c r="T82">
        <v>5526</v>
      </c>
      <c r="U82">
        <v>403</v>
      </c>
      <c r="V82">
        <v>7162</v>
      </c>
      <c r="W82">
        <v>191</v>
      </c>
      <c r="X82">
        <v>20208</v>
      </c>
      <c r="Y82">
        <v>997</v>
      </c>
      <c r="Z82">
        <v>18936</v>
      </c>
      <c r="AA82">
        <v>537</v>
      </c>
      <c r="AB82">
        <v>37281</v>
      </c>
      <c r="AC82">
        <v>1490</v>
      </c>
      <c r="AD82">
        <v>128</v>
      </c>
      <c r="AE82">
        <v>18</v>
      </c>
      <c r="AF82">
        <v>702</v>
      </c>
      <c r="AG82">
        <v>11</v>
      </c>
      <c r="AH82">
        <v>155</v>
      </c>
      <c r="AI82">
        <v>0</v>
      </c>
      <c r="AJ82">
        <v>37</v>
      </c>
      <c r="AK82">
        <v>0</v>
      </c>
      <c r="AL82">
        <v>828</v>
      </c>
      <c r="AM82">
        <v>15</v>
      </c>
      <c r="AN82">
        <v>354</v>
      </c>
      <c r="AO82">
        <v>12</v>
      </c>
      <c r="AP82">
        <v>37012</v>
      </c>
      <c r="AQ82">
        <v>1481</v>
      </c>
      <c r="AR82">
        <v>6507</v>
      </c>
      <c r="AS82">
        <v>148</v>
      </c>
      <c r="AT82">
        <v>32637</v>
      </c>
      <c r="AU82">
        <v>1386</v>
      </c>
      <c r="AV82">
        <v>38703</v>
      </c>
      <c r="AW82">
        <v>1533</v>
      </c>
      <c r="AX82">
        <v>441</v>
      </c>
      <c r="AY82">
        <v>1</v>
      </c>
      <c r="AZ82">
        <v>294</v>
      </c>
      <c r="BA82">
        <v>0</v>
      </c>
      <c r="BB82">
        <v>147</v>
      </c>
      <c r="BC82">
        <v>1</v>
      </c>
      <c r="BD82">
        <v>1771</v>
      </c>
      <c r="BE82">
        <v>121</v>
      </c>
      <c r="BF82">
        <v>9006</v>
      </c>
      <c r="BG82">
        <v>480</v>
      </c>
      <c r="BH82">
        <v>11712</v>
      </c>
      <c r="BI82">
        <v>431</v>
      </c>
      <c r="BJ82">
        <v>5924</v>
      </c>
      <c r="BK82">
        <v>49</v>
      </c>
      <c r="BL82">
        <v>17608</v>
      </c>
      <c r="BM82">
        <v>1072</v>
      </c>
      <c r="BN82">
        <v>16746</v>
      </c>
      <c r="BO82">
        <v>981</v>
      </c>
      <c r="BP82">
        <v>862</v>
      </c>
      <c r="BQ82">
        <v>91</v>
      </c>
      <c r="BR82">
        <v>6068</v>
      </c>
      <c r="BS82">
        <v>308</v>
      </c>
      <c r="BT82">
        <v>12043</v>
      </c>
      <c r="BU82">
        <v>694</v>
      </c>
      <c r="BV82">
        <v>6484</v>
      </c>
      <c r="BW82">
        <v>432</v>
      </c>
      <c r="BX82">
        <v>5149</v>
      </c>
      <c r="BY82">
        <v>254</v>
      </c>
      <c r="BZ82">
        <v>5346</v>
      </c>
      <c r="CA82">
        <v>369</v>
      </c>
      <c r="CB82">
        <v>7554</v>
      </c>
      <c r="CC82">
        <v>487</v>
      </c>
      <c r="CD82">
        <v>16347</v>
      </c>
      <c r="CE82">
        <v>678</v>
      </c>
      <c r="CF82">
        <v>15020</v>
      </c>
      <c r="CG82">
        <v>346</v>
      </c>
      <c r="CH82">
        <v>1534</v>
      </c>
      <c r="CI82">
        <v>37610</v>
      </c>
      <c r="CJ82">
        <v>29116</v>
      </c>
      <c r="CK82">
        <v>16091</v>
      </c>
      <c r="CL82">
        <v>36483</v>
      </c>
      <c r="CM82">
        <v>1200</v>
      </c>
      <c r="CN82">
        <v>132</v>
      </c>
      <c r="CO82">
        <v>1267</v>
      </c>
      <c r="CP82">
        <v>1602</v>
      </c>
      <c r="CQ82">
        <v>1702</v>
      </c>
      <c r="CR82">
        <v>405</v>
      </c>
      <c r="CS82">
        <v>1937</v>
      </c>
      <c r="CT82">
        <v>973</v>
      </c>
      <c r="CU82">
        <v>166</v>
      </c>
      <c r="CV82">
        <v>1232</v>
      </c>
      <c r="CW82">
        <v>954</v>
      </c>
      <c r="CX82">
        <v>4681</v>
      </c>
      <c r="CY82">
        <v>1506</v>
      </c>
      <c r="CZ82">
        <v>720</v>
      </c>
      <c r="DA82">
        <v>942</v>
      </c>
      <c r="DB82">
        <v>1333</v>
      </c>
      <c r="DC82">
        <v>681</v>
      </c>
      <c r="DD82">
        <v>1795</v>
      </c>
      <c r="DE82">
        <v>7165</v>
      </c>
      <c r="DF82">
        <v>10710</v>
      </c>
      <c r="DG82">
        <v>8594</v>
      </c>
      <c r="DH82">
        <v>2497</v>
      </c>
      <c r="DI82">
        <v>822</v>
      </c>
      <c r="DJ82">
        <v>491</v>
      </c>
      <c r="DK82">
        <v>1294</v>
      </c>
      <c r="DL82">
        <v>813</v>
      </c>
      <c r="DM82">
        <v>35018</v>
      </c>
      <c r="DN82">
        <v>4246</v>
      </c>
      <c r="DO82">
        <v>13765</v>
      </c>
      <c r="DP82">
        <v>4110</v>
      </c>
      <c r="DQ82">
        <v>596</v>
      </c>
      <c r="DR82">
        <v>386</v>
      </c>
      <c r="DS82">
        <v>442</v>
      </c>
      <c r="DT82">
        <v>396</v>
      </c>
      <c r="DU82">
        <v>464</v>
      </c>
      <c r="DV82">
        <v>1373</v>
      </c>
      <c r="DW82">
        <v>17875</v>
      </c>
      <c r="DX82" t="s">
        <v>700</v>
      </c>
      <c r="DY82" t="s">
        <v>700</v>
      </c>
      <c r="DZ82" t="s">
        <v>700</v>
      </c>
      <c r="EA82" t="s">
        <v>700</v>
      </c>
      <c r="EB82" t="s">
        <v>523</v>
      </c>
      <c r="EC82">
        <v>0.7</v>
      </c>
      <c r="ED82">
        <v>1.2</v>
      </c>
      <c r="EE82">
        <v>1</v>
      </c>
      <c r="EF82">
        <v>3.5</v>
      </c>
      <c r="EG82">
        <v>3.1</v>
      </c>
      <c r="EH82">
        <v>1.8</v>
      </c>
      <c r="EI82">
        <v>2.4</v>
      </c>
      <c r="EJ82">
        <v>0.7</v>
      </c>
      <c r="EK82">
        <v>0.1</v>
      </c>
      <c r="EL82">
        <v>0.9</v>
      </c>
      <c r="EM82">
        <v>1</v>
      </c>
      <c r="EN82">
        <v>0.1</v>
      </c>
      <c r="EO82">
        <v>0.9</v>
      </c>
      <c r="EP82">
        <v>0.8</v>
      </c>
      <c r="EQ82">
        <v>0.7</v>
      </c>
      <c r="ER82">
        <v>9.6</v>
      </c>
      <c r="ES82">
        <v>1.4</v>
      </c>
      <c r="ET82">
        <v>10.7</v>
      </c>
      <c r="EU82">
        <v>35.5</v>
      </c>
      <c r="EV82">
        <v>2.8</v>
      </c>
      <c r="EW82">
        <v>4.3</v>
      </c>
      <c r="EX82">
        <v>0.7</v>
      </c>
      <c r="EY82">
        <v>0.7</v>
      </c>
      <c r="EZ82">
        <v>0.4</v>
      </c>
      <c r="FA82">
        <v>5.8</v>
      </c>
      <c r="FB82">
        <v>1.4</v>
      </c>
      <c r="FC82">
        <v>1</v>
      </c>
      <c r="FD82">
        <v>0.8</v>
      </c>
      <c r="FE82">
        <v>2.7</v>
      </c>
      <c r="FF82">
        <v>1.3</v>
      </c>
      <c r="FG82">
        <v>1.1000000000000001</v>
      </c>
      <c r="FH82">
        <v>0.5</v>
      </c>
      <c r="FI82">
        <v>1.1000000000000001</v>
      </c>
      <c r="FJ82">
        <v>1.1000000000000001</v>
      </c>
      <c r="FK82">
        <v>5.2</v>
      </c>
      <c r="FL82">
        <v>1.5</v>
      </c>
      <c r="FM82">
        <v>1.4</v>
      </c>
      <c r="FN82">
        <v>1.3</v>
      </c>
      <c r="FO82">
        <v>1.5</v>
      </c>
      <c r="FP82">
        <v>1.6</v>
      </c>
      <c r="FQ82">
        <v>1.1000000000000001</v>
      </c>
      <c r="FR82">
        <v>1.1000000000000001</v>
      </c>
      <c r="FS82">
        <v>125</v>
      </c>
      <c r="FZ82" t="s">
        <v>700</v>
      </c>
      <c r="GA82" t="s">
        <v>700</v>
      </c>
      <c r="GB82" t="s">
        <v>323</v>
      </c>
      <c r="GC82" t="s">
        <v>2358</v>
      </c>
    </row>
    <row r="83" spans="1:185" x14ac:dyDescent="0.25">
      <c r="A83" s="65" t="s">
        <v>714</v>
      </c>
      <c r="B83">
        <v>38868</v>
      </c>
      <c r="C83">
        <v>1277</v>
      </c>
      <c r="D83">
        <v>7858</v>
      </c>
      <c r="E83">
        <v>124</v>
      </c>
      <c r="F83">
        <v>25829</v>
      </c>
      <c r="G83">
        <v>1153</v>
      </c>
      <c r="H83">
        <v>5181</v>
      </c>
      <c r="I83">
        <v>0</v>
      </c>
      <c r="J83">
        <v>2135</v>
      </c>
      <c r="K83">
        <v>33</v>
      </c>
      <c r="L83">
        <v>5723</v>
      </c>
      <c r="M83">
        <v>91</v>
      </c>
      <c r="N83">
        <v>9678</v>
      </c>
      <c r="O83">
        <v>329</v>
      </c>
      <c r="P83">
        <v>4256</v>
      </c>
      <c r="Q83">
        <v>305</v>
      </c>
      <c r="R83">
        <v>3985</v>
      </c>
      <c r="S83">
        <v>295</v>
      </c>
      <c r="T83">
        <v>3824</v>
      </c>
      <c r="U83">
        <v>143</v>
      </c>
      <c r="V83">
        <v>4086</v>
      </c>
      <c r="W83">
        <v>81</v>
      </c>
      <c r="X83">
        <v>19104</v>
      </c>
      <c r="Y83">
        <v>771</v>
      </c>
      <c r="Z83">
        <v>19764</v>
      </c>
      <c r="AA83">
        <v>506</v>
      </c>
      <c r="AB83">
        <v>35165</v>
      </c>
      <c r="AC83">
        <v>1009</v>
      </c>
      <c r="AD83">
        <v>833</v>
      </c>
      <c r="AE83">
        <v>82</v>
      </c>
      <c r="AF83">
        <v>482</v>
      </c>
      <c r="AG83">
        <v>46</v>
      </c>
      <c r="AH83">
        <v>840</v>
      </c>
      <c r="AI83">
        <v>12</v>
      </c>
      <c r="AJ83">
        <v>63</v>
      </c>
      <c r="AK83">
        <v>0</v>
      </c>
      <c r="AL83">
        <v>1470</v>
      </c>
      <c r="AM83">
        <v>128</v>
      </c>
      <c r="AN83">
        <v>839</v>
      </c>
      <c r="AO83">
        <v>54</v>
      </c>
      <c r="AP83">
        <v>34573</v>
      </c>
      <c r="AQ83">
        <v>986</v>
      </c>
      <c r="AR83">
        <v>4313</v>
      </c>
      <c r="AS83">
        <v>115</v>
      </c>
      <c r="AT83">
        <v>34555</v>
      </c>
      <c r="AU83">
        <v>1162</v>
      </c>
      <c r="AV83">
        <v>37511</v>
      </c>
      <c r="AW83">
        <v>1242</v>
      </c>
      <c r="AX83">
        <v>1357</v>
      </c>
      <c r="AY83">
        <v>35</v>
      </c>
      <c r="AZ83">
        <v>619</v>
      </c>
      <c r="BA83">
        <v>3</v>
      </c>
      <c r="BB83">
        <v>738</v>
      </c>
      <c r="BC83">
        <v>32</v>
      </c>
      <c r="BD83">
        <v>774</v>
      </c>
      <c r="BE83">
        <v>94</v>
      </c>
      <c r="BF83">
        <v>3667</v>
      </c>
      <c r="BG83">
        <v>200</v>
      </c>
      <c r="BH83">
        <v>6080</v>
      </c>
      <c r="BI83">
        <v>373</v>
      </c>
      <c r="BJ83">
        <v>10811</v>
      </c>
      <c r="BK83">
        <v>157</v>
      </c>
      <c r="BL83">
        <v>20993</v>
      </c>
      <c r="BM83">
        <v>952</v>
      </c>
      <c r="BN83">
        <v>20348</v>
      </c>
      <c r="BO83">
        <v>924</v>
      </c>
      <c r="BP83">
        <v>645</v>
      </c>
      <c r="BQ83">
        <v>28</v>
      </c>
      <c r="BR83">
        <v>4836</v>
      </c>
      <c r="BS83">
        <v>201</v>
      </c>
      <c r="BT83">
        <v>10877</v>
      </c>
      <c r="BU83">
        <v>462</v>
      </c>
      <c r="BV83">
        <v>11834</v>
      </c>
      <c r="BW83">
        <v>581</v>
      </c>
      <c r="BX83">
        <v>3118</v>
      </c>
      <c r="BY83">
        <v>110</v>
      </c>
      <c r="BZ83">
        <v>7379</v>
      </c>
      <c r="CA83">
        <v>355</v>
      </c>
      <c r="CB83">
        <v>9549</v>
      </c>
      <c r="CC83">
        <v>506</v>
      </c>
      <c r="CD83">
        <v>12425</v>
      </c>
      <c r="CE83">
        <v>581</v>
      </c>
      <c r="CF83">
        <v>13657</v>
      </c>
      <c r="CG83">
        <v>160</v>
      </c>
      <c r="CH83">
        <v>1277</v>
      </c>
      <c r="CI83">
        <v>37591</v>
      </c>
      <c r="CJ83">
        <v>31586</v>
      </c>
      <c r="CK83">
        <v>11366</v>
      </c>
      <c r="CL83">
        <v>35557</v>
      </c>
      <c r="CM83">
        <v>1821</v>
      </c>
      <c r="CN83">
        <v>466</v>
      </c>
      <c r="CO83">
        <v>151</v>
      </c>
      <c r="CP83">
        <v>767</v>
      </c>
      <c r="CQ83">
        <v>929</v>
      </c>
      <c r="CR83">
        <v>280</v>
      </c>
      <c r="CS83">
        <v>2378</v>
      </c>
      <c r="CT83">
        <v>818</v>
      </c>
      <c r="CU83">
        <v>279</v>
      </c>
      <c r="CV83">
        <v>1131</v>
      </c>
      <c r="CW83">
        <v>1785</v>
      </c>
      <c r="CX83">
        <v>7885</v>
      </c>
      <c r="CY83">
        <v>3895</v>
      </c>
      <c r="CZ83">
        <v>1088</v>
      </c>
      <c r="DA83">
        <v>899</v>
      </c>
      <c r="DB83">
        <v>758</v>
      </c>
      <c r="DC83">
        <v>608</v>
      </c>
      <c r="DD83">
        <v>1376</v>
      </c>
      <c r="DE83">
        <v>7792</v>
      </c>
      <c r="DF83">
        <v>7756</v>
      </c>
      <c r="DG83">
        <v>6140</v>
      </c>
      <c r="DH83">
        <v>2326</v>
      </c>
      <c r="DI83">
        <v>393</v>
      </c>
      <c r="DJ83">
        <v>231</v>
      </c>
      <c r="DK83">
        <v>1223</v>
      </c>
      <c r="DL83">
        <v>797</v>
      </c>
      <c r="DM83">
        <v>27890</v>
      </c>
      <c r="DN83">
        <v>10764</v>
      </c>
      <c r="DO83">
        <v>9031</v>
      </c>
      <c r="DP83">
        <v>6517</v>
      </c>
      <c r="DQ83">
        <v>683</v>
      </c>
      <c r="DR83">
        <v>681</v>
      </c>
      <c r="DS83">
        <v>750</v>
      </c>
      <c r="DT83">
        <v>793</v>
      </c>
      <c r="DU83">
        <v>616</v>
      </c>
      <c r="DV83">
        <v>2821</v>
      </c>
      <c r="DW83">
        <v>15548</v>
      </c>
      <c r="DX83" t="s">
        <v>700</v>
      </c>
      <c r="DY83" t="s">
        <v>700</v>
      </c>
      <c r="DZ83" t="s">
        <v>700</v>
      </c>
      <c r="EA83" t="s">
        <v>700</v>
      </c>
      <c r="EB83" t="s">
        <v>524</v>
      </c>
      <c r="EC83">
        <v>0.6</v>
      </c>
      <c r="ED83">
        <v>1.3</v>
      </c>
      <c r="EE83">
        <v>1.4</v>
      </c>
      <c r="EF83">
        <v>1.1000000000000001</v>
      </c>
      <c r="EG83">
        <v>2.5</v>
      </c>
      <c r="EH83">
        <v>2.9</v>
      </c>
      <c r="EI83">
        <v>2</v>
      </c>
      <c r="EJ83">
        <v>1.1000000000000001</v>
      </c>
      <c r="EK83">
        <v>0.6</v>
      </c>
      <c r="EL83">
        <v>1.1000000000000001</v>
      </c>
      <c r="EM83">
        <v>0.8</v>
      </c>
      <c r="EN83">
        <v>0.3</v>
      </c>
      <c r="EO83">
        <v>0.8</v>
      </c>
      <c r="EP83">
        <v>0.7</v>
      </c>
      <c r="EQ83">
        <v>0.5</v>
      </c>
      <c r="ER83">
        <v>5.7</v>
      </c>
      <c r="ES83">
        <v>6.5</v>
      </c>
      <c r="ET83">
        <v>2</v>
      </c>
      <c r="EU83">
        <v>23.9</v>
      </c>
      <c r="EV83">
        <v>6.6</v>
      </c>
      <c r="EW83">
        <v>4.7</v>
      </c>
      <c r="EX83">
        <v>0.5</v>
      </c>
      <c r="EY83">
        <v>0.6</v>
      </c>
      <c r="EZ83">
        <v>2</v>
      </c>
      <c r="FA83">
        <v>1.1000000000000001</v>
      </c>
      <c r="FB83">
        <v>3.7</v>
      </c>
      <c r="FC83">
        <v>1.4</v>
      </c>
      <c r="FD83">
        <v>0.7</v>
      </c>
      <c r="FE83">
        <v>6.9</v>
      </c>
      <c r="FF83">
        <v>2.4</v>
      </c>
      <c r="FG83">
        <v>1.8</v>
      </c>
      <c r="FH83">
        <v>0.7</v>
      </c>
      <c r="FI83">
        <v>0.9</v>
      </c>
      <c r="FJ83">
        <v>0.9</v>
      </c>
      <c r="FK83">
        <v>4</v>
      </c>
      <c r="FL83">
        <v>1.9</v>
      </c>
      <c r="FM83">
        <v>1.1000000000000001</v>
      </c>
      <c r="FN83">
        <v>1.3</v>
      </c>
      <c r="FO83">
        <v>2.1</v>
      </c>
      <c r="FP83">
        <v>1.3</v>
      </c>
      <c r="FQ83">
        <v>1.2</v>
      </c>
      <c r="FR83">
        <v>0.5</v>
      </c>
      <c r="FS83">
        <v>100</v>
      </c>
      <c r="FZ83" t="s">
        <v>700</v>
      </c>
      <c r="GA83" t="s">
        <v>700</v>
      </c>
      <c r="GB83" t="s">
        <v>324</v>
      </c>
      <c r="GC83" t="s">
        <v>2358</v>
      </c>
    </row>
    <row r="84" spans="1:185" x14ac:dyDescent="0.25">
      <c r="A84" s="65" t="s">
        <v>715</v>
      </c>
      <c r="B84">
        <v>38692</v>
      </c>
      <c r="C84">
        <v>1879</v>
      </c>
      <c r="D84">
        <v>8390</v>
      </c>
      <c r="E84">
        <v>168</v>
      </c>
      <c r="F84">
        <v>23971</v>
      </c>
      <c r="G84">
        <v>1694</v>
      </c>
      <c r="H84">
        <v>6331</v>
      </c>
      <c r="I84">
        <v>17</v>
      </c>
      <c r="J84">
        <v>2948</v>
      </c>
      <c r="K84">
        <v>14</v>
      </c>
      <c r="L84">
        <v>5442</v>
      </c>
      <c r="M84">
        <v>154</v>
      </c>
      <c r="N84">
        <v>4085</v>
      </c>
      <c r="O84">
        <v>251</v>
      </c>
      <c r="P84">
        <v>5129</v>
      </c>
      <c r="Q84">
        <v>538</v>
      </c>
      <c r="R84">
        <v>4796</v>
      </c>
      <c r="S84">
        <v>328</v>
      </c>
      <c r="T84">
        <v>4588</v>
      </c>
      <c r="U84">
        <v>364</v>
      </c>
      <c r="V84">
        <v>5373</v>
      </c>
      <c r="W84">
        <v>213</v>
      </c>
      <c r="X84">
        <v>19402</v>
      </c>
      <c r="Y84">
        <v>1300</v>
      </c>
      <c r="Z84">
        <v>19290</v>
      </c>
      <c r="AA84">
        <v>579</v>
      </c>
      <c r="AB84">
        <v>34508</v>
      </c>
      <c r="AC84">
        <v>1502</v>
      </c>
      <c r="AD84">
        <v>1087</v>
      </c>
      <c r="AE84">
        <v>102</v>
      </c>
      <c r="AF84">
        <v>1029</v>
      </c>
      <c r="AG84">
        <v>85</v>
      </c>
      <c r="AH84">
        <v>265</v>
      </c>
      <c r="AI84">
        <v>17</v>
      </c>
      <c r="AJ84">
        <v>269</v>
      </c>
      <c r="AK84">
        <v>59</v>
      </c>
      <c r="AL84">
        <v>1525</v>
      </c>
      <c r="AM84">
        <v>114</v>
      </c>
      <c r="AN84">
        <v>978</v>
      </c>
      <c r="AO84">
        <v>69</v>
      </c>
      <c r="AP84">
        <v>33969</v>
      </c>
      <c r="AQ84">
        <v>1500</v>
      </c>
      <c r="AR84">
        <v>6337</v>
      </c>
      <c r="AS84">
        <v>238</v>
      </c>
      <c r="AT84">
        <v>32355</v>
      </c>
      <c r="AU84">
        <v>1641</v>
      </c>
      <c r="AV84">
        <v>37553</v>
      </c>
      <c r="AW84">
        <v>1807</v>
      </c>
      <c r="AX84">
        <v>1139</v>
      </c>
      <c r="AY84">
        <v>72</v>
      </c>
      <c r="AZ84">
        <v>540</v>
      </c>
      <c r="BA84">
        <v>5</v>
      </c>
      <c r="BB84">
        <v>599</v>
      </c>
      <c r="BC84">
        <v>67</v>
      </c>
      <c r="BD84">
        <v>2116</v>
      </c>
      <c r="BE84">
        <v>212</v>
      </c>
      <c r="BF84">
        <v>7817</v>
      </c>
      <c r="BG84">
        <v>439</v>
      </c>
      <c r="BH84">
        <v>9607</v>
      </c>
      <c r="BI84">
        <v>642</v>
      </c>
      <c r="BJ84">
        <v>6677</v>
      </c>
      <c r="BK84">
        <v>167</v>
      </c>
      <c r="BL84">
        <v>19036</v>
      </c>
      <c r="BM84">
        <v>1429</v>
      </c>
      <c r="BN84">
        <v>18143</v>
      </c>
      <c r="BO84">
        <v>1273</v>
      </c>
      <c r="BP84">
        <v>893</v>
      </c>
      <c r="BQ84">
        <v>156</v>
      </c>
      <c r="BR84">
        <v>4935</v>
      </c>
      <c r="BS84">
        <v>265</v>
      </c>
      <c r="BT84">
        <v>12218</v>
      </c>
      <c r="BU84">
        <v>828</v>
      </c>
      <c r="BV84">
        <v>7524</v>
      </c>
      <c r="BW84">
        <v>584</v>
      </c>
      <c r="BX84">
        <v>4229</v>
      </c>
      <c r="BY84">
        <v>282</v>
      </c>
      <c r="BZ84">
        <v>6799</v>
      </c>
      <c r="CA84">
        <v>423</v>
      </c>
      <c r="CB84">
        <v>9877</v>
      </c>
      <c r="CC84">
        <v>625</v>
      </c>
      <c r="CD84">
        <v>17990</v>
      </c>
      <c r="CE84">
        <v>924</v>
      </c>
      <c r="CF84">
        <v>10518</v>
      </c>
      <c r="CG84">
        <v>318</v>
      </c>
      <c r="CH84">
        <v>1879</v>
      </c>
      <c r="CI84">
        <v>36813</v>
      </c>
      <c r="CJ84">
        <v>25463</v>
      </c>
      <c r="CK84">
        <v>17363</v>
      </c>
      <c r="CL84">
        <v>35078</v>
      </c>
      <c r="CM84">
        <v>1709</v>
      </c>
      <c r="CN84">
        <v>490</v>
      </c>
      <c r="CO84">
        <v>66</v>
      </c>
      <c r="CP84">
        <v>882</v>
      </c>
      <c r="CQ84">
        <v>1334</v>
      </c>
      <c r="CR84">
        <v>470</v>
      </c>
      <c r="CS84">
        <v>2652</v>
      </c>
      <c r="CT84">
        <v>1048</v>
      </c>
      <c r="CU84">
        <v>311</v>
      </c>
      <c r="CV84">
        <v>1233</v>
      </c>
      <c r="CW84">
        <v>1468</v>
      </c>
      <c r="CX84">
        <v>6414</v>
      </c>
      <c r="CY84">
        <v>2079</v>
      </c>
      <c r="CZ84">
        <v>773</v>
      </c>
      <c r="DA84">
        <v>696</v>
      </c>
      <c r="DB84">
        <v>1370</v>
      </c>
      <c r="DC84">
        <v>1074</v>
      </c>
      <c r="DD84">
        <v>3069</v>
      </c>
      <c r="DE84">
        <v>8522</v>
      </c>
      <c r="DF84">
        <v>9376</v>
      </c>
      <c r="DG84">
        <v>6310</v>
      </c>
      <c r="DH84">
        <v>2160</v>
      </c>
      <c r="DI84">
        <v>919</v>
      </c>
      <c r="DJ84">
        <v>575</v>
      </c>
      <c r="DK84">
        <v>2147</v>
      </c>
      <c r="DL84">
        <v>1393</v>
      </c>
      <c r="DM84">
        <v>32045</v>
      </c>
      <c r="DN84">
        <v>6630</v>
      </c>
      <c r="DO84">
        <v>10869</v>
      </c>
      <c r="DP84">
        <v>7029</v>
      </c>
      <c r="DQ84">
        <v>896</v>
      </c>
      <c r="DR84">
        <v>657</v>
      </c>
      <c r="DS84">
        <v>951</v>
      </c>
      <c r="DT84">
        <v>971</v>
      </c>
      <c r="DU84">
        <v>642</v>
      </c>
      <c r="DV84">
        <v>2476</v>
      </c>
      <c r="DW84">
        <v>17898</v>
      </c>
      <c r="DX84" t="s">
        <v>700</v>
      </c>
      <c r="DY84" t="s">
        <v>700</v>
      </c>
      <c r="DZ84" t="s">
        <v>700</v>
      </c>
      <c r="EA84" t="s">
        <v>700</v>
      </c>
      <c r="EB84" t="s">
        <v>525</v>
      </c>
      <c r="EC84">
        <v>0.7</v>
      </c>
      <c r="ED84">
        <v>0.7</v>
      </c>
      <c r="EE84">
        <v>1.7</v>
      </c>
      <c r="EF84">
        <v>1.7</v>
      </c>
      <c r="EG84">
        <v>2.2999999999999998</v>
      </c>
      <c r="EH84">
        <v>1.9</v>
      </c>
      <c r="EI84">
        <v>2.2000000000000002</v>
      </c>
      <c r="EJ84">
        <v>1.3</v>
      </c>
      <c r="EK84">
        <v>0.4</v>
      </c>
      <c r="EL84">
        <v>1.2</v>
      </c>
      <c r="EM84">
        <v>1</v>
      </c>
      <c r="EN84">
        <v>0.3</v>
      </c>
      <c r="EO84">
        <v>1.1000000000000001</v>
      </c>
      <c r="EP84">
        <v>0.6</v>
      </c>
      <c r="EQ84">
        <v>0.7</v>
      </c>
      <c r="ER84">
        <v>7.1</v>
      </c>
      <c r="ES84">
        <v>8.1999999999999993</v>
      </c>
      <c r="ET84">
        <v>7.5</v>
      </c>
      <c r="EU84">
        <v>15.3</v>
      </c>
      <c r="EV84">
        <v>3.9</v>
      </c>
      <c r="EW84">
        <v>6.1</v>
      </c>
      <c r="EX84">
        <v>0.7</v>
      </c>
      <c r="EY84">
        <v>0.7</v>
      </c>
      <c r="EZ84">
        <v>5.3</v>
      </c>
      <c r="FA84">
        <v>1.7</v>
      </c>
      <c r="FB84">
        <v>10.3</v>
      </c>
      <c r="FC84">
        <v>1.3</v>
      </c>
      <c r="FD84">
        <v>0.8</v>
      </c>
      <c r="FE84">
        <v>3.9</v>
      </c>
      <c r="FF84">
        <v>1.7</v>
      </c>
      <c r="FG84">
        <v>1.5</v>
      </c>
      <c r="FH84">
        <v>0.9</v>
      </c>
      <c r="FI84">
        <v>1.2</v>
      </c>
      <c r="FJ84">
        <v>1.2</v>
      </c>
      <c r="FK84">
        <v>6.7</v>
      </c>
      <c r="FL84">
        <v>1.6</v>
      </c>
      <c r="FM84">
        <v>1.2</v>
      </c>
      <c r="FN84">
        <v>1.8</v>
      </c>
      <c r="FO84">
        <v>2.2000000000000002</v>
      </c>
      <c r="FP84">
        <v>1.9</v>
      </c>
      <c r="FQ84">
        <v>1</v>
      </c>
      <c r="FR84">
        <v>1.1000000000000001</v>
      </c>
      <c r="FS84">
        <v>116</v>
      </c>
      <c r="FZ84" t="s">
        <v>700</v>
      </c>
      <c r="GA84" t="s">
        <v>700</v>
      </c>
      <c r="GB84" t="s">
        <v>325</v>
      </c>
      <c r="GC84" t="s">
        <v>2358</v>
      </c>
    </row>
    <row r="85" spans="1:185" x14ac:dyDescent="0.25">
      <c r="A85" s="65" t="s">
        <v>716</v>
      </c>
      <c r="B85">
        <v>40028</v>
      </c>
      <c r="C85">
        <v>1841</v>
      </c>
      <c r="D85">
        <v>9006</v>
      </c>
      <c r="E85">
        <v>464</v>
      </c>
      <c r="F85">
        <v>22181</v>
      </c>
      <c r="G85">
        <v>1361</v>
      </c>
      <c r="H85">
        <v>8841</v>
      </c>
      <c r="I85">
        <v>16</v>
      </c>
      <c r="J85">
        <v>2853</v>
      </c>
      <c r="K85">
        <v>206</v>
      </c>
      <c r="L85">
        <v>6153</v>
      </c>
      <c r="M85">
        <v>258</v>
      </c>
      <c r="N85">
        <v>2904</v>
      </c>
      <c r="O85">
        <v>112</v>
      </c>
      <c r="P85">
        <v>3749</v>
      </c>
      <c r="Q85">
        <v>540</v>
      </c>
      <c r="R85">
        <v>3754</v>
      </c>
      <c r="S85">
        <v>254</v>
      </c>
      <c r="T85">
        <v>4941</v>
      </c>
      <c r="U85">
        <v>256</v>
      </c>
      <c r="V85">
        <v>6833</v>
      </c>
      <c r="W85">
        <v>199</v>
      </c>
      <c r="X85">
        <v>19994</v>
      </c>
      <c r="Y85">
        <v>1161</v>
      </c>
      <c r="Z85">
        <v>20034</v>
      </c>
      <c r="AA85">
        <v>680</v>
      </c>
      <c r="AB85">
        <v>37724</v>
      </c>
      <c r="AC85">
        <v>1552</v>
      </c>
      <c r="AD85">
        <v>747</v>
      </c>
      <c r="AE85">
        <v>47</v>
      </c>
      <c r="AF85">
        <v>200</v>
      </c>
      <c r="AG85">
        <v>39</v>
      </c>
      <c r="AH85">
        <v>334</v>
      </c>
      <c r="AI85">
        <v>2</v>
      </c>
      <c r="AJ85">
        <v>410</v>
      </c>
      <c r="AK85">
        <v>120</v>
      </c>
      <c r="AL85">
        <v>606</v>
      </c>
      <c r="AM85">
        <v>81</v>
      </c>
      <c r="AN85">
        <v>1801</v>
      </c>
      <c r="AO85">
        <v>255</v>
      </c>
      <c r="AP85">
        <v>36393</v>
      </c>
      <c r="AQ85">
        <v>1418</v>
      </c>
      <c r="AR85">
        <v>5237</v>
      </c>
      <c r="AS85">
        <v>34</v>
      </c>
      <c r="AT85">
        <v>34791</v>
      </c>
      <c r="AU85">
        <v>1807</v>
      </c>
      <c r="AV85">
        <v>38717</v>
      </c>
      <c r="AW85">
        <v>1632</v>
      </c>
      <c r="AX85">
        <v>1311</v>
      </c>
      <c r="AY85">
        <v>209</v>
      </c>
      <c r="AZ85">
        <v>649</v>
      </c>
      <c r="BA85">
        <v>66</v>
      </c>
      <c r="BB85">
        <v>662</v>
      </c>
      <c r="BC85">
        <v>143</v>
      </c>
      <c r="BD85">
        <v>1998</v>
      </c>
      <c r="BE85">
        <v>138</v>
      </c>
      <c r="BF85">
        <v>7721</v>
      </c>
      <c r="BG85">
        <v>353</v>
      </c>
      <c r="BH85">
        <v>10614</v>
      </c>
      <c r="BI85">
        <v>550</v>
      </c>
      <c r="BJ85">
        <v>7785</v>
      </c>
      <c r="BK85">
        <v>224</v>
      </c>
      <c r="BL85">
        <v>18408</v>
      </c>
      <c r="BM85">
        <v>1178</v>
      </c>
      <c r="BN85">
        <v>17881</v>
      </c>
      <c r="BO85">
        <v>1103</v>
      </c>
      <c r="BP85">
        <v>527</v>
      </c>
      <c r="BQ85">
        <v>75</v>
      </c>
      <c r="BR85">
        <v>3773</v>
      </c>
      <c r="BS85">
        <v>183</v>
      </c>
      <c r="BT85">
        <v>13247</v>
      </c>
      <c r="BU85">
        <v>724</v>
      </c>
      <c r="BV85">
        <v>5965</v>
      </c>
      <c r="BW85">
        <v>497</v>
      </c>
      <c r="BX85">
        <v>2969</v>
      </c>
      <c r="BY85">
        <v>140</v>
      </c>
      <c r="BZ85">
        <v>3474</v>
      </c>
      <c r="CA85">
        <v>162</v>
      </c>
      <c r="CB85">
        <v>5542</v>
      </c>
      <c r="CC85">
        <v>273</v>
      </c>
      <c r="CD85">
        <v>19144</v>
      </c>
      <c r="CE85">
        <v>1368</v>
      </c>
      <c r="CF85">
        <v>15020</v>
      </c>
      <c r="CG85">
        <v>174</v>
      </c>
      <c r="CH85">
        <v>1841</v>
      </c>
      <c r="CI85">
        <v>38187</v>
      </c>
      <c r="CJ85">
        <v>30252</v>
      </c>
      <c r="CK85">
        <v>15785</v>
      </c>
      <c r="CL85">
        <v>36176</v>
      </c>
      <c r="CM85">
        <v>2015</v>
      </c>
      <c r="CN85">
        <v>747</v>
      </c>
      <c r="CO85">
        <v>663</v>
      </c>
      <c r="CP85">
        <v>1752</v>
      </c>
      <c r="CQ85">
        <v>2730</v>
      </c>
      <c r="CR85">
        <v>599</v>
      </c>
      <c r="CS85">
        <v>2108</v>
      </c>
      <c r="CT85">
        <v>1328</v>
      </c>
      <c r="CU85">
        <v>318</v>
      </c>
      <c r="CV85">
        <v>840</v>
      </c>
      <c r="CW85">
        <v>1222</v>
      </c>
      <c r="CX85">
        <v>5706</v>
      </c>
      <c r="CY85">
        <v>1279</v>
      </c>
      <c r="CZ85">
        <v>909</v>
      </c>
      <c r="DA85">
        <v>664</v>
      </c>
      <c r="DB85">
        <v>928</v>
      </c>
      <c r="DC85">
        <v>570</v>
      </c>
      <c r="DD85">
        <v>1128</v>
      </c>
      <c r="DE85">
        <v>5942</v>
      </c>
      <c r="DF85">
        <v>11289</v>
      </c>
      <c r="DG85">
        <v>9663</v>
      </c>
      <c r="DH85">
        <v>3011</v>
      </c>
      <c r="DI85">
        <v>515</v>
      </c>
      <c r="DJ85">
        <v>300</v>
      </c>
      <c r="DK85">
        <v>1111</v>
      </c>
      <c r="DL85">
        <v>789</v>
      </c>
      <c r="DM85">
        <v>35620</v>
      </c>
      <c r="DN85">
        <v>4285</v>
      </c>
      <c r="DO85">
        <v>13164</v>
      </c>
      <c r="DP85">
        <v>4067</v>
      </c>
      <c r="DQ85">
        <v>550</v>
      </c>
      <c r="DR85">
        <v>444</v>
      </c>
      <c r="DS85">
        <v>626</v>
      </c>
      <c r="DT85">
        <v>403</v>
      </c>
      <c r="DU85">
        <v>345</v>
      </c>
      <c r="DV85">
        <v>1323</v>
      </c>
      <c r="DW85">
        <v>17231</v>
      </c>
      <c r="DX85" t="s">
        <v>700</v>
      </c>
      <c r="DY85" t="s">
        <v>700</v>
      </c>
      <c r="DZ85" t="s">
        <v>700</v>
      </c>
      <c r="EA85" t="s">
        <v>700</v>
      </c>
      <c r="EB85" t="s">
        <v>526</v>
      </c>
      <c r="EC85">
        <v>0.7</v>
      </c>
      <c r="ED85">
        <v>3.5</v>
      </c>
      <c r="EE85">
        <v>1.4</v>
      </c>
      <c r="EF85">
        <v>1.6</v>
      </c>
      <c r="EG85">
        <v>4.5</v>
      </c>
      <c r="EH85">
        <v>2.2000000000000002</v>
      </c>
      <c r="EI85">
        <v>1.4</v>
      </c>
      <c r="EJ85">
        <v>0.9</v>
      </c>
      <c r="EK85">
        <v>0.2</v>
      </c>
      <c r="EL85">
        <v>1.6</v>
      </c>
      <c r="EM85">
        <v>0.9</v>
      </c>
      <c r="EN85">
        <v>0.1</v>
      </c>
      <c r="EO85">
        <v>1.1000000000000001</v>
      </c>
      <c r="EP85">
        <v>0.7</v>
      </c>
      <c r="EQ85">
        <v>0.7</v>
      </c>
      <c r="ER85">
        <v>7.5</v>
      </c>
      <c r="ES85">
        <v>14.4</v>
      </c>
      <c r="ET85">
        <v>1.4</v>
      </c>
      <c r="EU85">
        <v>15</v>
      </c>
      <c r="EV85">
        <v>9.4</v>
      </c>
      <c r="EW85">
        <v>4.4000000000000004</v>
      </c>
      <c r="EX85">
        <v>0.7</v>
      </c>
      <c r="EY85">
        <v>0.7</v>
      </c>
      <c r="EZ85">
        <v>7.2</v>
      </c>
      <c r="FA85">
        <v>7.7</v>
      </c>
      <c r="FB85">
        <v>12.4</v>
      </c>
      <c r="FC85">
        <v>0.3</v>
      </c>
      <c r="FD85">
        <v>0.8</v>
      </c>
      <c r="FE85">
        <v>3.3</v>
      </c>
      <c r="FF85">
        <v>1.2</v>
      </c>
      <c r="FG85">
        <v>1.3</v>
      </c>
      <c r="FH85">
        <v>1.5</v>
      </c>
      <c r="FI85">
        <v>1.1000000000000001</v>
      </c>
      <c r="FJ85">
        <v>1.1000000000000001</v>
      </c>
      <c r="FK85">
        <v>9.5</v>
      </c>
      <c r="FL85">
        <v>1.1000000000000001</v>
      </c>
      <c r="FM85">
        <v>1.1000000000000001</v>
      </c>
      <c r="FN85">
        <v>1.9</v>
      </c>
      <c r="FO85">
        <v>1.8</v>
      </c>
      <c r="FP85">
        <v>1.7</v>
      </c>
      <c r="FQ85">
        <v>1.4</v>
      </c>
      <c r="FR85">
        <v>0.3</v>
      </c>
      <c r="FS85">
        <v>74</v>
      </c>
      <c r="FZ85" t="s">
        <v>700</v>
      </c>
      <c r="GA85" t="s">
        <v>700</v>
      </c>
      <c r="GB85" t="s">
        <v>326</v>
      </c>
      <c r="GC85" t="s">
        <v>2358</v>
      </c>
    </row>
    <row r="86" spans="1:185" x14ac:dyDescent="0.25">
      <c r="A86" s="65" t="s">
        <v>717</v>
      </c>
      <c r="B86">
        <v>39583</v>
      </c>
      <c r="C86">
        <v>1604</v>
      </c>
      <c r="D86">
        <v>9147</v>
      </c>
      <c r="E86">
        <v>441</v>
      </c>
      <c r="F86">
        <v>21623</v>
      </c>
      <c r="G86">
        <v>1150</v>
      </c>
      <c r="H86">
        <v>8813</v>
      </c>
      <c r="I86">
        <v>13</v>
      </c>
      <c r="J86">
        <v>2709</v>
      </c>
      <c r="K86">
        <v>148</v>
      </c>
      <c r="L86">
        <v>6438</v>
      </c>
      <c r="M86">
        <v>293</v>
      </c>
      <c r="N86">
        <v>3062</v>
      </c>
      <c r="O86">
        <v>221</v>
      </c>
      <c r="P86">
        <v>3752</v>
      </c>
      <c r="Q86">
        <v>205</v>
      </c>
      <c r="R86">
        <v>4090</v>
      </c>
      <c r="S86">
        <v>219</v>
      </c>
      <c r="T86">
        <v>4864</v>
      </c>
      <c r="U86">
        <v>241</v>
      </c>
      <c r="V86">
        <v>5855</v>
      </c>
      <c r="W86">
        <v>264</v>
      </c>
      <c r="X86">
        <v>19968</v>
      </c>
      <c r="Y86">
        <v>841</v>
      </c>
      <c r="Z86">
        <v>19615</v>
      </c>
      <c r="AA86">
        <v>763</v>
      </c>
      <c r="AB86">
        <v>38288</v>
      </c>
      <c r="AC86">
        <v>1512</v>
      </c>
      <c r="AD86">
        <v>146</v>
      </c>
      <c r="AE86">
        <v>22</v>
      </c>
      <c r="AF86">
        <v>168</v>
      </c>
      <c r="AG86">
        <v>20</v>
      </c>
      <c r="AH86">
        <v>104</v>
      </c>
      <c r="AI86">
        <v>0</v>
      </c>
      <c r="AJ86">
        <v>217</v>
      </c>
      <c r="AK86">
        <v>16</v>
      </c>
      <c r="AL86">
        <v>658</v>
      </c>
      <c r="AM86">
        <v>34</v>
      </c>
      <c r="AN86">
        <v>664</v>
      </c>
      <c r="AO86">
        <v>129</v>
      </c>
      <c r="AP86">
        <v>37917</v>
      </c>
      <c r="AQ86">
        <v>1407</v>
      </c>
      <c r="AR86">
        <v>5161</v>
      </c>
      <c r="AS86">
        <v>143</v>
      </c>
      <c r="AT86">
        <v>34422</v>
      </c>
      <c r="AU86">
        <v>1461</v>
      </c>
      <c r="AV86">
        <v>39107</v>
      </c>
      <c r="AW86">
        <v>1574</v>
      </c>
      <c r="AX86">
        <v>476</v>
      </c>
      <c r="AY86">
        <v>30</v>
      </c>
      <c r="AZ86">
        <v>266</v>
      </c>
      <c r="BA86">
        <v>4</v>
      </c>
      <c r="BB86">
        <v>210</v>
      </c>
      <c r="BC86">
        <v>26</v>
      </c>
      <c r="BD86">
        <v>1782</v>
      </c>
      <c r="BE86">
        <v>132</v>
      </c>
      <c r="BF86">
        <v>8639</v>
      </c>
      <c r="BG86">
        <v>352</v>
      </c>
      <c r="BH86">
        <v>10584</v>
      </c>
      <c r="BI86">
        <v>323</v>
      </c>
      <c r="BJ86">
        <v>6369</v>
      </c>
      <c r="BK86">
        <v>135</v>
      </c>
      <c r="BL86">
        <v>18179</v>
      </c>
      <c r="BM86">
        <v>893</v>
      </c>
      <c r="BN86">
        <v>17551</v>
      </c>
      <c r="BO86">
        <v>789</v>
      </c>
      <c r="BP86">
        <v>628</v>
      </c>
      <c r="BQ86">
        <v>104</v>
      </c>
      <c r="BR86">
        <v>3444</v>
      </c>
      <c r="BS86">
        <v>257</v>
      </c>
      <c r="BT86">
        <v>12975</v>
      </c>
      <c r="BU86">
        <v>499</v>
      </c>
      <c r="BV86">
        <v>5977</v>
      </c>
      <c r="BW86">
        <v>466</v>
      </c>
      <c r="BX86">
        <v>2671</v>
      </c>
      <c r="BY86">
        <v>185</v>
      </c>
      <c r="BZ86">
        <v>4086</v>
      </c>
      <c r="CA86">
        <v>422</v>
      </c>
      <c r="CB86">
        <v>6902</v>
      </c>
      <c r="CC86">
        <v>616</v>
      </c>
      <c r="CD86">
        <v>18301</v>
      </c>
      <c r="CE86">
        <v>689</v>
      </c>
      <c r="CF86">
        <v>14244</v>
      </c>
      <c r="CG86">
        <v>283</v>
      </c>
      <c r="CH86">
        <v>1604</v>
      </c>
      <c r="CI86">
        <v>37979</v>
      </c>
      <c r="CJ86">
        <v>29675</v>
      </c>
      <c r="CK86">
        <v>16577</v>
      </c>
      <c r="CL86">
        <v>36746</v>
      </c>
      <c r="CM86">
        <v>1080</v>
      </c>
      <c r="CN86">
        <v>380</v>
      </c>
      <c r="CO86">
        <v>762</v>
      </c>
      <c r="CP86">
        <v>1604</v>
      </c>
      <c r="CQ86">
        <v>3390</v>
      </c>
      <c r="CR86">
        <v>658</v>
      </c>
      <c r="CS86">
        <v>2396</v>
      </c>
      <c r="CT86">
        <v>823</v>
      </c>
      <c r="CU86">
        <v>318</v>
      </c>
      <c r="CV86">
        <v>947</v>
      </c>
      <c r="CW86">
        <v>1266</v>
      </c>
      <c r="CX86">
        <v>4600</v>
      </c>
      <c r="CY86">
        <v>1311</v>
      </c>
      <c r="CZ86">
        <v>1028</v>
      </c>
      <c r="DA86">
        <v>585</v>
      </c>
      <c r="DB86">
        <v>686</v>
      </c>
      <c r="DC86">
        <v>521</v>
      </c>
      <c r="DD86">
        <v>1242</v>
      </c>
      <c r="DE86">
        <v>6264</v>
      </c>
      <c r="DF86">
        <v>11190</v>
      </c>
      <c r="DG86">
        <v>9504</v>
      </c>
      <c r="DH86">
        <v>3133</v>
      </c>
      <c r="DI86">
        <v>614</v>
      </c>
      <c r="DJ86">
        <v>349</v>
      </c>
      <c r="DK86">
        <v>1072</v>
      </c>
      <c r="DL86">
        <v>716</v>
      </c>
      <c r="DM86">
        <v>34643</v>
      </c>
      <c r="DN86">
        <v>4868</v>
      </c>
      <c r="DO86">
        <v>12838</v>
      </c>
      <c r="DP86">
        <v>4616</v>
      </c>
      <c r="DQ86">
        <v>795</v>
      </c>
      <c r="DR86">
        <v>486</v>
      </c>
      <c r="DS86">
        <v>396</v>
      </c>
      <c r="DT86">
        <v>463</v>
      </c>
      <c r="DU86">
        <v>457</v>
      </c>
      <c r="DV86">
        <v>1682</v>
      </c>
      <c r="DW86">
        <v>17454</v>
      </c>
      <c r="DX86" t="s">
        <v>700</v>
      </c>
      <c r="DY86" t="s">
        <v>700</v>
      </c>
      <c r="DZ86" t="s">
        <v>700</v>
      </c>
      <c r="EA86" t="s">
        <v>700</v>
      </c>
      <c r="EB86" t="s">
        <v>527</v>
      </c>
      <c r="EC86">
        <v>0.6</v>
      </c>
      <c r="ED86">
        <v>2.5</v>
      </c>
      <c r="EE86">
        <v>1.3</v>
      </c>
      <c r="EF86">
        <v>2.5</v>
      </c>
      <c r="EG86">
        <v>1.7</v>
      </c>
      <c r="EH86">
        <v>1.6</v>
      </c>
      <c r="EI86">
        <v>1.2</v>
      </c>
      <c r="EJ86">
        <v>1.1000000000000001</v>
      </c>
      <c r="EK86">
        <v>0.2</v>
      </c>
      <c r="EL86">
        <v>1.4</v>
      </c>
      <c r="EM86">
        <v>0.8</v>
      </c>
      <c r="EN86">
        <v>0.1</v>
      </c>
      <c r="EO86">
        <v>0.6</v>
      </c>
      <c r="EP86">
        <v>0.9</v>
      </c>
      <c r="EQ86">
        <v>0.7</v>
      </c>
      <c r="ER86">
        <v>18.600000000000001</v>
      </c>
      <c r="ES86">
        <v>14.1</v>
      </c>
      <c r="ET86">
        <v>15.4</v>
      </c>
      <c r="EU86">
        <v>6.9</v>
      </c>
      <c r="EV86">
        <v>4.0999999999999996</v>
      </c>
      <c r="EW86">
        <v>14.7</v>
      </c>
      <c r="EX86">
        <v>0.6</v>
      </c>
      <c r="EY86">
        <v>0.6</v>
      </c>
      <c r="EZ86">
        <v>4.2</v>
      </c>
      <c r="FA86">
        <v>1.9</v>
      </c>
      <c r="FB86">
        <v>10.9</v>
      </c>
      <c r="FC86">
        <v>1</v>
      </c>
      <c r="FD86">
        <v>0.7</v>
      </c>
      <c r="FE86">
        <v>2.2000000000000002</v>
      </c>
      <c r="FF86">
        <v>0.8</v>
      </c>
      <c r="FG86">
        <v>0.7</v>
      </c>
      <c r="FH86">
        <v>0.9</v>
      </c>
      <c r="FI86">
        <v>0.8</v>
      </c>
      <c r="FJ86">
        <v>0.8</v>
      </c>
      <c r="FK86">
        <v>7.3</v>
      </c>
      <c r="FL86">
        <v>1.8</v>
      </c>
      <c r="FM86">
        <v>0.8</v>
      </c>
      <c r="FN86">
        <v>1.7</v>
      </c>
      <c r="FO86">
        <v>2.1</v>
      </c>
      <c r="FP86">
        <v>2.5</v>
      </c>
      <c r="FQ86">
        <v>0.7</v>
      </c>
      <c r="FR86">
        <v>0.6</v>
      </c>
      <c r="FS86">
        <v>146</v>
      </c>
      <c r="FZ86" t="s">
        <v>700</v>
      </c>
      <c r="GA86" t="s">
        <v>700</v>
      </c>
      <c r="GB86" t="s">
        <v>327</v>
      </c>
      <c r="GC86" t="s">
        <v>2358</v>
      </c>
    </row>
    <row r="87" spans="1:185" x14ac:dyDescent="0.25">
      <c r="A87" s="65" t="s">
        <v>718</v>
      </c>
      <c r="B87">
        <v>38498</v>
      </c>
      <c r="C87">
        <v>2703</v>
      </c>
      <c r="D87">
        <v>9465</v>
      </c>
      <c r="E87">
        <v>791</v>
      </c>
      <c r="F87">
        <v>21385</v>
      </c>
      <c r="G87">
        <v>1887</v>
      </c>
      <c r="H87">
        <v>7648</v>
      </c>
      <c r="I87">
        <v>25</v>
      </c>
      <c r="J87">
        <v>2889</v>
      </c>
      <c r="K87">
        <v>278</v>
      </c>
      <c r="L87">
        <v>6576</v>
      </c>
      <c r="M87">
        <v>513</v>
      </c>
      <c r="N87">
        <v>2763</v>
      </c>
      <c r="O87">
        <v>401</v>
      </c>
      <c r="P87">
        <v>3619</v>
      </c>
      <c r="Q87">
        <v>369</v>
      </c>
      <c r="R87">
        <v>4169</v>
      </c>
      <c r="S87">
        <v>314</v>
      </c>
      <c r="T87">
        <v>5021</v>
      </c>
      <c r="U87">
        <v>451</v>
      </c>
      <c r="V87">
        <v>5813</v>
      </c>
      <c r="W87">
        <v>352</v>
      </c>
      <c r="X87">
        <v>19522</v>
      </c>
      <c r="Y87">
        <v>1536</v>
      </c>
      <c r="Z87">
        <v>18976</v>
      </c>
      <c r="AA87">
        <v>1167</v>
      </c>
      <c r="AB87">
        <v>37186</v>
      </c>
      <c r="AC87">
        <v>2620</v>
      </c>
      <c r="AD87">
        <v>293</v>
      </c>
      <c r="AE87">
        <v>11</v>
      </c>
      <c r="AF87">
        <v>214</v>
      </c>
      <c r="AG87">
        <v>15</v>
      </c>
      <c r="AH87">
        <v>98</v>
      </c>
      <c r="AI87">
        <v>8</v>
      </c>
      <c r="AJ87">
        <v>139</v>
      </c>
      <c r="AK87">
        <v>33</v>
      </c>
      <c r="AL87">
        <v>545</v>
      </c>
      <c r="AM87">
        <v>16</v>
      </c>
      <c r="AN87">
        <v>784</v>
      </c>
      <c r="AO87">
        <v>62</v>
      </c>
      <c r="AP87">
        <v>36605</v>
      </c>
      <c r="AQ87">
        <v>2591</v>
      </c>
      <c r="AR87">
        <v>5714</v>
      </c>
      <c r="AS87">
        <v>190</v>
      </c>
      <c r="AT87">
        <v>32784</v>
      </c>
      <c r="AU87">
        <v>2513</v>
      </c>
      <c r="AV87">
        <v>38150</v>
      </c>
      <c r="AW87">
        <v>2668</v>
      </c>
      <c r="AX87">
        <v>348</v>
      </c>
      <c r="AY87">
        <v>35</v>
      </c>
      <c r="AZ87">
        <v>185</v>
      </c>
      <c r="BA87">
        <v>24</v>
      </c>
      <c r="BB87">
        <v>163</v>
      </c>
      <c r="BC87">
        <v>11</v>
      </c>
      <c r="BD87">
        <v>2467</v>
      </c>
      <c r="BE87">
        <v>336</v>
      </c>
      <c r="BF87">
        <v>9157</v>
      </c>
      <c r="BG87">
        <v>487</v>
      </c>
      <c r="BH87">
        <v>10209</v>
      </c>
      <c r="BI87">
        <v>504</v>
      </c>
      <c r="BJ87">
        <v>4437</v>
      </c>
      <c r="BK87">
        <v>184</v>
      </c>
      <c r="BL87">
        <v>16874</v>
      </c>
      <c r="BM87">
        <v>1374</v>
      </c>
      <c r="BN87">
        <v>16267</v>
      </c>
      <c r="BO87">
        <v>1294</v>
      </c>
      <c r="BP87">
        <v>607</v>
      </c>
      <c r="BQ87">
        <v>80</v>
      </c>
      <c r="BR87">
        <v>4511</v>
      </c>
      <c r="BS87">
        <v>513</v>
      </c>
      <c r="BT87">
        <v>11864</v>
      </c>
      <c r="BU87">
        <v>917</v>
      </c>
      <c r="BV87">
        <v>5776</v>
      </c>
      <c r="BW87">
        <v>564</v>
      </c>
      <c r="BX87">
        <v>3745</v>
      </c>
      <c r="BY87">
        <v>406</v>
      </c>
      <c r="BZ87">
        <v>4959</v>
      </c>
      <c r="CA87">
        <v>680</v>
      </c>
      <c r="CB87">
        <v>7762</v>
      </c>
      <c r="CC87">
        <v>926</v>
      </c>
      <c r="CD87">
        <v>19114</v>
      </c>
      <c r="CE87">
        <v>1472</v>
      </c>
      <c r="CF87">
        <v>11414</v>
      </c>
      <c r="CG87">
        <v>300</v>
      </c>
      <c r="CH87">
        <v>2703</v>
      </c>
      <c r="CI87">
        <v>35795</v>
      </c>
      <c r="CJ87">
        <v>25695</v>
      </c>
      <c r="CK87">
        <v>17312</v>
      </c>
      <c r="CL87">
        <v>35032</v>
      </c>
      <c r="CM87">
        <v>1398</v>
      </c>
      <c r="CN87">
        <v>457</v>
      </c>
      <c r="CO87">
        <v>1104</v>
      </c>
      <c r="CP87">
        <v>1597</v>
      </c>
      <c r="CQ87">
        <v>2935</v>
      </c>
      <c r="CR87">
        <v>537</v>
      </c>
      <c r="CS87">
        <v>1899</v>
      </c>
      <c r="CT87">
        <v>1081</v>
      </c>
      <c r="CU87">
        <v>238</v>
      </c>
      <c r="CV87">
        <v>757</v>
      </c>
      <c r="CW87">
        <v>850</v>
      </c>
      <c r="CX87">
        <v>4510</v>
      </c>
      <c r="CY87">
        <v>1313</v>
      </c>
      <c r="CZ87">
        <v>775</v>
      </c>
      <c r="DA87">
        <v>584</v>
      </c>
      <c r="DB87">
        <v>788</v>
      </c>
      <c r="DC87">
        <v>550</v>
      </c>
      <c r="DD87">
        <v>1373</v>
      </c>
      <c r="DE87">
        <v>5148</v>
      </c>
      <c r="DF87">
        <v>10960</v>
      </c>
      <c r="DG87">
        <v>8939</v>
      </c>
      <c r="DH87">
        <v>3028</v>
      </c>
      <c r="DI87">
        <v>867</v>
      </c>
      <c r="DJ87">
        <v>541</v>
      </c>
      <c r="DK87">
        <v>1154</v>
      </c>
      <c r="DL87">
        <v>774</v>
      </c>
      <c r="DM87">
        <v>34315</v>
      </c>
      <c r="DN87">
        <v>4011</v>
      </c>
      <c r="DO87">
        <v>13217</v>
      </c>
      <c r="DP87">
        <v>2891</v>
      </c>
      <c r="DQ87">
        <v>409</v>
      </c>
      <c r="DR87">
        <v>443</v>
      </c>
      <c r="DS87">
        <v>283</v>
      </c>
      <c r="DT87">
        <v>340</v>
      </c>
      <c r="DU87">
        <v>240</v>
      </c>
      <c r="DV87">
        <v>689</v>
      </c>
      <c r="DW87">
        <v>16108</v>
      </c>
      <c r="DX87" t="s">
        <v>700</v>
      </c>
      <c r="DY87" t="s">
        <v>700</v>
      </c>
      <c r="DZ87" t="s">
        <v>700</v>
      </c>
      <c r="EA87" t="s">
        <v>700</v>
      </c>
      <c r="EB87" t="s">
        <v>528</v>
      </c>
      <c r="EC87">
        <v>0.9</v>
      </c>
      <c r="ED87">
        <v>2.5</v>
      </c>
      <c r="EE87">
        <v>1.8</v>
      </c>
      <c r="EF87">
        <v>4.5</v>
      </c>
      <c r="EG87">
        <v>2.1</v>
      </c>
      <c r="EH87">
        <v>1.6</v>
      </c>
      <c r="EI87">
        <v>2.4</v>
      </c>
      <c r="EJ87">
        <v>1</v>
      </c>
      <c r="EK87">
        <v>0.2</v>
      </c>
      <c r="EL87">
        <v>1.7</v>
      </c>
      <c r="EM87">
        <v>1.1000000000000001</v>
      </c>
      <c r="EN87">
        <v>0.3</v>
      </c>
      <c r="EO87">
        <v>1.2</v>
      </c>
      <c r="EP87">
        <v>0.9</v>
      </c>
      <c r="EQ87">
        <v>0.9</v>
      </c>
      <c r="ER87">
        <v>3.5</v>
      </c>
      <c r="ES87">
        <v>6.3</v>
      </c>
      <c r="ET87">
        <v>11.2</v>
      </c>
      <c r="EU87">
        <v>13.6</v>
      </c>
      <c r="EV87">
        <v>2.4</v>
      </c>
      <c r="EW87">
        <v>4.9000000000000004</v>
      </c>
      <c r="EX87">
        <v>0.9</v>
      </c>
      <c r="EY87">
        <v>0.9</v>
      </c>
      <c r="EZ87">
        <v>5.6</v>
      </c>
      <c r="FA87">
        <v>10.1</v>
      </c>
      <c r="FB87">
        <v>5.5</v>
      </c>
      <c r="FC87">
        <v>1</v>
      </c>
      <c r="FD87">
        <v>1</v>
      </c>
      <c r="FE87">
        <v>2.8</v>
      </c>
      <c r="FF87">
        <v>1</v>
      </c>
      <c r="FG87">
        <v>0.8</v>
      </c>
      <c r="FH87">
        <v>2</v>
      </c>
      <c r="FI87">
        <v>1.3</v>
      </c>
      <c r="FJ87">
        <v>1.3</v>
      </c>
      <c r="FK87">
        <v>6</v>
      </c>
      <c r="FL87">
        <v>1.6</v>
      </c>
      <c r="FM87">
        <v>1.6</v>
      </c>
      <c r="FN87">
        <v>1.5</v>
      </c>
      <c r="FO87">
        <v>1.9</v>
      </c>
      <c r="FP87">
        <v>2.2999999999999998</v>
      </c>
      <c r="FQ87">
        <v>1.4</v>
      </c>
      <c r="FR87">
        <v>0.7</v>
      </c>
      <c r="FS87">
        <v>182</v>
      </c>
      <c r="FZ87" t="s">
        <v>700</v>
      </c>
      <c r="GA87" t="s">
        <v>700</v>
      </c>
      <c r="GB87" t="s">
        <v>328</v>
      </c>
      <c r="GC87" t="s">
        <v>2358</v>
      </c>
    </row>
    <row r="88" spans="1:185" x14ac:dyDescent="0.25">
      <c r="A88" s="65" t="s">
        <v>719</v>
      </c>
      <c r="B88">
        <v>38708</v>
      </c>
      <c r="C88">
        <v>2199</v>
      </c>
      <c r="D88">
        <v>9700</v>
      </c>
      <c r="E88">
        <v>433</v>
      </c>
      <c r="F88">
        <v>21804</v>
      </c>
      <c r="G88">
        <v>1763</v>
      </c>
      <c r="H88">
        <v>7204</v>
      </c>
      <c r="I88">
        <v>3</v>
      </c>
      <c r="J88">
        <v>2942</v>
      </c>
      <c r="K88">
        <v>137</v>
      </c>
      <c r="L88">
        <v>6758</v>
      </c>
      <c r="M88">
        <v>296</v>
      </c>
      <c r="N88">
        <v>2662</v>
      </c>
      <c r="O88">
        <v>253</v>
      </c>
      <c r="P88">
        <v>3695</v>
      </c>
      <c r="Q88">
        <v>399</v>
      </c>
      <c r="R88">
        <v>4368</v>
      </c>
      <c r="S88">
        <v>427</v>
      </c>
      <c r="T88">
        <v>5161</v>
      </c>
      <c r="U88">
        <v>345</v>
      </c>
      <c r="V88">
        <v>5918</v>
      </c>
      <c r="W88">
        <v>339</v>
      </c>
      <c r="X88">
        <v>19609</v>
      </c>
      <c r="Y88">
        <v>1263</v>
      </c>
      <c r="Z88">
        <v>19099</v>
      </c>
      <c r="AA88">
        <v>936</v>
      </c>
      <c r="AB88">
        <v>37048</v>
      </c>
      <c r="AC88">
        <v>1954</v>
      </c>
      <c r="AD88">
        <v>155</v>
      </c>
      <c r="AE88">
        <v>0</v>
      </c>
      <c r="AF88">
        <v>111</v>
      </c>
      <c r="AG88">
        <v>52</v>
      </c>
      <c r="AH88">
        <v>199</v>
      </c>
      <c r="AI88">
        <v>20</v>
      </c>
      <c r="AJ88">
        <v>616</v>
      </c>
      <c r="AK88">
        <v>150</v>
      </c>
      <c r="AL88">
        <v>579</v>
      </c>
      <c r="AM88">
        <v>23</v>
      </c>
      <c r="AN88">
        <v>1710</v>
      </c>
      <c r="AO88">
        <v>459</v>
      </c>
      <c r="AP88">
        <v>36087</v>
      </c>
      <c r="AQ88">
        <v>1694</v>
      </c>
      <c r="AR88">
        <v>4934</v>
      </c>
      <c r="AS88">
        <v>64</v>
      </c>
      <c r="AT88">
        <v>33774</v>
      </c>
      <c r="AU88">
        <v>2135</v>
      </c>
      <c r="AV88">
        <v>37626</v>
      </c>
      <c r="AW88">
        <v>1810</v>
      </c>
      <c r="AX88">
        <v>1082</v>
      </c>
      <c r="AY88">
        <v>389</v>
      </c>
      <c r="AZ88">
        <v>360</v>
      </c>
      <c r="BA88">
        <v>60</v>
      </c>
      <c r="BB88">
        <v>722</v>
      </c>
      <c r="BC88">
        <v>329</v>
      </c>
      <c r="BD88">
        <v>2874</v>
      </c>
      <c r="BE88">
        <v>487</v>
      </c>
      <c r="BF88">
        <v>9824</v>
      </c>
      <c r="BG88">
        <v>489</v>
      </c>
      <c r="BH88">
        <v>8973</v>
      </c>
      <c r="BI88">
        <v>464</v>
      </c>
      <c r="BJ88">
        <v>4675</v>
      </c>
      <c r="BK88">
        <v>73</v>
      </c>
      <c r="BL88">
        <v>18070</v>
      </c>
      <c r="BM88">
        <v>1395</v>
      </c>
      <c r="BN88">
        <v>17332</v>
      </c>
      <c r="BO88">
        <v>1275</v>
      </c>
      <c r="BP88">
        <v>738</v>
      </c>
      <c r="BQ88">
        <v>120</v>
      </c>
      <c r="BR88">
        <v>3734</v>
      </c>
      <c r="BS88">
        <v>368</v>
      </c>
      <c r="BT88">
        <v>12580</v>
      </c>
      <c r="BU88">
        <v>901</v>
      </c>
      <c r="BV88">
        <v>5991</v>
      </c>
      <c r="BW88">
        <v>536</v>
      </c>
      <c r="BX88">
        <v>3233</v>
      </c>
      <c r="BY88">
        <v>326</v>
      </c>
      <c r="BZ88">
        <v>4511</v>
      </c>
      <c r="CA88">
        <v>412</v>
      </c>
      <c r="CB88">
        <v>7250</v>
      </c>
      <c r="CC88">
        <v>672</v>
      </c>
      <c r="CD88">
        <v>19061</v>
      </c>
      <c r="CE88">
        <v>1057</v>
      </c>
      <c r="CF88">
        <v>12216</v>
      </c>
      <c r="CG88">
        <v>468</v>
      </c>
      <c r="CH88">
        <v>2199</v>
      </c>
      <c r="CI88">
        <v>36509</v>
      </c>
      <c r="CJ88">
        <v>27008</v>
      </c>
      <c r="CK88">
        <v>16559</v>
      </c>
      <c r="CL88">
        <v>34913</v>
      </c>
      <c r="CM88">
        <v>1798</v>
      </c>
      <c r="CN88">
        <v>887</v>
      </c>
      <c r="CO88">
        <v>1326</v>
      </c>
      <c r="CP88">
        <v>1535</v>
      </c>
      <c r="CQ88">
        <v>3056</v>
      </c>
      <c r="CR88">
        <v>522</v>
      </c>
      <c r="CS88">
        <v>2088</v>
      </c>
      <c r="CT88">
        <v>867</v>
      </c>
      <c r="CU88">
        <v>164</v>
      </c>
      <c r="CV88">
        <v>588</v>
      </c>
      <c r="CW88">
        <v>1424</v>
      </c>
      <c r="CX88">
        <v>4505</v>
      </c>
      <c r="CY88">
        <v>1293</v>
      </c>
      <c r="CZ88">
        <v>876</v>
      </c>
      <c r="DA88">
        <v>841</v>
      </c>
      <c r="DB88">
        <v>739</v>
      </c>
      <c r="DC88">
        <v>353</v>
      </c>
      <c r="DD88">
        <v>1497</v>
      </c>
      <c r="DE88">
        <v>5329</v>
      </c>
      <c r="DF88">
        <v>10673</v>
      </c>
      <c r="DG88">
        <v>8759</v>
      </c>
      <c r="DH88">
        <v>3109</v>
      </c>
      <c r="DI88">
        <v>761</v>
      </c>
      <c r="DJ88">
        <v>439</v>
      </c>
      <c r="DK88">
        <v>1153</v>
      </c>
      <c r="DL88">
        <v>797</v>
      </c>
      <c r="DM88">
        <v>34847</v>
      </c>
      <c r="DN88">
        <v>3781</v>
      </c>
      <c r="DO88">
        <v>12440</v>
      </c>
      <c r="DP88">
        <v>3562</v>
      </c>
      <c r="DQ88">
        <v>493</v>
      </c>
      <c r="DR88">
        <v>478</v>
      </c>
      <c r="DS88">
        <v>495</v>
      </c>
      <c r="DT88">
        <v>415</v>
      </c>
      <c r="DU88">
        <v>276</v>
      </c>
      <c r="DV88">
        <v>1068</v>
      </c>
      <c r="DW88">
        <v>16002</v>
      </c>
      <c r="DX88" t="s">
        <v>700</v>
      </c>
      <c r="DY88" t="s">
        <v>700</v>
      </c>
      <c r="DZ88" t="s">
        <v>700</v>
      </c>
      <c r="EA88" t="s">
        <v>700</v>
      </c>
      <c r="EB88" t="s">
        <v>529</v>
      </c>
      <c r="EC88">
        <v>0.7</v>
      </c>
      <c r="ED88">
        <v>2</v>
      </c>
      <c r="EE88">
        <v>1.5</v>
      </c>
      <c r="EF88">
        <v>3.1</v>
      </c>
      <c r="EG88">
        <v>2.2000000000000002</v>
      </c>
      <c r="EH88">
        <v>2.8</v>
      </c>
      <c r="EI88">
        <v>1.7</v>
      </c>
      <c r="EJ88">
        <v>1.4</v>
      </c>
      <c r="EK88">
        <v>0.1</v>
      </c>
      <c r="EL88">
        <v>1.3</v>
      </c>
      <c r="EM88">
        <v>0.9</v>
      </c>
      <c r="EN88">
        <v>0.1</v>
      </c>
      <c r="EO88">
        <v>0.8</v>
      </c>
      <c r="EP88">
        <v>0.8</v>
      </c>
      <c r="EQ88">
        <v>0.7</v>
      </c>
      <c r="ER88">
        <v>10.7</v>
      </c>
      <c r="ES88">
        <v>41</v>
      </c>
      <c r="ET88">
        <v>12.6</v>
      </c>
      <c r="EU88">
        <v>11</v>
      </c>
      <c r="EV88">
        <v>2.6</v>
      </c>
      <c r="EW88">
        <v>10.4</v>
      </c>
      <c r="EX88">
        <v>0.6</v>
      </c>
      <c r="EY88">
        <v>0.6</v>
      </c>
      <c r="EZ88">
        <v>10.4</v>
      </c>
      <c r="FA88">
        <v>10.3</v>
      </c>
      <c r="FB88">
        <v>13.2</v>
      </c>
      <c r="FC88">
        <v>0.5</v>
      </c>
      <c r="FD88">
        <v>0.8</v>
      </c>
      <c r="FE88">
        <v>4.3</v>
      </c>
      <c r="FF88">
        <v>0.8</v>
      </c>
      <c r="FG88">
        <v>1.1000000000000001</v>
      </c>
      <c r="FH88">
        <v>0.4</v>
      </c>
      <c r="FI88">
        <v>1</v>
      </c>
      <c r="FJ88">
        <v>1</v>
      </c>
      <c r="FK88">
        <v>5.6</v>
      </c>
      <c r="FL88">
        <v>2.2000000000000002</v>
      </c>
      <c r="FM88">
        <v>1</v>
      </c>
      <c r="FN88">
        <v>1.8</v>
      </c>
      <c r="FO88">
        <v>2.2000000000000002</v>
      </c>
      <c r="FP88">
        <v>2.5</v>
      </c>
      <c r="FQ88">
        <v>0.9</v>
      </c>
      <c r="FR88">
        <v>1.2</v>
      </c>
      <c r="FS88">
        <v>148</v>
      </c>
      <c r="FZ88" t="s">
        <v>700</v>
      </c>
      <c r="GA88" t="s">
        <v>700</v>
      </c>
      <c r="GB88" t="s">
        <v>329</v>
      </c>
      <c r="GC88" t="s">
        <v>2358</v>
      </c>
    </row>
    <row r="89" spans="1:185" x14ac:dyDescent="0.25">
      <c r="A89" s="65" t="s">
        <v>720</v>
      </c>
      <c r="B89">
        <v>39283</v>
      </c>
      <c r="C89">
        <v>2029</v>
      </c>
      <c r="D89">
        <v>9587</v>
      </c>
      <c r="E89">
        <v>306</v>
      </c>
      <c r="F89">
        <v>22229</v>
      </c>
      <c r="G89">
        <v>1723</v>
      </c>
      <c r="H89">
        <v>7467</v>
      </c>
      <c r="I89">
        <v>0</v>
      </c>
      <c r="J89">
        <v>2747</v>
      </c>
      <c r="K89">
        <v>148</v>
      </c>
      <c r="L89">
        <v>6840</v>
      </c>
      <c r="M89">
        <v>158</v>
      </c>
      <c r="N89">
        <v>3132</v>
      </c>
      <c r="O89">
        <v>331</v>
      </c>
      <c r="P89">
        <v>4139</v>
      </c>
      <c r="Q89">
        <v>470</v>
      </c>
      <c r="R89">
        <v>4530</v>
      </c>
      <c r="S89">
        <v>238</v>
      </c>
      <c r="T89">
        <v>4815</v>
      </c>
      <c r="U89">
        <v>280</v>
      </c>
      <c r="V89">
        <v>5613</v>
      </c>
      <c r="W89">
        <v>404</v>
      </c>
      <c r="X89">
        <v>19383</v>
      </c>
      <c r="Y89">
        <v>1152</v>
      </c>
      <c r="Z89">
        <v>19900</v>
      </c>
      <c r="AA89">
        <v>877</v>
      </c>
      <c r="AB89">
        <v>37620</v>
      </c>
      <c r="AC89">
        <v>1845</v>
      </c>
      <c r="AD89">
        <v>382</v>
      </c>
      <c r="AE89">
        <v>80</v>
      </c>
      <c r="AF89">
        <v>399</v>
      </c>
      <c r="AG89">
        <v>59</v>
      </c>
      <c r="AH89">
        <v>193</v>
      </c>
      <c r="AI89">
        <v>10</v>
      </c>
      <c r="AJ89">
        <v>61</v>
      </c>
      <c r="AK89">
        <v>0</v>
      </c>
      <c r="AL89">
        <v>628</v>
      </c>
      <c r="AM89">
        <v>35</v>
      </c>
      <c r="AN89">
        <v>420</v>
      </c>
      <c r="AO89">
        <v>21</v>
      </c>
      <c r="AP89">
        <v>37329</v>
      </c>
      <c r="AQ89">
        <v>1844</v>
      </c>
      <c r="AR89">
        <v>5370</v>
      </c>
      <c r="AS89">
        <v>196</v>
      </c>
      <c r="AT89">
        <v>33913</v>
      </c>
      <c r="AU89">
        <v>1833</v>
      </c>
      <c r="AV89">
        <v>38621</v>
      </c>
      <c r="AW89">
        <v>1962</v>
      </c>
      <c r="AX89">
        <v>662</v>
      </c>
      <c r="AY89">
        <v>67</v>
      </c>
      <c r="AZ89">
        <v>417</v>
      </c>
      <c r="BA89">
        <v>0</v>
      </c>
      <c r="BB89">
        <v>245</v>
      </c>
      <c r="BC89">
        <v>67</v>
      </c>
      <c r="BD89">
        <v>1470</v>
      </c>
      <c r="BE89">
        <v>211</v>
      </c>
      <c r="BF89">
        <v>7345</v>
      </c>
      <c r="BG89">
        <v>632</v>
      </c>
      <c r="BH89">
        <v>10609</v>
      </c>
      <c r="BI89">
        <v>438</v>
      </c>
      <c r="BJ89">
        <v>7140</v>
      </c>
      <c r="BK89">
        <v>111</v>
      </c>
      <c r="BL89">
        <v>17891</v>
      </c>
      <c r="BM89">
        <v>1234</v>
      </c>
      <c r="BN89">
        <v>17475</v>
      </c>
      <c r="BO89">
        <v>1173</v>
      </c>
      <c r="BP89">
        <v>416</v>
      </c>
      <c r="BQ89">
        <v>61</v>
      </c>
      <c r="BR89">
        <v>4338</v>
      </c>
      <c r="BS89">
        <v>489</v>
      </c>
      <c r="BT89">
        <v>12252</v>
      </c>
      <c r="BU89">
        <v>827</v>
      </c>
      <c r="BV89">
        <v>6245</v>
      </c>
      <c r="BW89">
        <v>455</v>
      </c>
      <c r="BX89">
        <v>3732</v>
      </c>
      <c r="BY89">
        <v>441</v>
      </c>
      <c r="BZ89">
        <v>4414</v>
      </c>
      <c r="CA89">
        <v>530</v>
      </c>
      <c r="CB89">
        <v>7154</v>
      </c>
      <c r="CC89">
        <v>733</v>
      </c>
      <c r="CD89">
        <v>18507</v>
      </c>
      <c r="CE89">
        <v>1047</v>
      </c>
      <c r="CF89">
        <v>13461</v>
      </c>
      <c r="CG89">
        <v>249</v>
      </c>
      <c r="CH89">
        <v>2029</v>
      </c>
      <c r="CI89">
        <v>37254</v>
      </c>
      <c r="CJ89">
        <v>27626</v>
      </c>
      <c r="CK89">
        <v>16673</v>
      </c>
      <c r="CL89">
        <v>36972</v>
      </c>
      <c r="CM89">
        <v>672</v>
      </c>
      <c r="CN89">
        <v>166</v>
      </c>
      <c r="CO89">
        <v>222</v>
      </c>
      <c r="CP89">
        <v>1534</v>
      </c>
      <c r="CQ89">
        <v>1981</v>
      </c>
      <c r="CR89">
        <v>384</v>
      </c>
      <c r="CS89">
        <v>3032</v>
      </c>
      <c r="CT89">
        <v>666</v>
      </c>
      <c r="CU89">
        <v>373</v>
      </c>
      <c r="CV89">
        <v>1120</v>
      </c>
      <c r="CW89">
        <v>1639</v>
      </c>
      <c r="CX89">
        <v>4587</v>
      </c>
      <c r="CY89">
        <v>2302</v>
      </c>
      <c r="CZ89">
        <v>726</v>
      </c>
      <c r="DA89">
        <v>840</v>
      </c>
      <c r="DB89">
        <v>1041</v>
      </c>
      <c r="DC89">
        <v>531</v>
      </c>
      <c r="DD89">
        <v>1303</v>
      </c>
      <c r="DE89">
        <v>6088</v>
      </c>
      <c r="DF89">
        <v>10607</v>
      </c>
      <c r="DG89">
        <v>8215</v>
      </c>
      <c r="DH89">
        <v>2776</v>
      </c>
      <c r="DI89">
        <v>801</v>
      </c>
      <c r="DJ89">
        <v>495</v>
      </c>
      <c r="DK89">
        <v>1591</v>
      </c>
      <c r="DL89">
        <v>1128</v>
      </c>
      <c r="DM89">
        <v>34641</v>
      </c>
      <c r="DN89">
        <v>4722</v>
      </c>
      <c r="DO89">
        <v>11709</v>
      </c>
      <c r="DP89">
        <v>4986</v>
      </c>
      <c r="DQ89">
        <v>545</v>
      </c>
      <c r="DR89">
        <v>657</v>
      </c>
      <c r="DS89">
        <v>564</v>
      </c>
      <c r="DT89">
        <v>639</v>
      </c>
      <c r="DU89">
        <v>517</v>
      </c>
      <c r="DV89">
        <v>1745</v>
      </c>
      <c r="DW89">
        <v>16695</v>
      </c>
      <c r="DX89" t="s">
        <v>700</v>
      </c>
      <c r="DY89" t="s">
        <v>700</v>
      </c>
      <c r="DZ89" t="s">
        <v>700</v>
      </c>
      <c r="EA89" t="s">
        <v>700</v>
      </c>
      <c r="EB89" t="s">
        <v>530</v>
      </c>
      <c r="EC89">
        <v>0.9</v>
      </c>
      <c r="ED89">
        <v>4.5999999999999996</v>
      </c>
      <c r="EE89">
        <v>1.3</v>
      </c>
      <c r="EF89">
        <v>3.1</v>
      </c>
      <c r="EG89">
        <v>4</v>
      </c>
      <c r="EH89">
        <v>2</v>
      </c>
      <c r="EI89">
        <v>2.2999999999999998</v>
      </c>
      <c r="EJ89">
        <v>3.1</v>
      </c>
      <c r="EK89">
        <v>0.4</v>
      </c>
      <c r="EL89">
        <v>1.6</v>
      </c>
      <c r="EM89">
        <v>1.2</v>
      </c>
      <c r="EN89">
        <v>0.2</v>
      </c>
      <c r="EO89">
        <v>1</v>
      </c>
      <c r="EP89">
        <v>1</v>
      </c>
      <c r="EQ89">
        <v>0.9</v>
      </c>
      <c r="ER89">
        <v>19.3</v>
      </c>
      <c r="ES89">
        <v>9.1999999999999993</v>
      </c>
      <c r="ET89">
        <v>9.9</v>
      </c>
      <c r="EU89">
        <v>24.6</v>
      </c>
      <c r="EV89">
        <v>5.9</v>
      </c>
      <c r="EW89">
        <v>7.1</v>
      </c>
      <c r="EX89">
        <v>0.9</v>
      </c>
      <c r="EY89">
        <v>0.9</v>
      </c>
      <c r="EZ89">
        <v>9.1</v>
      </c>
      <c r="FA89">
        <v>4.0999999999999996</v>
      </c>
      <c r="FB89">
        <v>24.5</v>
      </c>
      <c r="FC89">
        <v>2.7</v>
      </c>
      <c r="FD89">
        <v>0.9</v>
      </c>
      <c r="FE89">
        <v>9.6</v>
      </c>
      <c r="FF89">
        <v>2.4</v>
      </c>
      <c r="FG89">
        <v>1.2</v>
      </c>
      <c r="FH89">
        <v>0.7</v>
      </c>
      <c r="FI89">
        <v>1.2</v>
      </c>
      <c r="FJ89">
        <v>1.3</v>
      </c>
      <c r="FK89">
        <v>8.4</v>
      </c>
      <c r="FL89">
        <v>3.5</v>
      </c>
      <c r="FM89">
        <v>1.4</v>
      </c>
      <c r="FN89">
        <v>2.2000000000000002</v>
      </c>
      <c r="FO89">
        <v>4</v>
      </c>
      <c r="FP89">
        <v>3.6</v>
      </c>
      <c r="FQ89">
        <v>1.3</v>
      </c>
      <c r="FR89">
        <v>0.6</v>
      </c>
      <c r="FS89">
        <v>237</v>
      </c>
      <c r="FZ89" t="s">
        <v>700</v>
      </c>
      <c r="GA89" t="s">
        <v>700</v>
      </c>
      <c r="GB89" t="s">
        <v>330</v>
      </c>
      <c r="GC89" t="s">
        <v>2358</v>
      </c>
    </row>
    <row r="90" spans="1:185" x14ac:dyDescent="0.25">
      <c r="A90" s="65" t="s">
        <v>721</v>
      </c>
      <c r="B90">
        <v>39466</v>
      </c>
      <c r="C90">
        <v>1778</v>
      </c>
      <c r="D90">
        <v>7862</v>
      </c>
      <c r="E90">
        <v>215</v>
      </c>
      <c r="F90">
        <v>20813</v>
      </c>
      <c r="G90">
        <v>1551</v>
      </c>
      <c r="H90">
        <v>10791</v>
      </c>
      <c r="I90">
        <v>12</v>
      </c>
      <c r="J90">
        <v>2298</v>
      </c>
      <c r="K90">
        <v>39</v>
      </c>
      <c r="L90">
        <v>5564</v>
      </c>
      <c r="M90">
        <v>176</v>
      </c>
      <c r="N90">
        <v>2129</v>
      </c>
      <c r="O90">
        <v>136</v>
      </c>
      <c r="P90">
        <v>3184</v>
      </c>
      <c r="Q90">
        <v>359</v>
      </c>
      <c r="R90">
        <v>3509</v>
      </c>
      <c r="S90">
        <v>247</v>
      </c>
      <c r="T90">
        <v>5122</v>
      </c>
      <c r="U90">
        <v>463</v>
      </c>
      <c r="V90">
        <v>6869</v>
      </c>
      <c r="W90">
        <v>346</v>
      </c>
      <c r="X90">
        <v>20155</v>
      </c>
      <c r="Y90">
        <v>969</v>
      </c>
      <c r="Z90">
        <v>19311</v>
      </c>
      <c r="AA90">
        <v>809</v>
      </c>
      <c r="AB90">
        <v>37940</v>
      </c>
      <c r="AC90">
        <v>1643</v>
      </c>
      <c r="AD90">
        <v>149</v>
      </c>
      <c r="AE90">
        <v>26</v>
      </c>
      <c r="AF90">
        <v>496</v>
      </c>
      <c r="AG90">
        <v>52</v>
      </c>
      <c r="AH90">
        <v>122</v>
      </c>
      <c r="AI90">
        <v>7</v>
      </c>
      <c r="AJ90">
        <v>51</v>
      </c>
      <c r="AK90">
        <v>1</v>
      </c>
      <c r="AL90">
        <v>694</v>
      </c>
      <c r="AM90">
        <v>49</v>
      </c>
      <c r="AN90">
        <v>667</v>
      </c>
      <c r="AO90">
        <v>108</v>
      </c>
      <c r="AP90">
        <v>37485</v>
      </c>
      <c r="AQ90">
        <v>1581</v>
      </c>
      <c r="AR90">
        <v>6353</v>
      </c>
      <c r="AS90">
        <v>258</v>
      </c>
      <c r="AT90">
        <v>33113</v>
      </c>
      <c r="AU90">
        <v>1520</v>
      </c>
      <c r="AV90">
        <v>39080</v>
      </c>
      <c r="AW90">
        <v>1761</v>
      </c>
      <c r="AX90">
        <v>386</v>
      </c>
      <c r="AY90">
        <v>17</v>
      </c>
      <c r="AZ90">
        <v>276</v>
      </c>
      <c r="BA90">
        <v>5</v>
      </c>
      <c r="BB90">
        <v>110</v>
      </c>
      <c r="BC90">
        <v>12</v>
      </c>
      <c r="BD90">
        <v>2254</v>
      </c>
      <c r="BE90">
        <v>134</v>
      </c>
      <c r="BF90">
        <v>10598</v>
      </c>
      <c r="BG90">
        <v>625</v>
      </c>
      <c r="BH90">
        <v>10784</v>
      </c>
      <c r="BI90">
        <v>541</v>
      </c>
      <c r="BJ90">
        <v>5839</v>
      </c>
      <c r="BK90">
        <v>127</v>
      </c>
      <c r="BL90">
        <v>15947</v>
      </c>
      <c r="BM90">
        <v>1101</v>
      </c>
      <c r="BN90">
        <v>15225</v>
      </c>
      <c r="BO90">
        <v>1006</v>
      </c>
      <c r="BP90">
        <v>722</v>
      </c>
      <c r="BQ90">
        <v>95</v>
      </c>
      <c r="BR90">
        <v>4866</v>
      </c>
      <c r="BS90">
        <v>450</v>
      </c>
      <c r="BT90">
        <v>10629</v>
      </c>
      <c r="BU90">
        <v>719</v>
      </c>
      <c r="BV90">
        <v>6106</v>
      </c>
      <c r="BW90">
        <v>509</v>
      </c>
      <c r="BX90">
        <v>4078</v>
      </c>
      <c r="BY90">
        <v>323</v>
      </c>
      <c r="BZ90">
        <v>4229</v>
      </c>
      <c r="CA90">
        <v>299</v>
      </c>
      <c r="CB90">
        <v>7070</v>
      </c>
      <c r="CC90">
        <v>416</v>
      </c>
      <c r="CD90">
        <v>18661</v>
      </c>
      <c r="CE90">
        <v>1042</v>
      </c>
      <c r="CF90">
        <v>13561</v>
      </c>
      <c r="CG90">
        <v>309</v>
      </c>
      <c r="CH90">
        <v>1778</v>
      </c>
      <c r="CI90">
        <v>37688</v>
      </c>
      <c r="CJ90">
        <v>27870</v>
      </c>
      <c r="CK90">
        <v>19132</v>
      </c>
      <c r="CL90">
        <v>37110</v>
      </c>
      <c r="CM90">
        <v>848</v>
      </c>
      <c r="CN90">
        <v>172</v>
      </c>
      <c r="CO90">
        <v>410</v>
      </c>
      <c r="CP90">
        <v>1723</v>
      </c>
      <c r="CQ90">
        <v>1807</v>
      </c>
      <c r="CR90">
        <v>393</v>
      </c>
      <c r="CS90">
        <v>1962</v>
      </c>
      <c r="CT90">
        <v>888</v>
      </c>
      <c r="CU90">
        <v>297</v>
      </c>
      <c r="CV90">
        <v>842</v>
      </c>
      <c r="CW90">
        <v>960</v>
      </c>
      <c r="CX90">
        <v>4368</v>
      </c>
      <c r="CY90">
        <v>1772</v>
      </c>
      <c r="CZ90">
        <v>879</v>
      </c>
      <c r="DA90">
        <v>866</v>
      </c>
      <c r="DB90">
        <v>775</v>
      </c>
      <c r="DC90">
        <v>567</v>
      </c>
      <c r="DD90">
        <v>1481</v>
      </c>
      <c r="DE90">
        <v>5763</v>
      </c>
      <c r="DF90">
        <v>11939</v>
      </c>
      <c r="DG90">
        <v>10052</v>
      </c>
      <c r="DH90">
        <v>2475</v>
      </c>
      <c r="DI90">
        <v>728</v>
      </c>
      <c r="DJ90">
        <v>391</v>
      </c>
      <c r="DK90">
        <v>1159</v>
      </c>
      <c r="DL90">
        <v>704</v>
      </c>
      <c r="DM90">
        <v>35336</v>
      </c>
      <c r="DN90">
        <v>4126</v>
      </c>
      <c r="DO90">
        <v>14866</v>
      </c>
      <c r="DP90">
        <v>2836</v>
      </c>
      <c r="DQ90">
        <v>302</v>
      </c>
      <c r="DR90">
        <v>324</v>
      </c>
      <c r="DS90">
        <v>320</v>
      </c>
      <c r="DT90">
        <v>283</v>
      </c>
      <c r="DU90">
        <v>238</v>
      </c>
      <c r="DV90">
        <v>902</v>
      </c>
      <c r="DW90">
        <v>17702</v>
      </c>
      <c r="DX90" t="s">
        <v>700</v>
      </c>
      <c r="DY90" t="s">
        <v>700</v>
      </c>
      <c r="DZ90" t="s">
        <v>700</v>
      </c>
      <c r="EA90" t="s">
        <v>700</v>
      </c>
      <c r="EB90" t="s">
        <v>531</v>
      </c>
      <c r="EC90">
        <v>0.5</v>
      </c>
      <c r="ED90">
        <v>0.9</v>
      </c>
      <c r="EE90">
        <v>0.9</v>
      </c>
      <c r="EF90">
        <v>1.8</v>
      </c>
      <c r="EG90">
        <v>2.9</v>
      </c>
      <c r="EH90">
        <v>1.6</v>
      </c>
      <c r="EI90">
        <v>1.8</v>
      </c>
      <c r="EJ90">
        <v>0.9</v>
      </c>
      <c r="EK90">
        <v>0.1</v>
      </c>
      <c r="EL90">
        <v>0.7</v>
      </c>
      <c r="EM90">
        <v>0.9</v>
      </c>
      <c r="EN90">
        <v>0.1</v>
      </c>
      <c r="EO90">
        <v>0.6</v>
      </c>
      <c r="EP90">
        <v>0.7</v>
      </c>
      <c r="EQ90">
        <v>0.5</v>
      </c>
      <c r="ER90">
        <v>16.5</v>
      </c>
      <c r="ES90">
        <v>4.7</v>
      </c>
      <c r="ET90">
        <v>5.9</v>
      </c>
      <c r="EU90">
        <v>5.7</v>
      </c>
      <c r="EV90">
        <v>4.7</v>
      </c>
      <c r="EW90">
        <v>9.3000000000000007</v>
      </c>
      <c r="EX90">
        <v>0.5</v>
      </c>
      <c r="EY90">
        <v>0.5</v>
      </c>
      <c r="EZ90">
        <v>2.8</v>
      </c>
      <c r="FA90">
        <v>1.8</v>
      </c>
      <c r="FB90">
        <v>8.4</v>
      </c>
      <c r="FC90">
        <v>1.7</v>
      </c>
      <c r="FD90">
        <v>0.5</v>
      </c>
      <c r="FE90">
        <v>1.6</v>
      </c>
      <c r="FF90">
        <v>1.2</v>
      </c>
      <c r="FG90">
        <v>0.8</v>
      </c>
      <c r="FH90">
        <v>0.7</v>
      </c>
      <c r="FI90">
        <v>0.8</v>
      </c>
      <c r="FJ90">
        <v>0.8</v>
      </c>
      <c r="FK90">
        <v>4</v>
      </c>
      <c r="FL90">
        <v>2.4</v>
      </c>
      <c r="FM90">
        <v>1</v>
      </c>
      <c r="FN90">
        <v>1.1000000000000001</v>
      </c>
      <c r="FO90">
        <v>2.4</v>
      </c>
      <c r="FP90">
        <v>1.1000000000000001</v>
      </c>
      <c r="FQ90">
        <v>0.9</v>
      </c>
      <c r="FR90">
        <v>0.4</v>
      </c>
      <c r="FS90">
        <v>70</v>
      </c>
      <c r="FZ90" t="s">
        <v>700</v>
      </c>
      <c r="GA90" t="s">
        <v>700</v>
      </c>
      <c r="GB90" t="s">
        <v>331</v>
      </c>
      <c r="GC90" t="s">
        <v>2358</v>
      </c>
    </row>
    <row r="91" spans="1:185" x14ac:dyDescent="0.25">
      <c r="A91" s="65" t="s">
        <v>722</v>
      </c>
      <c r="B91">
        <v>38488</v>
      </c>
      <c r="C91">
        <v>1594</v>
      </c>
      <c r="D91">
        <v>9368</v>
      </c>
      <c r="E91">
        <v>260</v>
      </c>
      <c r="F91">
        <v>22625</v>
      </c>
      <c r="G91">
        <v>1310</v>
      </c>
      <c r="H91">
        <v>6495</v>
      </c>
      <c r="I91">
        <v>24</v>
      </c>
      <c r="J91">
        <v>2594</v>
      </c>
      <c r="K91">
        <v>71</v>
      </c>
      <c r="L91">
        <v>6774</v>
      </c>
      <c r="M91">
        <v>189</v>
      </c>
      <c r="N91">
        <v>2855</v>
      </c>
      <c r="O91">
        <v>189</v>
      </c>
      <c r="P91">
        <v>3919</v>
      </c>
      <c r="Q91">
        <v>302</v>
      </c>
      <c r="R91">
        <v>4845</v>
      </c>
      <c r="S91">
        <v>264</v>
      </c>
      <c r="T91">
        <v>5335</v>
      </c>
      <c r="U91">
        <v>346</v>
      </c>
      <c r="V91">
        <v>5671</v>
      </c>
      <c r="W91">
        <v>209</v>
      </c>
      <c r="X91">
        <v>19886</v>
      </c>
      <c r="Y91">
        <v>956</v>
      </c>
      <c r="Z91">
        <v>18602</v>
      </c>
      <c r="AA91">
        <v>638</v>
      </c>
      <c r="AB91">
        <v>34446</v>
      </c>
      <c r="AC91">
        <v>1086</v>
      </c>
      <c r="AD91">
        <v>430</v>
      </c>
      <c r="AE91">
        <v>60</v>
      </c>
      <c r="AF91">
        <v>2256</v>
      </c>
      <c r="AG91">
        <v>310</v>
      </c>
      <c r="AH91">
        <v>208</v>
      </c>
      <c r="AI91">
        <v>24</v>
      </c>
      <c r="AJ91">
        <v>43</v>
      </c>
      <c r="AK91">
        <v>4</v>
      </c>
      <c r="AL91">
        <v>1096</v>
      </c>
      <c r="AM91">
        <v>104</v>
      </c>
      <c r="AN91">
        <v>601</v>
      </c>
      <c r="AO91">
        <v>47</v>
      </c>
      <c r="AP91">
        <v>34090</v>
      </c>
      <c r="AQ91">
        <v>1080</v>
      </c>
      <c r="AR91">
        <v>5055</v>
      </c>
      <c r="AS91">
        <v>197</v>
      </c>
      <c r="AT91">
        <v>33433</v>
      </c>
      <c r="AU91">
        <v>1397</v>
      </c>
      <c r="AV91">
        <v>38060</v>
      </c>
      <c r="AW91">
        <v>1587</v>
      </c>
      <c r="AX91">
        <v>428</v>
      </c>
      <c r="AY91">
        <v>7</v>
      </c>
      <c r="AZ91">
        <v>249</v>
      </c>
      <c r="BA91">
        <v>1</v>
      </c>
      <c r="BB91">
        <v>179</v>
      </c>
      <c r="BC91">
        <v>6</v>
      </c>
      <c r="BD91">
        <v>1398</v>
      </c>
      <c r="BE91">
        <v>126</v>
      </c>
      <c r="BF91">
        <v>8970</v>
      </c>
      <c r="BG91">
        <v>528</v>
      </c>
      <c r="BH91">
        <v>9911</v>
      </c>
      <c r="BI91">
        <v>378</v>
      </c>
      <c r="BJ91">
        <v>5986</v>
      </c>
      <c r="BK91">
        <v>113</v>
      </c>
      <c r="BL91">
        <v>17854</v>
      </c>
      <c r="BM91">
        <v>824</v>
      </c>
      <c r="BN91">
        <v>17093</v>
      </c>
      <c r="BO91">
        <v>706</v>
      </c>
      <c r="BP91">
        <v>761</v>
      </c>
      <c r="BQ91">
        <v>118</v>
      </c>
      <c r="BR91">
        <v>4771</v>
      </c>
      <c r="BS91">
        <v>486</v>
      </c>
      <c r="BT91">
        <v>12268</v>
      </c>
      <c r="BU91">
        <v>434</v>
      </c>
      <c r="BV91">
        <v>6286</v>
      </c>
      <c r="BW91">
        <v>436</v>
      </c>
      <c r="BX91">
        <v>4071</v>
      </c>
      <c r="BY91">
        <v>440</v>
      </c>
      <c r="BZ91">
        <v>4611</v>
      </c>
      <c r="CA91">
        <v>513</v>
      </c>
      <c r="CB91">
        <v>6845</v>
      </c>
      <c r="CC91">
        <v>631</v>
      </c>
      <c r="CD91">
        <v>17618</v>
      </c>
      <c r="CE91">
        <v>670</v>
      </c>
      <c r="CF91">
        <v>13818</v>
      </c>
      <c r="CG91">
        <v>257</v>
      </c>
      <c r="CH91">
        <v>1594</v>
      </c>
      <c r="CI91">
        <v>36894</v>
      </c>
      <c r="CJ91">
        <v>28424</v>
      </c>
      <c r="CK91">
        <v>14754</v>
      </c>
      <c r="CL91">
        <v>36404</v>
      </c>
      <c r="CM91">
        <v>1191</v>
      </c>
      <c r="CN91">
        <v>138</v>
      </c>
      <c r="CO91">
        <v>276</v>
      </c>
      <c r="CP91">
        <v>1324</v>
      </c>
      <c r="CQ91">
        <v>1731</v>
      </c>
      <c r="CR91">
        <v>294</v>
      </c>
      <c r="CS91">
        <v>1937</v>
      </c>
      <c r="CT91">
        <v>1236</v>
      </c>
      <c r="CU91">
        <v>138</v>
      </c>
      <c r="CV91">
        <v>1008</v>
      </c>
      <c r="CW91">
        <v>1138</v>
      </c>
      <c r="CX91">
        <v>5272</v>
      </c>
      <c r="CY91">
        <v>1868</v>
      </c>
      <c r="CZ91">
        <v>574</v>
      </c>
      <c r="DA91">
        <v>1637</v>
      </c>
      <c r="DB91">
        <v>784</v>
      </c>
      <c r="DC91">
        <v>645</v>
      </c>
      <c r="DD91">
        <v>1426</v>
      </c>
      <c r="DE91">
        <v>4794</v>
      </c>
      <c r="DF91">
        <v>10231</v>
      </c>
      <c r="DG91">
        <v>8043</v>
      </c>
      <c r="DH91">
        <v>2899</v>
      </c>
      <c r="DI91">
        <v>834</v>
      </c>
      <c r="DJ91">
        <v>514</v>
      </c>
      <c r="DK91">
        <v>1354</v>
      </c>
      <c r="DL91">
        <v>782</v>
      </c>
      <c r="DM91">
        <v>35470</v>
      </c>
      <c r="DN91">
        <v>3850</v>
      </c>
      <c r="DO91">
        <v>12165</v>
      </c>
      <c r="DP91">
        <v>2860</v>
      </c>
      <c r="DQ91">
        <v>433</v>
      </c>
      <c r="DR91">
        <v>297</v>
      </c>
      <c r="DS91">
        <v>449</v>
      </c>
      <c r="DT91">
        <v>265</v>
      </c>
      <c r="DU91">
        <v>208</v>
      </c>
      <c r="DV91">
        <v>900</v>
      </c>
      <c r="DW91">
        <v>15025</v>
      </c>
      <c r="DX91" t="s">
        <v>700</v>
      </c>
      <c r="DY91" t="s">
        <v>700</v>
      </c>
      <c r="DZ91" t="s">
        <v>700</v>
      </c>
      <c r="EA91" t="s">
        <v>700</v>
      </c>
      <c r="EB91" t="s">
        <v>532</v>
      </c>
      <c r="EC91">
        <v>0.7</v>
      </c>
      <c r="ED91">
        <v>1.9</v>
      </c>
      <c r="EE91">
        <v>1.1000000000000001</v>
      </c>
      <c r="EF91">
        <v>2</v>
      </c>
      <c r="EG91">
        <v>2.5</v>
      </c>
      <c r="EH91">
        <v>2.2000000000000002</v>
      </c>
      <c r="EI91">
        <v>1.9</v>
      </c>
      <c r="EJ91">
        <v>1</v>
      </c>
      <c r="EK91">
        <v>0.2</v>
      </c>
      <c r="EL91">
        <v>1</v>
      </c>
      <c r="EM91">
        <v>1</v>
      </c>
      <c r="EN91">
        <v>0.5</v>
      </c>
      <c r="EO91">
        <v>1.1000000000000001</v>
      </c>
      <c r="EP91">
        <v>0.6</v>
      </c>
      <c r="EQ91">
        <v>0.6</v>
      </c>
      <c r="ER91">
        <v>9.3000000000000007</v>
      </c>
      <c r="ES91">
        <v>3.8</v>
      </c>
      <c r="ET91">
        <v>8.9</v>
      </c>
      <c r="EU91">
        <v>12.7</v>
      </c>
      <c r="EV91">
        <v>5</v>
      </c>
      <c r="EW91">
        <v>6.8</v>
      </c>
      <c r="EX91">
        <v>0.6</v>
      </c>
      <c r="EY91">
        <v>0.7</v>
      </c>
      <c r="EZ91">
        <v>1.8</v>
      </c>
      <c r="FA91">
        <v>1.1000000000000001</v>
      </c>
      <c r="FB91">
        <v>4.5999999999999996</v>
      </c>
      <c r="FC91">
        <v>1.7</v>
      </c>
      <c r="FD91">
        <v>0.7</v>
      </c>
      <c r="FE91">
        <v>3.7</v>
      </c>
      <c r="FF91">
        <v>1.6</v>
      </c>
      <c r="FG91">
        <v>1.1000000000000001</v>
      </c>
      <c r="FH91">
        <v>0.8</v>
      </c>
      <c r="FI91">
        <v>0.8</v>
      </c>
      <c r="FJ91">
        <v>0.7</v>
      </c>
      <c r="FK91">
        <v>5.4</v>
      </c>
      <c r="FL91">
        <v>3.5</v>
      </c>
      <c r="FM91">
        <v>0.8</v>
      </c>
      <c r="FN91">
        <v>1.5</v>
      </c>
      <c r="FO91">
        <v>4.2</v>
      </c>
      <c r="FP91">
        <v>2.6</v>
      </c>
      <c r="FQ91">
        <v>0.8</v>
      </c>
      <c r="FR91">
        <v>0.7</v>
      </c>
      <c r="FS91">
        <v>186</v>
      </c>
      <c r="FZ91" t="s">
        <v>700</v>
      </c>
      <c r="GA91" t="s">
        <v>700</v>
      </c>
      <c r="GB91" t="s">
        <v>332</v>
      </c>
      <c r="GC91" t="s">
        <v>2358</v>
      </c>
    </row>
    <row r="92" spans="1:185" x14ac:dyDescent="0.25">
      <c r="A92" s="65" t="s">
        <v>723</v>
      </c>
      <c r="B92">
        <v>37028</v>
      </c>
      <c r="C92">
        <v>2258</v>
      </c>
      <c r="D92">
        <v>8497</v>
      </c>
      <c r="E92">
        <v>467</v>
      </c>
      <c r="F92">
        <v>21346</v>
      </c>
      <c r="G92">
        <v>1775</v>
      </c>
      <c r="H92">
        <v>7185</v>
      </c>
      <c r="I92">
        <v>16</v>
      </c>
      <c r="J92">
        <v>2380</v>
      </c>
      <c r="K92">
        <v>161</v>
      </c>
      <c r="L92">
        <v>6117</v>
      </c>
      <c r="M92">
        <v>306</v>
      </c>
      <c r="N92">
        <v>2660</v>
      </c>
      <c r="O92">
        <v>189</v>
      </c>
      <c r="P92">
        <v>3539</v>
      </c>
      <c r="Q92">
        <v>595</v>
      </c>
      <c r="R92">
        <v>4144</v>
      </c>
      <c r="S92">
        <v>223</v>
      </c>
      <c r="T92">
        <v>4989</v>
      </c>
      <c r="U92">
        <v>339</v>
      </c>
      <c r="V92">
        <v>6014</v>
      </c>
      <c r="W92">
        <v>429</v>
      </c>
      <c r="X92">
        <v>18988</v>
      </c>
      <c r="Y92">
        <v>1326</v>
      </c>
      <c r="Z92">
        <v>18040</v>
      </c>
      <c r="AA92">
        <v>932</v>
      </c>
      <c r="AB92">
        <v>34959</v>
      </c>
      <c r="AC92">
        <v>1913</v>
      </c>
      <c r="AD92">
        <v>240</v>
      </c>
      <c r="AE92">
        <v>10</v>
      </c>
      <c r="AF92">
        <v>696</v>
      </c>
      <c r="AG92">
        <v>153</v>
      </c>
      <c r="AH92">
        <v>176</v>
      </c>
      <c r="AI92">
        <v>11</v>
      </c>
      <c r="AJ92">
        <v>112</v>
      </c>
      <c r="AK92">
        <v>16</v>
      </c>
      <c r="AL92">
        <v>836</v>
      </c>
      <c r="AM92">
        <v>155</v>
      </c>
      <c r="AN92">
        <v>827</v>
      </c>
      <c r="AO92">
        <v>54</v>
      </c>
      <c r="AP92">
        <v>34353</v>
      </c>
      <c r="AQ92">
        <v>1878</v>
      </c>
      <c r="AR92">
        <v>6529</v>
      </c>
      <c r="AS92">
        <v>241</v>
      </c>
      <c r="AT92">
        <v>30499</v>
      </c>
      <c r="AU92">
        <v>2017</v>
      </c>
      <c r="AV92">
        <v>36668</v>
      </c>
      <c r="AW92">
        <v>2247</v>
      </c>
      <c r="AX92">
        <v>360</v>
      </c>
      <c r="AY92">
        <v>11</v>
      </c>
      <c r="AZ92">
        <v>273</v>
      </c>
      <c r="BA92">
        <v>0</v>
      </c>
      <c r="BB92">
        <v>87</v>
      </c>
      <c r="BC92">
        <v>11</v>
      </c>
      <c r="BD92">
        <v>2640</v>
      </c>
      <c r="BE92">
        <v>277</v>
      </c>
      <c r="BF92">
        <v>10165</v>
      </c>
      <c r="BG92">
        <v>658</v>
      </c>
      <c r="BH92">
        <v>9232</v>
      </c>
      <c r="BI92">
        <v>521</v>
      </c>
      <c r="BJ92">
        <v>3834</v>
      </c>
      <c r="BK92">
        <v>146</v>
      </c>
      <c r="BL92">
        <v>16444</v>
      </c>
      <c r="BM92">
        <v>1235</v>
      </c>
      <c r="BN92">
        <v>15608</v>
      </c>
      <c r="BO92">
        <v>1075</v>
      </c>
      <c r="BP92">
        <v>836</v>
      </c>
      <c r="BQ92">
        <v>160</v>
      </c>
      <c r="BR92">
        <v>4902</v>
      </c>
      <c r="BS92">
        <v>540</v>
      </c>
      <c r="BT92">
        <v>10680</v>
      </c>
      <c r="BU92">
        <v>691</v>
      </c>
      <c r="BV92">
        <v>6438</v>
      </c>
      <c r="BW92">
        <v>633</v>
      </c>
      <c r="BX92">
        <v>4228</v>
      </c>
      <c r="BY92">
        <v>451</v>
      </c>
      <c r="BZ92">
        <v>4418</v>
      </c>
      <c r="CA92">
        <v>543</v>
      </c>
      <c r="CB92">
        <v>7560</v>
      </c>
      <c r="CC92">
        <v>857</v>
      </c>
      <c r="CD92">
        <v>18071</v>
      </c>
      <c r="CE92">
        <v>957</v>
      </c>
      <c r="CF92">
        <v>11051</v>
      </c>
      <c r="CG92">
        <v>339</v>
      </c>
      <c r="CH92">
        <v>2258</v>
      </c>
      <c r="CI92">
        <v>34770</v>
      </c>
      <c r="CJ92">
        <v>25914</v>
      </c>
      <c r="CK92">
        <v>15929</v>
      </c>
      <c r="CL92">
        <v>35352</v>
      </c>
      <c r="CM92">
        <v>1458</v>
      </c>
      <c r="CN92">
        <v>277</v>
      </c>
      <c r="CO92">
        <v>636</v>
      </c>
      <c r="CP92">
        <v>1754</v>
      </c>
      <c r="CQ92">
        <v>1864</v>
      </c>
      <c r="CR92">
        <v>331</v>
      </c>
      <c r="CS92">
        <v>1986</v>
      </c>
      <c r="CT92">
        <v>802</v>
      </c>
      <c r="CU92">
        <v>163</v>
      </c>
      <c r="CV92">
        <v>627</v>
      </c>
      <c r="CW92">
        <v>870</v>
      </c>
      <c r="CX92">
        <v>4117</v>
      </c>
      <c r="CY92">
        <v>2410</v>
      </c>
      <c r="CZ92">
        <v>839</v>
      </c>
      <c r="DA92">
        <v>1055</v>
      </c>
      <c r="DB92">
        <v>792</v>
      </c>
      <c r="DC92">
        <v>648</v>
      </c>
      <c r="DD92">
        <v>1687</v>
      </c>
      <c r="DE92">
        <v>5170</v>
      </c>
      <c r="DF92">
        <v>9366</v>
      </c>
      <c r="DG92">
        <v>7294</v>
      </c>
      <c r="DH92">
        <v>2213</v>
      </c>
      <c r="DI92">
        <v>879</v>
      </c>
      <c r="DJ92">
        <v>520</v>
      </c>
      <c r="DK92">
        <v>1193</v>
      </c>
      <c r="DL92">
        <v>611</v>
      </c>
      <c r="DM92">
        <v>33969</v>
      </c>
      <c r="DN92">
        <v>4381</v>
      </c>
      <c r="DO92">
        <v>11551</v>
      </c>
      <c r="DP92">
        <v>2985</v>
      </c>
      <c r="DQ92">
        <v>317</v>
      </c>
      <c r="DR92">
        <v>348</v>
      </c>
      <c r="DS92">
        <v>353</v>
      </c>
      <c r="DT92">
        <v>343</v>
      </c>
      <c r="DU92">
        <v>333</v>
      </c>
      <c r="DV92">
        <v>907</v>
      </c>
      <c r="DW92">
        <v>14536</v>
      </c>
      <c r="DX92" t="s">
        <v>700</v>
      </c>
      <c r="DY92" t="s">
        <v>700</v>
      </c>
      <c r="DZ92" t="s">
        <v>700</v>
      </c>
      <c r="EA92" t="s">
        <v>700</v>
      </c>
      <c r="EB92" t="s">
        <v>533</v>
      </c>
      <c r="EC92">
        <v>0.8</v>
      </c>
      <c r="ED92">
        <v>3.3</v>
      </c>
      <c r="EE92">
        <v>1.7</v>
      </c>
      <c r="EF92">
        <v>1.7</v>
      </c>
      <c r="EG92">
        <v>3.7</v>
      </c>
      <c r="EH92">
        <v>1.2</v>
      </c>
      <c r="EI92">
        <v>1.3</v>
      </c>
      <c r="EJ92">
        <v>1.3</v>
      </c>
      <c r="EK92">
        <v>0.1</v>
      </c>
      <c r="EL92">
        <v>1.8</v>
      </c>
      <c r="EM92">
        <v>0.8</v>
      </c>
      <c r="EN92">
        <v>0.2</v>
      </c>
      <c r="EO92">
        <v>0.9</v>
      </c>
      <c r="EP92">
        <v>0.8</v>
      </c>
      <c r="EQ92">
        <v>0.7</v>
      </c>
      <c r="ER92">
        <v>4.9000000000000004</v>
      </c>
      <c r="ES92">
        <v>11.1</v>
      </c>
      <c r="ET92">
        <v>5.5</v>
      </c>
      <c r="EU92">
        <v>17.100000000000001</v>
      </c>
      <c r="EV92">
        <v>12.3</v>
      </c>
      <c r="EW92">
        <v>3.7</v>
      </c>
      <c r="EX92">
        <v>0.7</v>
      </c>
      <c r="EY92">
        <v>0.8</v>
      </c>
      <c r="EZ92">
        <v>2.6</v>
      </c>
      <c r="FA92">
        <v>6.2</v>
      </c>
      <c r="FB92">
        <v>10.1</v>
      </c>
      <c r="FC92">
        <v>1</v>
      </c>
      <c r="FD92">
        <v>0.9</v>
      </c>
      <c r="FE92">
        <v>2.2000000000000002</v>
      </c>
      <c r="FF92">
        <v>0.9</v>
      </c>
      <c r="FG92">
        <v>1.1000000000000001</v>
      </c>
      <c r="FH92">
        <v>2.2999999999999998</v>
      </c>
      <c r="FI92">
        <v>0.8</v>
      </c>
      <c r="FJ92">
        <v>0.8</v>
      </c>
      <c r="FK92">
        <v>5.4</v>
      </c>
      <c r="FL92">
        <v>2.4</v>
      </c>
      <c r="FM92">
        <v>0.9</v>
      </c>
      <c r="FN92">
        <v>1.5</v>
      </c>
      <c r="FO92">
        <v>2.5</v>
      </c>
      <c r="FP92">
        <v>2.8</v>
      </c>
      <c r="FQ92">
        <v>0.8</v>
      </c>
      <c r="FR92">
        <v>0.7</v>
      </c>
      <c r="FS92">
        <v>132</v>
      </c>
      <c r="FZ92" t="s">
        <v>700</v>
      </c>
      <c r="GA92" t="s">
        <v>700</v>
      </c>
      <c r="GB92" t="s">
        <v>333</v>
      </c>
      <c r="GC92" t="s">
        <v>2358</v>
      </c>
    </row>
    <row r="93" spans="1:185" x14ac:dyDescent="0.25">
      <c r="A93" s="65" t="s">
        <v>724</v>
      </c>
      <c r="B93">
        <v>38551</v>
      </c>
      <c r="C93">
        <v>1461</v>
      </c>
      <c r="D93">
        <v>8930</v>
      </c>
      <c r="E93">
        <v>295</v>
      </c>
      <c r="F93">
        <v>21807</v>
      </c>
      <c r="G93">
        <v>1156</v>
      </c>
      <c r="H93">
        <v>7814</v>
      </c>
      <c r="I93">
        <v>10</v>
      </c>
      <c r="J93">
        <v>2661</v>
      </c>
      <c r="K93">
        <v>63</v>
      </c>
      <c r="L93">
        <v>6269</v>
      </c>
      <c r="M93">
        <v>232</v>
      </c>
      <c r="N93">
        <v>3530</v>
      </c>
      <c r="O93">
        <v>198</v>
      </c>
      <c r="P93">
        <v>4012</v>
      </c>
      <c r="Q93">
        <v>300</v>
      </c>
      <c r="R93">
        <v>3953</v>
      </c>
      <c r="S93">
        <v>181</v>
      </c>
      <c r="T93">
        <v>4560</v>
      </c>
      <c r="U93">
        <v>258</v>
      </c>
      <c r="V93">
        <v>5752</v>
      </c>
      <c r="W93">
        <v>219</v>
      </c>
      <c r="X93">
        <v>19617</v>
      </c>
      <c r="Y93">
        <v>795</v>
      </c>
      <c r="Z93">
        <v>18934</v>
      </c>
      <c r="AA93">
        <v>666</v>
      </c>
      <c r="AB93">
        <v>36715</v>
      </c>
      <c r="AC93">
        <v>1285</v>
      </c>
      <c r="AD93">
        <v>219</v>
      </c>
      <c r="AE93">
        <v>0</v>
      </c>
      <c r="AF93">
        <v>447</v>
      </c>
      <c r="AG93">
        <v>118</v>
      </c>
      <c r="AH93">
        <v>263</v>
      </c>
      <c r="AI93">
        <v>14</v>
      </c>
      <c r="AJ93">
        <v>163</v>
      </c>
      <c r="AK93">
        <v>14</v>
      </c>
      <c r="AL93">
        <v>710</v>
      </c>
      <c r="AM93">
        <v>30</v>
      </c>
      <c r="AN93">
        <v>951</v>
      </c>
      <c r="AO93">
        <v>67</v>
      </c>
      <c r="AP93">
        <v>36009</v>
      </c>
      <c r="AQ93">
        <v>1229</v>
      </c>
      <c r="AR93">
        <v>5341</v>
      </c>
      <c r="AS93">
        <v>127</v>
      </c>
      <c r="AT93">
        <v>33210</v>
      </c>
      <c r="AU93">
        <v>1334</v>
      </c>
      <c r="AV93">
        <v>37725</v>
      </c>
      <c r="AW93">
        <v>1382</v>
      </c>
      <c r="AX93">
        <v>826</v>
      </c>
      <c r="AY93">
        <v>79</v>
      </c>
      <c r="AZ93">
        <v>322</v>
      </c>
      <c r="BA93">
        <v>13</v>
      </c>
      <c r="BB93">
        <v>504</v>
      </c>
      <c r="BC93">
        <v>66</v>
      </c>
      <c r="BD93">
        <v>1729</v>
      </c>
      <c r="BE93">
        <v>120</v>
      </c>
      <c r="BF93">
        <v>8671</v>
      </c>
      <c r="BG93">
        <v>402</v>
      </c>
      <c r="BH93">
        <v>10057</v>
      </c>
      <c r="BI93">
        <v>375</v>
      </c>
      <c r="BJ93">
        <v>5634</v>
      </c>
      <c r="BK93">
        <v>71</v>
      </c>
      <c r="BL93">
        <v>18051</v>
      </c>
      <c r="BM93">
        <v>968</v>
      </c>
      <c r="BN93">
        <v>17593</v>
      </c>
      <c r="BO93">
        <v>875</v>
      </c>
      <c r="BP93">
        <v>458</v>
      </c>
      <c r="BQ93">
        <v>93</v>
      </c>
      <c r="BR93">
        <v>3756</v>
      </c>
      <c r="BS93">
        <v>188</v>
      </c>
      <c r="BT93">
        <v>12716</v>
      </c>
      <c r="BU93">
        <v>512</v>
      </c>
      <c r="BV93">
        <v>6256</v>
      </c>
      <c r="BW93">
        <v>479</v>
      </c>
      <c r="BX93">
        <v>2835</v>
      </c>
      <c r="BY93">
        <v>165</v>
      </c>
      <c r="BZ93">
        <v>4228</v>
      </c>
      <c r="CA93">
        <v>254</v>
      </c>
      <c r="CB93">
        <v>6742</v>
      </c>
      <c r="CC93">
        <v>351</v>
      </c>
      <c r="CD93">
        <v>17889</v>
      </c>
      <c r="CE93">
        <v>890</v>
      </c>
      <c r="CF93">
        <v>13593</v>
      </c>
      <c r="CG93">
        <v>220</v>
      </c>
      <c r="CH93">
        <v>1461</v>
      </c>
      <c r="CI93">
        <v>37090</v>
      </c>
      <c r="CJ93">
        <v>29595</v>
      </c>
      <c r="CK93">
        <v>14477</v>
      </c>
      <c r="CL93">
        <v>35502</v>
      </c>
      <c r="CM93">
        <v>1405</v>
      </c>
      <c r="CN93">
        <v>481</v>
      </c>
      <c r="CO93">
        <v>2302</v>
      </c>
      <c r="CP93">
        <v>1460</v>
      </c>
      <c r="CQ93">
        <v>2369</v>
      </c>
      <c r="CR93">
        <v>676</v>
      </c>
      <c r="CS93">
        <v>2010</v>
      </c>
      <c r="CT93">
        <v>843</v>
      </c>
      <c r="CU93">
        <v>260</v>
      </c>
      <c r="CV93">
        <v>726</v>
      </c>
      <c r="CW93">
        <v>956</v>
      </c>
      <c r="CX93">
        <v>5285</v>
      </c>
      <c r="CY93">
        <v>1129</v>
      </c>
      <c r="CZ93">
        <v>1093</v>
      </c>
      <c r="DA93">
        <v>784</v>
      </c>
      <c r="DB93">
        <v>675</v>
      </c>
      <c r="DC93">
        <v>580</v>
      </c>
      <c r="DD93">
        <v>1385</v>
      </c>
      <c r="DE93">
        <v>5716</v>
      </c>
      <c r="DF93">
        <v>10892</v>
      </c>
      <c r="DG93">
        <v>9231</v>
      </c>
      <c r="DH93">
        <v>3050</v>
      </c>
      <c r="DI93">
        <v>664</v>
      </c>
      <c r="DJ93">
        <v>400</v>
      </c>
      <c r="DK93">
        <v>997</v>
      </c>
      <c r="DL93">
        <v>611</v>
      </c>
      <c r="DM93">
        <v>34085</v>
      </c>
      <c r="DN93">
        <v>4439</v>
      </c>
      <c r="DO93">
        <v>12814</v>
      </c>
      <c r="DP93">
        <v>3794</v>
      </c>
      <c r="DQ93">
        <v>603</v>
      </c>
      <c r="DR93">
        <v>416</v>
      </c>
      <c r="DS93">
        <v>403</v>
      </c>
      <c r="DT93">
        <v>338</v>
      </c>
      <c r="DU93">
        <v>216</v>
      </c>
      <c r="DV93">
        <v>1231</v>
      </c>
      <c r="DW93">
        <v>16608</v>
      </c>
      <c r="DX93" t="s">
        <v>700</v>
      </c>
      <c r="DY93" t="s">
        <v>700</v>
      </c>
      <c r="DZ93" t="s">
        <v>700</v>
      </c>
      <c r="EA93" t="s">
        <v>700</v>
      </c>
      <c r="EB93" t="s">
        <v>534</v>
      </c>
      <c r="EC93">
        <v>0.5</v>
      </c>
      <c r="ED93">
        <v>1.1000000000000001</v>
      </c>
      <c r="EE93">
        <v>1</v>
      </c>
      <c r="EF93">
        <v>1.9</v>
      </c>
      <c r="EG93">
        <v>2</v>
      </c>
      <c r="EH93">
        <v>1.4</v>
      </c>
      <c r="EI93">
        <v>1.3</v>
      </c>
      <c r="EJ93">
        <v>0.8</v>
      </c>
      <c r="EK93">
        <v>0.3</v>
      </c>
      <c r="EL93">
        <v>0.8</v>
      </c>
      <c r="EM93">
        <v>0.7</v>
      </c>
      <c r="EN93">
        <v>0.2</v>
      </c>
      <c r="EO93">
        <v>0.6</v>
      </c>
      <c r="EP93">
        <v>0.7</v>
      </c>
      <c r="EQ93">
        <v>0.5</v>
      </c>
      <c r="ER93">
        <v>7.7</v>
      </c>
      <c r="ES93">
        <v>13.7</v>
      </c>
      <c r="ET93">
        <v>7.5</v>
      </c>
      <c r="EU93">
        <v>8.9</v>
      </c>
      <c r="EV93">
        <v>2.6</v>
      </c>
      <c r="EW93">
        <v>4.3</v>
      </c>
      <c r="EX93">
        <v>0.5</v>
      </c>
      <c r="EY93">
        <v>0.5</v>
      </c>
      <c r="EZ93">
        <v>5.2</v>
      </c>
      <c r="FA93">
        <v>3.6</v>
      </c>
      <c r="FB93">
        <v>7.7</v>
      </c>
      <c r="FC93">
        <v>1</v>
      </c>
      <c r="FD93">
        <v>0.5</v>
      </c>
      <c r="FE93">
        <v>3.1</v>
      </c>
      <c r="FF93">
        <v>1.1000000000000001</v>
      </c>
      <c r="FG93">
        <v>0.7</v>
      </c>
      <c r="FH93">
        <v>0.5</v>
      </c>
      <c r="FI93">
        <v>0.8</v>
      </c>
      <c r="FJ93">
        <v>0.8</v>
      </c>
      <c r="FK93">
        <v>7.1</v>
      </c>
      <c r="FL93">
        <v>1.6</v>
      </c>
      <c r="FM93">
        <v>0.7</v>
      </c>
      <c r="FN93">
        <v>1.5</v>
      </c>
      <c r="FO93">
        <v>2</v>
      </c>
      <c r="FP93">
        <v>1.4</v>
      </c>
      <c r="FQ93">
        <v>0.8</v>
      </c>
      <c r="FR93">
        <v>0.5</v>
      </c>
      <c r="FS93">
        <v>79</v>
      </c>
      <c r="FZ93" t="s">
        <v>700</v>
      </c>
      <c r="GA93" t="s">
        <v>700</v>
      </c>
      <c r="GB93" t="s">
        <v>334</v>
      </c>
      <c r="GC93" t="s">
        <v>2358</v>
      </c>
    </row>
    <row r="94" spans="1:185" x14ac:dyDescent="0.25">
      <c r="A94" s="65" t="s">
        <v>725</v>
      </c>
      <c r="B94">
        <v>40725</v>
      </c>
      <c r="C94">
        <v>1649</v>
      </c>
      <c r="D94">
        <v>10570</v>
      </c>
      <c r="E94">
        <v>433</v>
      </c>
      <c r="F94">
        <v>22673</v>
      </c>
      <c r="G94">
        <v>1216</v>
      </c>
      <c r="H94">
        <v>7482</v>
      </c>
      <c r="I94">
        <v>0</v>
      </c>
      <c r="J94">
        <v>3259</v>
      </c>
      <c r="K94">
        <v>140</v>
      </c>
      <c r="L94">
        <v>7311</v>
      </c>
      <c r="M94">
        <v>293</v>
      </c>
      <c r="N94">
        <v>2588</v>
      </c>
      <c r="O94">
        <v>223</v>
      </c>
      <c r="P94">
        <v>4429</v>
      </c>
      <c r="Q94">
        <v>312</v>
      </c>
      <c r="R94">
        <v>4663</v>
      </c>
      <c r="S94">
        <v>239</v>
      </c>
      <c r="T94">
        <v>5156</v>
      </c>
      <c r="U94">
        <v>266</v>
      </c>
      <c r="V94">
        <v>5837</v>
      </c>
      <c r="W94">
        <v>176</v>
      </c>
      <c r="X94">
        <v>20530</v>
      </c>
      <c r="Y94">
        <v>886</v>
      </c>
      <c r="Z94">
        <v>20195</v>
      </c>
      <c r="AA94">
        <v>763</v>
      </c>
      <c r="AB94">
        <v>39547</v>
      </c>
      <c r="AC94">
        <v>1499</v>
      </c>
      <c r="AD94">
        <v>288</v>
      </c>
      <c r="AE94">
        <v>22</v>
      </c>
      <c r="AF94">
        <v>31</v>
      </c>
      <c r="AG94">
        <v>0</v>
      </c>
      <c r="AH94">
        <v>96</v>
      </c>
      <c r="AI94">
        <v>8</v>
      </c>
      <c r="AJ94">
        <v>501</v>
      </c>
      <c r="AK94">
        <v>95</v>
      </c>
      <c r="AL94">
        <v>262</v>
      </c>
      <c r="AM94">
        <v>25</v>
      </c>
      <c r="AN94">
        <v>1647</v>
      </c>
      <c r="AO94">
        <v>428</v>
      </c>
      <c r="AP94">
        <v>38374</v>
      </c>
      <c r="AQ94">
        <v>1157</v>
      </c>
      <c r="AR94">
        <v>4520</v>
      </c>
      <c r="AS94">
        <v>105</v>
      </c>
      <c r="AT94">
        <v>36205</v>
      </c>
      <c r="AU94">
        <v>1544</v>
      </c>
      <c r="AV94">
        <v>39677</v>
      </c>
      <c r="AW94">
        <v>1304</v>
      </c>
      <c r="AX94">
        <v>1048</v>
      </c>
      <c r="AY94">
        <v>345</v>
      </c>
      <c r="AZ94">
        <v>238</v>
      </c>
      <c r="BA94">
        <v>2</v>
      </c>
      <c r="BB94">
        <v>810</v>
      </c>
      <c r="BC94">
        <v>343</v>
      </c>
      <c r="BD94">
        <v>2427</v>
      </c>
      <c r="BE94">
        <v>255</v>
      </c>
      <c r="BF94">
        <v>9451</v>
      </c>
      <c r="BG94">
        <v>352</v>
      </c>
      <c r="BH94">
        <v>10122</v>
      </c>
      <c r="BI94">
        <v>305</v>
      </c>
      <c r="BJ94">
        <v>5567</v>
      </c>
      <c r="BK94">
        <v>81</v>
      </c>
      <c r="BL94">
        <v>19773</v>
      </c>
      <c r="BM94">
        <v>1004</v>
      </c>
      <c r="BN94">
        <v>19326</v>
      </c>
      <c r="BO94">
        <v>872</v>
      </c>
      <c r="BP94">
        <v>447</v>
      </c>
      <c r="BQ94">
        <v>132</v>
      </c>
      <c r="BR94">
        <v>2900</v>
      </c>
      <c r="BS94">
        <v>212</v>
      </c>
      <c r="BT94">
        <v>14800</v>
      </c>
      <c r="BU94">
        <v>623</v>
      </c>
      <c r="BV94">
        <v>5635</v>
      </c>
      <c r="BW94">
        <v>388</v>
      </c>
      <c r="BX94">
        <v>2238</v>
      </c>
      <c r="BY94">
        <v>205</v>
      </c>
      <c r="BZ94">
        <v>2701</v>
      </c>
      <c r="CA94">
        <v>334</v>
      </c>
      <c r="CB94">
        <v>5237</v>
      </c>
      <c r="CC94">
        <v>587</v>
      </c>
      <c r="CD94">
        <v>19420</v>
      </c>
      <c r="CE94">
        <v>671</v>
      </c>
      <c r="CF94">
        <v>15959</v>
      </c>
      <c r="CG94">
        <v>379</v>
      </c>
      <c r="CH94">
        <v>1649</v>
      </c>
      <c r="CI94">
        <v>39076</v>
      </c>
      <c r="CJ94">
        <v>32411</v>
      </c>
      <c r="CK94">
        <v>13658</v>
      </c>
      <c r="CL94">
        <v>36354</v>
      </c>
      <c r="CM94">
        <v>2017</v>
      </c>
      <c r="CN94">
        <v>960</v>
      </c>
      <c r="CO94">
        <v>1916</v>
      </c>
      <c r="CP94">
        <v>1705</v>
      </c>
      <c r="CQ94">
        <v>3853</v>
      </c>
      <c r="CR94">
        <v>683</v>
      </c>
      <c r="CS94">
        <v>2615</v>
      </c>
      <c r="CT94">
        <v>1030</v>
      </c>
      <c r="CU94">
        <v>221</v>
      </c>
      <c r="CV94">
        <v>1154</v>
      </c>
      <c r="CW94">
        <v>1019</v>
      </c>
      <c r="CX94">
        <v>4628</v>
      </c>
      <c r="CY94">
        <v>1226</v>
      </c>
      <c r="CZ94">
        <v>858</v>
      </c>
      <c r="DA94">
        <v>557</v>
      </c>
      <c r="DB94">
        <v>518</v>
      </c>
      <c r="DC94">
        <v>258</v>
      </c>
      <c r="DD94">
        <v>936</v>
      </c>
      <c r="DE94">
        <v>5010</v>
      </c>
      <c r="DF94">
        <v>11320</v>
      </c>
      <c r="DG94">
        <v>9754</v>
      </c>
      <c r="DH94">
        <v>3822</v>
      </c>
      <c r="DI94">
        <v>682</v>
      </c>
      <c r="DJ94">
        <v>383</v>
      </c>
      <c r="DK94">
        <v>884</v>
      </c>
      <c r="DL94">
        <v>571</v>
      </c>
      <c r="DM94">
        <v>36432</v>
      </c>
      <c r="DN94">
        <v>4147</v>
      </c>
      <c r="DO94">
        <v>13095</v>
      </c>
      <c r="DP94">
        <v>3235</v>
      </c>
      <c r="DQ94">
        <v>686</v>
      </c>
      <c r="DR94">
        <v>491</v>
      </c>
      <c r="DS94">
        <v>307</v>
      </c>
      <c r="DT94">
        <v>383</v>
      </c>
      <c r="DU94">
        <v>206</v>
      </c>
      <c r="DV94">
        <v>806</v>
      </c>
      <c r="DW94">
        <v>16330</v>
      </c>
      <c r="DX94" t="s">
        <v>700</v>
      </c>
      <c r="DY94" t="s">
        <v>700</v>
      </c>
      <c r="DZ94" t="s">
        <v>700</v>
      </c>
      <c r="EA94" t="s">
        <v>700</v>
      </c>
      <c r="EB94" t="s">
        <v>535</v>
      </c>
      <c r="EC94">
        <v>0.8</v>
      </c>
      <c r="ED94">
        <v>2</v>
      </c>
      <c r="EE94">
        <v>1.5</v>
      </c>
      <c r="EF94">
        <v>3.5</v>
      </c>
      <c r="EG94">
        <v>2.1</v>
      </c>
      <c r="EH94">
        <v>1.7</v>
      </c>
      <c r="EI94">
        <v>2.5</v>
      </c>
      <c r="EJ94">
        <v>0.7</v>
      </c>
      <c r="EK94">
        <v>0.4</v>
      </c>
      <c r="EL94">
        <v>1.3</v>
      </c>
      <c r="EM94">
        <v>0.9</v>
      </c>
      <c r="EN94">
        <v>0.2</v>
      </c>
      <c r="EO94">
        <v>0.8</v>
      </c>
      <c r="EP94">
        <v>1</v>
      </c>
      <c r="EQ94">
        <v>0.8</v>
      </c>
      <c r="ER94">
        <v>6.5</v>
      </c>
      <c r="ES94">
        <v>39.1</v>
      </c>
      <c r="ET94">
        <v>9.8000000000000007</v>
      </c>
      <c r="EU94">
        <v>8.1</v>
      </c>
      <c r="EV94">
        <v>9.5</v>
      </c>
      <c r="EW94">
        <v>14.3</v>
      </c>
      <c r="EX94">
        <v>0.4</v>
      </c>
      <c r="EY94">
        <v>0.5</v>
      </c>
      <c r="EZ94">
        <v>17.3</v>
      </c>
      <c r="FA94">
        <v>1.7</v>
      </c>
      <c r="FB94">
        <v>20.8</v>
      </c>
      <c r="FC94">
        <v>0.8</v>
      </c>
      <c r="FD94">
        <v>0.9</v>
      </c>
      <c r="FE94">
        <v>4.7</v>
      </c>
      <c r="FF94">
        <v>0.9</v>
      </c>
      <c r="FG94">
        <v>0.7</v>
      </c>
      <c r="FH94">
        <v>0.6</v>
      </c>
      <c r="FI94">
        <v>1</v>
      </c>
      <c r="FJ94">
        <v>0.8</v>
      </c>
      <c r="FK94">
        <v>13</v>
      </c>
      <c r="FL94">
        <v>2</v>
      </c>
      <c r="FM94">
        <v>0.8</v>
      </c>
      <c r="FN94">
        <v>1.6</v>
      </c>
      <c r="FO94">
        <v>3.3</v>
      </c>
      <c r="FP94">
        <v>4.8</v>
      </c>
      <c r="FQ94">
        <v>0.6</v>
      </c>
      <c r="FR94">
        <v>0.7</v>
      </c>
      <c r="FS94">
        <v>167</v>
      </c>
      <c r="FZ94" t="s">
        <v>700</v>
      </c>
      <c r="GA94" t="s">
        <v>700</v>
      </c>
      <c r="GB94" t="s">
        <v>335</v>
      </c>
      <c r="GC94" t="s">
        <v>2358</v>
      </c>
    </row>
    <row r="95" spans="1:185" x14ac:dyDescent="0.25">
      <c r="A95" s="65" t="s">
        <v>726</v>
      </c>
      <c r="B95">
        <v>40520</v>
      </c>
      <c r="C95">
        <v>1225</v>
      </c>
      <c r="D95">
        <v>10158</v>
      </c>
      <c r="E95">
        <v>291</v>
      </c>
      <c r="F95">
        <v>23689</v>
      </c>
      <c r="G95">
        <v>934</v>
      </c>
      <c r="H95">
        <v>6673</v>
      </c>
      <c r="I95">
        <v>0</v>
      </c>
      <c r="J95">
        <v>2765</v>
      </c>
      <c r="K95">
        <v>95</v>
      </c>
      <c r="L95">
        <v>7393</v>
      </c>
      <c r="M95">
        <v>196</v>
      </c>
      <c r="N95">
        <v>5026</v>
      </c>
      <c r="O95">
        <v>299</v>
      </c>
      <c r="P95">
        <v>3766</v>
      </c>
      <c r="Q95">
        <v>166</v>
      </c>
      <c r="R95">
        <v>4211</v>
      </c>
      <c r="S95">
        <v>153</v>
      </c>
      <c r="T95">
        <v>5216</v>
      </c>
      <c r="U95">
        <v>142</v>
      </c>
      <c r="V95">
        <v>5470</v>
      </c>
      <c r="W95">
        <v>174</v>
      </c>
      <c r="X95">
        <v>20154</v>
      </c>
      <c r="Y95">
        <v>729</v>
      </c>
      <c r="Z95">
        <v>20366</v>
      </c>
      <c r="AA95">
        <v>496</v>
      </c>
      <c r="AB95">
        <v>38812</v>
      </c>
      <c r="AC95">
        <v>1035</v>
      </c>
      <c r="AD95">
        <v>340</v>
      </c>
      <c r="AE95">
        <v>20</v>
      </c>
      <c r="AF95">
        <v>72</v>
      </c>
      <c r="AG95">
        <v>0</v>
      </c>
      <c r="AH95">
        <v>343</v>
      </c>
      <c r="AI95">
        <v>2</v>
      </c>
      <c r="AJ95">
        <v>529</v>
      </c>
      <c r="AK95">
        <v>153</v>
      </c>
      <c r="AL95">
        <v>415</v>
      </c>
      <c r="AM95">
        <v>15</v>
      </c>
      <c r="AN95">
        <v>1182</v>
      </c>
      <c r="AO95">
        <v>284</v>
      </c>
      <c r="AP95">
        <v>38264</v>
      </c>
      <c r="AQ95">
        <v>908</v>
      </c>
      <c r="AR95">
        <v>4362</v>
      </c>
      <c r="AS95">
        <v>105</v>
      </c>
      <c r="AT95">
        <v>36158</v>
      </c>
      <c r="AU95">
        <v>1120</v>
      </c>
      <c r="AV95">
        <v>39272</v>
      </c>
      <c r="AW95">
        <v>1039</v>
      </c>
      <c r="AX95">
        <v>1248</v>
      </c>
      <c r="AY95">
        <v>186</v>
      </c>
      <c r="AZ95">
        <v>395</v>
      </c>
      <c r="BA95">
        <v>29</v>
      </c>
      <c r="BB95">
        <v>853</v>
      </c>
      <c r="BC95">
        <v>157</v>
      </c>
      <c r="BD95">
        <v>1726</v>
      </c>
      <c r="BE95">
        <v>102</v>
      </c>
      <c r="BF95">
        <v>7674</v>
      </c>
      <c r="BG95">
        <v>180</v>
      </c>
      <c r="BH95">
        <v>9561</v>
      </c>
      <c r="BI95">
        <v>241</v>
      </c>
      <c r="BJ95">
        <v>6375</v>
      </c>
      <c r="BK95">
        <v>112</v>
      </c>
      <c r="BL95">
        <v>20428</v>
      </c>
      <c r="BM95">
        <v>751</v>
      </c>
      <c r="BN95">
        <v>19838</v>
      </c>
      <c r="BO95">
        <v>690</v>
      </c>
      <c r="BP95">
        <v>590</v>
      </c>
      <c r="BQ95">
        <v>61</v>
      </c>
      <c r="BR95">
        <v>3261</v>
      </c>
      <c r="BS95">
        <v>183</v>
      </c>
      <c r="BT95">
        <v>13748</v>
      </c>
      <c r="BU95">
        <v>503</v>
      </c>
      <c r="BV95">
        <v>7636</v>
      </c>
      <c r="BW95">
        <v>253</v>
      </c>
      <c r="BX95">
        <v>2305</v>
      </c>
      <c r="BY95">
        <v>178</v>
      </c>
      <c r="BZ95">
        <v>3548</v>
      </c>
      <c r="CA95">
        <v>260</v>
      </c>
      <c r="CB95">
        <v>5279</v>
      </c>
      <c r="CC95">
        <v>446</v>
      </c>
      <c r="CD95">
        <v>16485</v>
      </c>
      <c r="CE95">
        <v>532</v>
      </c>
      <c r="CF95">
        <v>15580</v>
      </c>
      <c r="CG95">
        <v>175</v>
      </c>
      <c r="CH95">
        <v>1225</v>
      </c>
      <c r="CI95">
        <v>39295</v>
      </c>
      <c r="CJ95">
        <v>33188</v>
      </c>
      <c r="CK95">
        <v>12728</v>
      </c>
      <c r="CL95">
        <v>36418</v>
      </c>
      <c r="CM95">
        <v>2065</v>
      </c>
      <c r="CN95">
        <v>752</v>
      </c>
      <c r="CO95">
        <v>846</v>
      </c>
      <c r="CP95">
        <v>2181</v>
      </c>
      <c r="CQ95">
        <v>3363</v>
      </c>
      <c r="CR95">
        <v>604</v>
      </c>
      <c r="CS95">
        <v>2244</v>
      </c>
      <c r="CT95">
        <v>1022</v>
      </c>
      <c r="CU95">
        <v>288</v>
      </c>
      <c r="CV95">
        <v>1045</v>
      </c>
      <c r="CW95">
        <v>1167</v>
      </c>
      <c r="CX95">
        <v>6225</v>
      </c>
      <c r="CY95">
        <v>1580</v>
      </c>
      <c r="CZ95">
        <v>1147</v>
      </c>
      <c r="DA95">
        <v>494</v>
      </c>
      <c r="DB95">
        <v>409</v>
      </c>
      <c r="DC95">
        <v>289</v>
      </c>
      <c r="DD95">
        <v>885</v>
      </c>
      <c r="DE95">
        <v>4132</v>
      </c>
      <c r="DF95">
        <v>10373</v>
      </c>
      <c r="DG95">
        <v>8606</v>
      </c>
      <c r="DH95">
        <v>3053</v>
      </c>
      <c r="DI95">
        <v>580</v>
      </c>
      <c r="DJ95">
        <v>408</v>
      </c>
      <c r="DK95">
        <v>1187</v>
      </c>
      <c r="DL95">
        <v>790</v>
      </c>
      <c r="DM95">
        <v>33914</v>
      </c>
      <c r="DN95">
        <v>6205</v>
      </c>
      <c r="DO95">
        <v>12272</v>
      </c>
      <c r="DP95">
        <v>2233</v>
      </c>
      <c r="DQ95">
        <v>261</v>
      </c>
      <c r="DR95">
        <v>327</v>
      </c>
      <c r="DS95">
        <v>324</v>
      </c>
      <c r="DT95">
        <v>135</v>
      </c>
      <c r="DU95">
        <v>221</v>
      </c>
      <c r="DV95">
        <v>757</v>
      </c>
      <c r="DW95">
        <v>14505</v>
      </c>
      <c r="DX95" t="s">
        <v>700</v>
      </c>
      <c r="DY95" t="s">
        <v>700</v>
      </c>
      <c r="DZ95" t="s">
        <v>700</v>
      </c>
      <c r="EA95" t="s">
        <v>700</v>
      </c>
      <c r="EB95" t="s">
        <v>536</v>
      </c>
      <c r="EC95">
        <v>0.5</v>
      </c>
      <c r="ED95">
        <v>2.2000000000000002</v>
      </c>
      <c r="EE95">
        <v>1.4</v>
      </c>
      <c r="EF95">
        <v>2.2000000000000002</v>
      </c>
      <c r="EG95">
        <v>1.8</v>
      </c>
      <c r="EH95">
        <v>1.4</v>
      </c>
      <c r="EI95">
        <v>1</v>
      </c>
      <c r="EJ95">
        <v>1</v>
      </c>
      <c r="EK95">
        <v>0.5</v>
      </c>
      <c r="EL95">
        <v>1.2</v>
      </c>
      <c r="EM95">
        <v>0.6</v>
      </c>
      <c r="EN95">
        <v>0.3</v>
      </c>
      <c r="EO95">
        <v>0.8</v>
      </c>
      <c r="EP95">
        <v>0.6</v>
      </c>
      <c r="EQ95">
        <v>0.5</v>
      </c>
      <c r="ER95">
        <v>9.1</v>
      </c>
      <c r="ES95">
        <v>21.4</v>
      </c>
      <c r="ET95">
        <v>1.4</v>
      </c>
      <c r="EU95">
        <v>19.3</v>
      </c>
      <c r="EV95">
        <v>3.7</v>
      </c>
      <c r="EW95">
        <v>12.4</v>
      </c>
      <c r="EX95">
        <v>0.4</v>
      </c>
      <c r="EY95">
        <v>0.4</v>
      </c>
      <c r="EZ95">
        <v>9.6999999999999993</v>
      </c>
      <c r="FA95">
        <v>6.5</v>
      </c>
      <c r="FB95">
        <v>14</v>
      </c>
      <c r="FC95">
        <v>1.2</v>
      </c>
      <c r="FD95">
        <v>0.6</v>
      </c>
      <c r="FE95">
        <v>3.5</v>
      </c>
      <c r="FF95">
        <v>0.8</v>
      </c>
      <c r="FG95">
        <v>0.7</v>
      </c>
      <c r="FH95">
        <v>0.7</v>
      </c>
      <c r="FI95">
        <v>0.7</v>
      </c>
      <c r="FJ95">
        <v>0.7</v>
      </c>
      <c r="FK95">
        <v>8</v>
      </c>
      <c r="FL95">
        <v>2</v>
      </c>
      <c r="FM95">
        <v>0.9</v>
      </c>
      <c r="FN95">
        <v>0.9</v>
      </c>
      <c r="FO95">
        <v>2.8</v>
      </c>
      <c r="FP95">
        <v>3.5</v>
      </c>
      <c r="FQ95">
        <v>0.8</v>
      </c>
      <c r="FR95">
        <v>0.4</v>
      </c>
      <c r="FS95">
        <v>114</v>
      </c>
      <c r="FZ95" t="s">
        <v>700</v>
      </c>
      <c r="GA95" t="s">
        <v>700</v>
      </c>
      <c r="GB95" t="s">
        <v>336</v>
      </c>
      <c r="GC95" t="s">
        <v>2358</v>
      </c>
    </row>
    <row r="96" spans="1:185" x14ac:dyDescent="0.25">
      <c r="A96" s="65" t="s">
        <v>727</v>
      </c>
      <c r="B96">
        <v>41513</v>
      </c>
      <c r="C96">
        <v>847</v>
      </c>
      <c r="D96">
        <v>11464</v>
      </c>
      <c r="E96">
        <v>148</v>
      </c>
      <c r="F96">
        <v>25150</v>
      </c>
      <c r="G96">
        <v>696</v>
      </c>
      <c r="H96">
        <v>4899</v>
      </c>
      <c r="I96">
        <v>3</v>
      </c>
      <c r="J96">
        <v>3823</v>
      </c>
      <c r="K96">
        <v>18</v>
      </c>
      <c r="L96">
        <v>7641</v>
      </c>
      <c r="M96">
        <v>130</v>
      </c>
      <c r="N96">
        <v>3416</v>
      </c>
      <c r="O96">
        <v>125</v>
      </c>
      <c r="P96">
        <v>5932</v>
      </c>
      <c r="Q96">
        <v>237</v>
      </c>
      <c r="R96">
        <v>5594</v>
      </c>
      <c r="S96">
        <v>175</v>
      </c>
      <c r="T96">
        <v>5771</v>
      </c>
      <c r="U96">
        <v>54</v>
      </c>
      <c r="V96">
        <v>4437</v>
      </c>
      <c r="W96">
        <v>105</v>
      </c>
      <c r="X96">
        <v>20962</v>
      </c>
      <c r="Y96">
        <v>533</v>
      </c>
      <c r="Z96">
        <v>20551</v>
      </c>
      <c r="AA96">
        <v>314</v>
      </c>
      <c r="AB96">
        <v>38887</v>
      </c>
      <c r="AC96">
        <v>761</v>
      </c>
      <c r="AD96">
        <v>524</v>
      </c>
      <c r="AE96">
        <v>18</v>
      </c>
      <c r="AF96">
        <v>6</v>
      </c>
      <c r="AG96">
        <v>0</v>
      </c>
      <c r="AH96">
        <v>1140</v>
      </c>
      <c r="AI96">
        <v>27</v>
      </c>
      <c r="AJ96">
        <v>272</v>
      </c>
      <c r="AK96">
        <v>0</v>
      </c>
      <c r="AL96">
        <v>684</v>
      </c>
      <c r="AM96">
        <v>41</v>
      </c>
      <c r="AN96">
        <v>908</v>
      </c>
      <c r="AO96">
        <v>48</v>
      </c>
      <c r="AP96">
        <v>38324</v>
      </c>
      <c r="AQ96">
        <v>721</v>
      </c>
      <c r="AR96">
        <v>4305</v>
      </c>
      <c r="AS96">
        <v>128</v>
      </c>
      <c r="AT96">
        <v>37208</v>
      </c>
      <c r="AU96">
        <v>719</v>
      </c>
      <c r="AV96">
        <v>40200</v>
      </c>
      <c r="AW96">
        <v>762</v>
      </c>
      <c r="AX96">
        <v>1313</v>
      </c>
      <c r="AY96">
        <v>85</v>
      </c>
      <c r="AZ96">
        <v>827</v>
      </c>
      <c r="BA96">
        <v>0</v>
      </c>
      <c r="BB96">
        <v>486</v>
      </c>
      <c r="BC96">
        <v>85</v>
      </c>
      <c r="BD96">
        <v>1064</v>
      </c>
      <c r="BE96">
        <v>32</v>
      </c>
      <c r="BF96">
        <v>6287</v>
      </c>
      <c r="BG96">
        <v>143</v>
      </c>
      <c r="BH96">
        <v>10227</v>
      </c>
      <c r="BI96">
        <v>247</v>
      </c>
      <c r="BJ96">
        <v>9055</v>
      </c>
      <c r="BK96">
        <v>152</v>
      </c>
      <c r="BL96">
        <v>21936</v>
      </c>
      <c r="BM96">
        <v>588</v>
      </c>
      <c r="BN96">
        <v>21259</v>
      </c>
      <c r="BO96">
        <v>499</v>
      </c>
      <c r="BP96">
        <v>677</v>
      </c>
      <c r="BQ96">
        <v>89</v>
      </c>
      <c r="BR96">
        <v>3214</v>
      </c>
      <c r="BS96">
        <v>108</v>
      </c>
      <c r="BT96">
        <v>16274</v>
      </c>
      <c r="BU96">
        <v>292</v>
      </c>
      <c r="BV96">
        <v>6332</v>
      </c>
      <c r="BW96">
        <v>305</v>
      </c>
      <c r="BX96">
        <v>2544</v>
      </c>
      <c r="BY96">
        <v>99</v>
      </c>
      <c r="BZ96">
        <v>3448</v>
      </c>
      <c r="CA96">
        <v>229</v>
      </c>
      <c r="CB96">
        <v>5300</v>
      </c>
      <c r="CC96">
        <v>274</v>
      </c>
      <c r="CD96">
        <v>18104</v>
      </c>
      <c r="CE96">
        <v>368</v>
      </c>
      <c r="CF96">
        <v>17954</v>
      </c>
      <c r="CG96">
        <v>205</v>
      </c>
      <c r="CH96">
        <v>847</v>
      </c>
      <c r="CI96">
        <v>40666</v>
      </c>
      <c r="CJ96">
        <v>34353</v>
      </c>
      <c r="CK96">
        <v>11642</v>
      </c>
      <c r="CL96">
        <v>36911</v>
      </c>
      <c r="CM96">
        <v>1923</v>
      </c>
      <c r="CN96">
        <v>263</v>
      </c>
      <c r="CO96">
        <v>326</v>
      </c>
      <c r="CP96">
        <v>1587</v>
      </c>
      <c r="CQ96">
        <v>2893</v>
      </c>
      <c r="CR96">
        <v>582</v>
      </c>
      <c r="CS96">
        <v>2515</v>
      </c>
      <c r="CT96">
        <v>1039</v>
      </c>
      <c r="CU96">
        <v>231</v>
      </c>
      <c r="CV96">
        <v>1731</v>
      </c>
      <c r="CW96">
        <v>1937</v>
      </c>
      <c r="CX96">
        <v>6879</v>
      </c>
      <c r="CY96">
        <v>1190</v>
      </c>
      <c r="CZ96">
        <v>905</v>
      </c>
      <c r="DA96">
        <v>775</v>
      </c>
      <c r="DB96">
        <v>664</v>
      </c>
      <c r="DC96">
        <v>390</v>
      </c>
      <c r="DD96">
        <v>1346</v>
      </c>
      <c r="DE96">
        <v>5194</v>
      </c>
      <c r="DF96">
        <v>11243</v>
      </c>
      <c r="DG96">
        <v>8894</v>
      </c>
      <c r="DH96">
        <v>4141</v>
      </c>
      <c r="DI96">
        <v>931</v>
      </c>
      <c r="DJ96">
        <v>509</v>
      </c>
      <c r="DK96">
        <v>1418</v>
      </c>
      <c r="DL96">
        <v>1107</v>
      </c>
      <c r="DM96">
        <v>35449</v>
      </c>
      <c r="DN96">
        <v>5695</v>
      </c>
      <c r="DO96">
        <v>11305</v>
      </c>
      <c r="DP96">
        <v>5132</v>
      </c>
      <c r="DQ96">
        <v>948</v>
      </c>
      <c r="DR96">
        <v>685</v>
      </c>
      <c r="DS96">
        <v>656</v>
      </c>
      <c r="DT96">
        <v>513</v>
      </c>
      <c r="DU96">
        <v>421</v>
      </c>
      <c r="DV96">
        <v>1700</v>
      </c>
      <c r="DW96">
        <v>16437</v>
      </c>
      <c r="DX96" t="s">
        <v>700</v>
      </c>
      <c r="DY96" t="s">
        <v>700</v>
      </c>
      <c r="DZ96" t="s">
        <v>700</v>
      </c>
      <c r="EA96" t="s">
        <v>700</v>
      </c>
      <c r="EB96" t="s">
        <v>537</v>
      </c>
      <c r="EC96">
        <v>0.5</v>
      </c>
      <c r="ED96">
        <v>0.4</v>
      </c>
      <c r="EE96">
        <v>1.1000000000000001</v>
      </c>
      <c r="EF96">
        <v>2.1</v>
      </c>
      <c r="EG96">
        <v>1.9</v>
      </c>
      <c r="EH96">
        <v>1.5</v>
      </c>
      <c r="EI96">
        <v>0.7</v>
      </c>
      <c r="EJ96">
        <v>1.7</v>
      </c>
      <c r="EK96">
        <v>0.2</v>
      </c>
      <c r="EL96">
        <v>0.7</v>
      </c>
      <c r="EM96">
        <v>0.7</v>
      </c>
      <c r="EN96">
        <v>0.1</v>
      </c>
      <c r="EO96">
        <v>0.6</v>
      </c>
      <c r="EP96">
        <v>0.6</v>
      </c>
      <c r="EQ96">
        <v>0.5</v>
      </c>
      <c r="ER96">
        <v>4.8</v>
      </c>
      <c r="ES96">
        <v>88.8</v>
      </c>
      <c r="ET96">
        <v>3.5</v>
      </c>
      <c r="EU96">
        <v>6.2</v>
      </c>
      <c r="EV96">
        <v>6.5</v>
      </c>
      <c r="EW96">
        <v>8.6</v>
      </c>
      <c r="EX96">
        <v>0.5</v>
      </c>
      <c r="EY96">
        <v>0.4</v>
      </c>
      <c r="EZ96">
        <v>7.8</v>
      </c>
      <c r="FA96">
        <v>2.1</v>
      </c>
      <c r="FB96">
        <v>22.6</v>
      </c>
      <c r="FC96">
        <v>1.8</v>
      </c>
      <c r="FD96">
        <v>0.5</v>
      </c>
      <c r="FE96">
        <v>3.7</v>
      </c>
      <c r="FF96">
        <v>1.1000000000000001</v>
      </c>
      <c r="FG96">
        <v>1</v>
      </c>
      <c r="FH96">
        <v>0.9</v>
      </c>
      <c r="FI96">
        <v>0.6</v>
      </c>
      <c r="FJ96">
        <v>0.6</v>
      </c>
      <c r="FK96">
        <v>7.1</v>
      </c>
      <c r="FL96">
        <v>2.6</v>
      </c>
      <c r="FM96">
        <v>0.6</v>
      </c>
      <c r="FN96">
        <v>1.8</v>
      </c>
      <c r="FO96">
        <v>2.2000000000000002</v>
      </c>
      <c r="FP96">
        <v>2.2000000000000002</v>
      </c>
      <c r="FQ96">
        <v>0.7</v>
      </c>
      <c r="FR96">
        <v>0.6</v>
      </c>
      <c r="FS96">
        <v>119</v>
      </c>
      <c r="FZ96" t="s">
        <v>700</v>
      </c>
      <c r="GA96" t="s">
        <v>700</v>
      </c>
      <c r="GB96" t="s">
        <v>337</v>
      </c>
      <c r="GC96" t="s">
        <v>2358</v>
      </c>
    </row>
    <row r="97" spans="1:185" x14ac:dyDescent="0.25">
      <c r="A97" s="65" t="s">
        <v>728</v>
      </c>
      <c r="B97">
        <v>42630</v>
      </c>
      <c r="C97">
        <v>1904</v>
      </c>
      <c r="D97">
        <v>10365</v>
      </c>
      <c r="E97">
        <v>111</v>
      </c>
      <c r="F97">
        <v>26996</v>
      </c>
      <c r="G97">
        <v>1793</v>
      </c>
      <c r="H97">
        <v>5269</v>
      </c>
      <c r="I97">
        <v>0</v>
      </c>
      <c r="J97">
        <v>3704</v>
      </c>
      <c r="K97">
        <v>33</v>
      </c>
      <c r="L97">
        <v>6661</v>
      </c>
      <c r="M97">
        <v>78</v>
      </c>
      <c r="N97">
        <v>7688</v>
      </c>
      <c r="O97">
        <v>510</v>
      </c>
      <c r="P97">
        <v>5451</v>
      </c>
      <c r="Q97">
        <v>565</v>
      </c>
      <c r="R97">
        <v>4249</v>
      </c>
      <c r="S97">
        <v>298</v>
      </c>
      <c r="T97">
        <v>4601</v>
      </c>
      <c r="U97">
        <v>229</v>
      </c>
      <c r="V97">
        <v>5007</v>
      </c>
      <c r="W97">
        <v>191</v>
      </c>
      <c r="X97">
        <v>21175</v>
      </c>
      <c r="Y97">
        <v>1208</v>
      </c>
      <c r="Z97">
        <v>21455</v>
      </c>
      <c r="AA97">
        <v>696</v>
      </c>
      <c r="AB97">
        <v>32846</v>
      </c>
      <c r="AC97">
        <v>1211</v>
      </c>
      <c r="AD97">
        <v>6431</v>
      </c>
      <c r="AE97">
        <v>352</v>
      </c>
      <c r="AF97">
        <v>162</v>
      </c>
      <c r="AG97">
        <v>55</v>
      </c>
      <c r="AH97">
        <v>1566</v>
      </c>
      <c r="AI97">
        <v>165</v>
      </c>
      <c r="AJ97">
        <v>689</v>
      </c>
      <c r="AK97">
        <v>83</v>
      </c>
      <c r="AL97">
        <v>936</v>
      </c>
      <c r="AM97">
        <v>38</v>
      </c>
      <c r="AN97">
        <v>1218</v>
      </c>
      <c r="AO97">
        <v>126</v>
      </c>
      <c r="AP97">
        <v>32277</v>
      </c>
      <c r="AQ97">
        <v>1176</v>
      </c>
      <c r="AR97">
        <v>4505</v>
      </c>
      <c r="AS97">
        <v>119</v>
      </c>
      <c r="AT97">
        <v>38125</v>
      </c>
      <c r="AU97">
        <v>1785</v>
      </c>
      <c r="AV97">
        <v>36302</v>
      </c>
      <c r="AW97">
        <v>1451</v>
      </c>
      <c r="AX97">
        <v>6328</v>
      </c>
      <c r="AY97">
        <v>453</v>
      </c>
      <c r="AZ97">
        <v>2085</v>
      </c>
      <c r="BA97">
        <v>235</v>
      </c>
      <c r="BB97">
        <v>4243</v>
      </c>
      <c r="BC97">
        <v>218</v>
      </c>
      <c r="BD97">
        <v>2315</v>
      </c>
      <c r="BE97">
        <v>238</v>
      </c>
      <c r="BF97">
        <v>5796</v>
      </c>
      <c r="BG97">
        <v>275</v>
      </c>
      <c r="BH97">
        <v>9142</v>
      </c>
      <c r="BI97">
        <v>584</v>
      </c>
      <c r="BJ97">
        <v>7324</v>
      </c>
      <c r="BK97">
        <v>186</v>
      </c>
      <c r="BL97">
        <v>23293</v>
      </c>
      <c r="BM97">
        <v>1540</v>
      </c>
      <c r="BN97">
        <v>21659</v>
      </c>
      <c r="BO97">
        <v>1262</v>
      </c>
      <c r="BP97">
        <v>1634</v>
      </c>
      <c r="BQ97">
        <v>278</v>
      </c>
      <c r="BR97">
        <v>3703</v>
      </c>
      <c r="BS97">
        <v>253</v>
      </c>
      <c r="BT97">
        <v>14390</v>
      </c>
      <c r="BU97">
        <v>688</v>
      </c>
      <c r="BV97">
        <v>9192</v>
      </c>
      <c r="BW97">
        <v>825</v>
      </c>
      <c r="BX97">
        <v>3414</v>
      </c>
      <c r="BY97">
        <v>280</v>
      </c>
      <c r="BZ97">
        <v>8368</v>
      </c>
      <c r="CA97">
        <v>586</v>
      </c>
      <c r="CB97">
        <v>11733</v>
      </c>
      <c r="CC97">
        <v>845</v>
      </c>
      <c r="CD97">
        <v>17618</v>
      </c>
      <c r="CE97">
        <v>853</v>
      </c>
      <c r="CF97">
        <v>13096</v>
      </c>
      <c r="CG97">
        <v>206</v>
      </c>
      <c r="CH97">
        <v>1904</v>
      </c>
      <c r="CI97">
        <v>40726</v>
      </c>
      <c r="CJ97">
        <v>29017</v>
      </c>
      <c r="CK97">
        <v>17231</v>
      </c>
      <c r="CL97">
        <v>32548</v>
      </c>
      <c r="CM97">
        <v>7362</v>
      </c>
      <c r="CN97">
        <v>3923</v>
      </c>
      <c r="CO97">
        <v>136</v>
      </c>
      <c r="CP97">
        <v>974</v>
      </c>
      <c r="CQ97">
        <v>3213</v>
      </c>
      <c r="CR97">
        <v>620</v>
      </c>
      <c r="CS97">
        <v>3339</v>
      </c>
      <c r="CT97">
        <v>1134</v>
      </c>
      <c r="CU97">
        <v>322</v>
      </c>
      <c r="CV97">
        <v>1516</v>
      </c>
      <c r="CW97">
        <v>1509</v>
      </c>
      <c r="CX97">
        <v>6647</v>
      </c>
      <c r="CY97">
        <v>2051</v>
      </c>
      <c r="CZ97">
        <v>1189</v>
      </c>
      <c r="DA97">
        <v>584</v>
      </c>
      <c r="DB97">
        <v>770</v>
      </c>
      <c r="DC97">
        <v>705</v>
      </c>
      <c r="DD97">
        <v>2282</v>
      </c>
      <c r="DE97">
        <v>6805</v>
      </c>
      <c r="DF97">
        <v>10253</v>
      </c>
      <c r="DG97">
        <v>7153</v>
      </c>
      <c r="DH97">
        <v>2708</v>
      </c>
      <c r="DI97">
        <v>1095</v>
      </c>
      <c r="DJ97">
        <v>506</v>
      </c>
      <c r="DK97">
        <v>2005</v>
      </c>
      <c r="DL97">
        <v>1189</v>
      </c>
      <c r="DM97">
        <v>31834</v>
      </c>
      <c r="DN97">
        <v>9917</v>
      </c>
      <c r="DO97">
        <v>9132</v>
      </c>
      <c r="DP97">
        <v>7926</v>
      </c>
      <c r="DQ97">
        <v>1059</v>
      </c>
      <c r="DR97">
        <v>1043</v>
      </c>
      <c r="DS97">
        <v>1374</v>
      </c>
      <c r="DT97">
        <v>754</v>
      </c>
      <c r="DU97">
        <v>664</v>
      </c>
      <c r="DV97">
        <v>2792</v>
      </c>
      <c r="DW97">
        <v>17058</v>
      </c>
      <c r="DX97" t="s">
        <v>700</v>
      </c>
      <c r="DY97" t="s">
        <v>700</v>
      </c>
      <c r="DZ97" t="s">
        <v>700</v>
      </c>
      <c r="EA97" t="s">
        <v>700</v>
      </c>
      <c r="EB97" t="s">
        <v>538</v>
      </c>
      <c r="EC97">
        <v>0.8</v>
      </c>
      <c r="ED97">
        <v>1.4</v>
      </c>
      <c r="EE97">
        <v>0.9</v>
      </c>
      <c r="EF97">
        <v>2.5</v>
      </c>
      <c r="EG97">
        <v>3.7</v>
      </c>
      <c r="EH97">
        <v>2.8</v>
      </c>
      <c r="EI97">
        <v>2.4</v>
      </c>
      <c r="EJ97">
        <v>1.8</v>
      </c>
      <c r="EK97">
        <v>0.5</v>
      </c>
      <c r="EL97">
        <v>0.7</v>
      </c>
      <c r="EM97">
        <v>1.2</v>
      </c>
      <c r="EN97">
        <v>0.3</v>
      </c>
      <c r="EO97">
        <v>1.2</v>
      </c>
      <c r="EP97">
        <v>1</v>
      </c>
      <c r="EQ97">
        <v>0.8</v>
      </c>
      <c r="ER97">
        <v>3.2</v>
      </c>
      <c r="ES97">
        <v>20.399999999999999</v>
      </c>
      <c r="ET97">
        <v>8.6</v>
      </c>
      <c r="EU97">
        <v>11.9</v>
      </c>
      <c r="EV97">
        <v>3.4</v>
      </c>
      <c r="EW97">
        <v>7.6</v>
      </c>
      <c r="EX97">
        <v>0.9</v>
      </c>
      <c r="EY97">
        <v>0.9</v>
      </c>
      <c r="EZ97">
        <v>3.5</v>
      </c>
      <c r="FA97">
        <v>7.4</v>
      </c>
      <c r="FB97">
        <v>3.7</v>
      </c>
      <c r="FC97">
        <v>1.6</v>
      </c>
      <c r="FD97">
        <v>0.9</v>
      </c>
      <c r="FE97">
        <v>6</v>
      </c>
      <c r="FF97">
        <v>2.2000000000000002</v>
      </c>
      <c r="FG97">
        <v>1.9</v>
      </c>
      <c r="FH97">
        <v>1.3</v>
      </c>
      <c r="FI97">
        <v>1.3</v>
      </c>
      <c r="FJ97">
        <v>1.4</v>
      </c>
      <c r="FK97">
        <v>7.7</v>
      </c>
      <c r="FL97">
        <v>2.6</v>
      </c>
      <c r="FM97">
        <v>1.3</v>
      </c>
      <c r="FN97">
        <v>2.5</v>
      </c>
      <c r="FO97">
        <v>3.2</v>
      </c>
      <c r="FP97">
        <v>2</v>
      </c>
      <c r="FQ97">
        <v>1.2</v>
      </c>
      <c r="FR97">
        <v>0.7</v>
      </c>
      <c r="FS97">
        <v>192</v>
      </c>
      <c r="FZ97" t="s">
        <v>700</v>
      </c>
      <c r="GA97" t="s">
        <v>700</v>
      </c>
      <c r="GB97" t="s">
        <v>338</v>
      </c>
      <c r="GC97" t="s">
        <v>2358</v>
      </c>
    </row>
    <row r="98" spans="1:185" x14ac:dyDescent="0.25">
      <c r="A98" s="65" t="s">
        <v>729</v>
      </c>
      <c r="B98">
        <v>37727</v>
      </c>
      <c r="C98">
        <v>1584</v>
      </c>
      <c r="D98">
        <v>7783</v>
      </c>
      <c r="E98">
        <v>183</v>
      </c>
      <c r="F98">
        <v>25294</v>
      </c>
      <c r="G98">
        <v>1401</v>
      </c>
      <c r="H98">
        <v>4650</v>
      </c>
      <c r="I98">
        <v>0</v>
      </c>
      <c r="J98">
        <v>2075</v>
      </c>
      <c r="K98">
        <v>13</v>
      </c>
      <c r="L98">
        <v>5708</v>
      </c>
      <c r="M98">
        <v>170</v>
      </c>
      <c r="N98">
        <v>8453</v>
      </c>
      <c r="O98">
        <v>492</v>
      </c>
      <c r="P98">
        <v>4346</v>
      </c>
      <c r="Q98">
        <v>306</v>
      </c>
      <c r="R98">
        <v>4254</v>
      </c>
      <c r="S98">
        <v>296</v>
      </c>
      <c r="T98">
        <v>3764</v>
      </c>
      <c r="U98">
        <v>145</v>
      </c>
      <c r="V98">
        <v>4477</v>
      </c>
      <c r="W98">
        <v>162</v>
      </c>
      <c r="X98">
        <v>19169</v>
      </c>
      <c r="Y98">
        <v>837</v>
      </c>
      <c r="Z98">
        <v>18558</v>
      </c>
      <c r="AA98">
        <v>747</v>
      </c>
      <c r="AB98">
        <v>31087</v>
      </c>
      <c r="AC98">
        <v>1375</v>
      </c>
      <c r="AD98">
        <v>3755</v>
      </c>
      <c r="AE98">
        <v>103</v>
      </c>
      <c r="AF98">
        <v>175</v>
      </c>
      <c r="AG98">
        <v>4</v>
      </c>
      <c r="AH98">
        <v>963</v>
      </c>
      <c r="AI98">
        <v>31</v>
      </c>
      <c r="AJ98">
        <v>292</v>
      </c>
      <c r="AK98">
        <v>24</v>
      </c>
      <c r="AL98">
        <v>1455</v>
      </c>
      <c r="AM98">
        <v>47</v>
      </c>
      <c r="AN98">
        <v>1146</v>
      </c>
      <c r="AO98">
        <v>132</v>
      </c>
      <c r="AP98">
        <v>30360</v>
      </c>
      <c r="AQ98">
        <v>1282</v>
      </c>
      <c r="AR98">
        <v>5462</v>
      </c>
      <c r="AS98">
        <v>190</v>
      </c>
      <c r="AT98">
        <v>32265</v>
      </c>
      <c r="AU98">
        <v>1394</v>
      </c>
      <c r="AV98">
        <v>34959</v>
      </c>
      <c r="AW98">
        <v>1461</v>
      </c>
      <c r="AX98">
        <v>2768</v>
      </c>
      <c r="AY98">
        <v>123</v>
      </c>
      <c r="AZ98">
        <v>1022</v>
      </c>
      <c r="BA98">
        <v>23</v>
      </c>
      <c r="BB98">
        <v>1746</v>
      </c>
      <c r="BC98">
        <v>100</v>
      </c>
      <c r="BD98">
        <v>1759</v>
      </c>
      <c r="BE98">
        <v>170</v>
      </c>
      <c r="BF98">
        <v>5834</v>
      </c>
      <c r="BG98">
        <v>313</v>
      </c>
      <c r="BH98">
        <v>7615</v>
      </c>
      <c r="BI98">
        <v>305</v>
      </c>
      <c r="BJ98">
        <v>6283</v>
      </c>
      <c r="BK98">
        <v>121</v>
      </c>
      <c r="BL98">
        <v>20519</v>
      </c>
      <c r="BM98">
        <v>1183</v>
      </c>
      <c r="BN98">
        <v>19480</v>
      </c>
      <c r="BO98">
        <v>1098</v>
      </c>
      <c r="BP98">
        <v>1039</v>
      </c>
      <c r="BQ98">
        <v>85</v>
      </c>
      <c r="BR98">
        <v>4775</v>
      </c>
      <c r="BS98">
        <v>218</v>
      </c>
      <c r="BT98">
        <v>11290</v>
      </c>
      <c r="BU98">
        <v>532</v>
      </c>
      <c r="BV98">
        <v>10270</v>
      </c>
      <c r="BW98">
        <v>654</v>
      </c>
      <c r="BX98">
        <v>3734</v>
      </c>
      <c r="BY98">
        <v>215</v>
      </c>
      <c r="BZ98">
        <v>8018</v>
      </c>
      <c r="CA98">
        <v>425</v>
      </c>
      <c r="CB98">
        <v>10610</v>
      </c>
      <c r="CC98">
        <v>576</v>
      </c>
      <c r="CD98">
        <v>15468</v>
      </c>
      <c r="CE98">
        <v>751</v>
      </c>
      <c r="CF98">
        <v>9022</v>
      </c>
      <c r="CG98">
        <v>171</v>
      </c>
      <c r="CH98">
        <v>1584</v>
      </c>
      <c r="CI98">
        <v>36143</v>
      </c>
      <c r="CJ98">
        <v>25881</v>
      </c>
      <c r="CK98">
        <v>15215</v>
      </c>
      <c r="CL98">
        <v>33580</v>
      </c>
      <c r="CM98">
        <v>3745</v>
      </c>
      <c r="CN98">
        <v>1206</v>
      </c>
      <c r="CO98">
        <v>159</v>
      </c>
      <c r="CP98">
        <v>891</v>
      </c>
      <c r="CQ98">
        <v>2112</v>
      </c>
      <c r="CR98">
        <v>654</v>
      </c>
      <c r="CS98">
        <v>3432</v>
      </c>
      <c r="CT98">
        <v>844</v>
      </c>
      <c r="CU98">
        <v>369</v>
      </c>
      <c r="CV98">
        <v>1029</v>
      </c>
      <c r="CW98">
        <v>1614</v>
      </c>
      <c r="CX98">
        <v>5757</v>
      </c>
      <c r="CY98">
        <v>2838</v>
      </c>
      <c r="CZ98">
        <v>1063</v>
      </c>
      <c r="DA98">
        <v>405</v>
      </c>
      <c r="DB98">
        <v>796</v>
      </c>
      <c r="DC98">
        <v>769</v>
      </c>
      <c r="DD98">
        <v>2041</v>
      </c>
      <c r="DE98">
        <v>7809</v>
      </c>
      <c r="DF98">
        <v>7528</v>
      </c>
      <c r="DG98">
        <v>5103</v>
      </c>
      <c r="DH98">
        <v>1780</v>
      </c>
      <c r="DI98">
        <v>692</v>
      </c>
      <c r="DJ98">
        <v>327</v>
      </c>
      <c r="DK98">
        <v>1733</v>
      </c>
      <c r="DL98">
        <v>1108</v>
      </c>
      <c r="DM98">
        <v>27076</v>
      </c>
      <c r="DN98">
        <v>11371</v>
      </c>
      <c r="DO98">
        <v>8108</v>
      </c>
      <c r="DP98">
        <v>7229</v>
      </c>
      <c r="DQ98">
        <v>995</v>
      </c>
      <c r="DR98">
        <v>849</v>
      </c>
      <c r="DS98">
        <v>697</v>
      </c>
      <c r="DT98">
        <v>844</v>
      </c>
      <c r="DU98">
        <v>792</v>
      </c>
      <c r="DV98">
        <v>2753</v>
      </c>
      <c r="DW98">
        <v>15337</v>
      </c>
      <c r="DX98" t="s">
        <v>700</v>
      </c>
      <c r="DY98" t="s">
        <v>700</v>
      </c>
      <c r="DZ98" t="s">
        <v>700</v>
      </c>
      <c r="EA98" t="s">
        <v>700</v>
      </c>
      <c r="EB98" t="s">
        <v>539</v>
      </c>
      <c r="EC98">
        <v>0.9</v>
      </c>
      <c r="ED98">
        <v>0.9</v>
      </c>
      <c r="EE98">
        <v>1.2</v>
      </c>
      <c r="EF98">
        <v>2.1</v>
      </c>
      <c r="EG98">
        <v>2.7</v>
      </c>
      <c r="EH98">
        <v>4.2</v>
      </c>
      <c r="EI98">
        <v>1.7</v>
      </c>
      <c r="EJ98">
        <v>1.7</v>
      </c>
      <c r="EK98">
        <v>0.6</v>
      </c>
      <c r="EL98">
        <v>0.9</v>
      </c>
      <c r="EM98">
        <v>1.2</v>
      </c>
      <c r="EN98">
        <v>0.4</v>
      </c>
      <c r="EO98">
        <v>1.2</v>
      </c>
      <c r="EP98">
        <v>1</v>
      </c>
      <c r="EQ98">
        <v>1</v>
      </c>
      <c r="ER98">
        <v>2.4</v>
      </c>
      <c r="ES98">
        <v>3.8</v>
      </c>
      <c r="ET98">
        <v>3</v>
      </c>
      <c r="EU98">
        <v>10</v>
      </c>
      <c r="EV98">
        <v>2.9</v>
      </c>
      <c r="EW98">
        <v>6.9</v>
      </c>
      <c r="EX98">
        <v>1</v>
      </c>
      <c r="EY98">
        <v>0.9</v>
      </c>
      <c r="EZ98">
        <v>2.8</v>
      </c>
      <c r="FA98">
        <v>2.8</v>
      </c>
      <c r="FB98">
        <v>4.0999999999999996</v>
      </c>
      <c r="FC98">
        <v>1.9</v>
      </c>
      <c r="FD98">
        <v>0.9</v>
      </c>
      <c r="FE98">
        <v>4.7</v>
      </c>
      <c r="FF98">
        <v>2.9</v>
      </c>
      <c r="FG98">
        <v>1.4</v>
      </c>
      <c r="FH98">
        <v>1</v>
      </c>
      <c r="FI98">
        <v>1.2</v>
      </c>
      <c r="FJ98">
        <v>1.2</v>
      </c>
      <c r="FK98">
        <v>5.2</v>
      </c>
      <c r="FL98">
        <v>3.1</v>
      </c>
      <c r="FM98">
        <v>1.3</v>
      </c>
      <c r="FN98">
        <v>1.8</v>
      </c>
      <c r="FO98">
        <v>3.9</v>
      </c>
      <c r="FP98">
        <v>1.9</v>
      </c>
      <c r="FQ98">
        <v>1.3</v>
      </c>
      <c r="FR98">
        <v>1.1000000000000001</v>
      </c>
      <c r="FS98">
        <v>198</v>
      </c>
      <c r="FZ98" t="s">
        <v>700</v>
      </c>
      <c r="GA98" t="s">
        <v>700</v>
      </c>
      <c r="GB98" t="s">
        <v>339</v>
      </c>
      <c r="GC98" t="s">
        <v>2358</v>
      </c>
    </row>
    <row r="99" spans="1:185" x14ac:dyDescent="0.25">
      <c r="A99" s="65" t="s">
        <v>730</v>
      </c>
      <c r="B99">
        <v>39112</v>
      </c>
      <c r="C99">
        <v>1917</v>
      </c>
      <c r="D99">
        <v>10177</v>
      </c>
      <c r="E99">
        <v>365</v>
      </c>
      <c r="F99">
        <v>22975</v>
      </c>
      <c r="G99">
        <v>1529</v>
      </c>
      <c r="H99">
        <v>5960</v>
      </c>
      <c r="I99">
        <v>23</v>
      </c>
      <c r="J99">
        <v>2972</v>
      </c>
      <c r="K99">
        <v>169</v>
      </c>
      <c r="L99">
        <v>7205</v>
      </c>
      <c r="M99">
        <v>196</v>
      </c>
      <c r="N99">
        <v>2833</v>
      </c>
      <c r="O99">
        <v>296</v>
      </c>
      <c r="P99">
        <v>4009</v>
      </c>
      <c r="Q99">
        <v>340</v>
      </c>
      <c r="R99">
        <v>4928</v>
      </c>
      <c r="S99">
        <v>320</v>
      </c>
      <c r="T99">
        <v>5548</v>
      </c>
      <c r="U99">
        <v>331</v>
      </c>
      <c r="V99">
        <v>5657</v>
      </c>
      <c r="W99">
        <v>242</v>
      </c>
      <c r="X99">
        <v>19770</v>
      </c>
      <c r="Y99">
        <v>1193</v>
      </c>
      <c r="Z99">
        <v>19342</v>
      </c>
      <c r="AA99">
        <v>724</v>
      </c>
      <c r="AB99">
        <v>36288</v>
      </c>
      <c r="AC99">
        <v>1589</v>
      </c>
      <c r="AD99">
        <v>102</v>
      </c>
      <c r="AE99">
        <v>0</v>
      </c>
      <c r="AF99">
        <v>1371</v>
      </c>
      <c r="AG99">
        <v>185</v>
      </c>
      <c r="AH99">
        <v>309</v>
      </c>
      <c r="AI99">
        <v>0</v>
      </c>
      <c r="AJ99">
        <v>101</v>
      </c>
      <c r="AK99">
        <v>34</v>
      </c>
      <c r="AL99">
        <v>926</v>
      </c>
      <c r="AM99">
        <v>96</v>
      </c>
      <c r="AN99">
        <v>709</v>
      </c>
      <c r="AO99">
        <v>92</v>
      </c>
      <c r="AP99">
        <v>35864</v>
      </c>
      <c r="AQ99">
        <v>1551</v>
      </c>
      <c r="AR99">
        <v>5492</v>
      </c>
      <c r="AS99">
        <v>191</v>
      </c>
      <c r="AT99">
        <v>33620</v>
      </c>
      <c r="AU99">
        <v>1726</v>
      </c>
      <c r="AV99">
        <v>38545</v>
      </c>
      <c r="AW99">
        <v>1823</v>
      </c>
      <c r="AX99">
        <v>567</v>
      </c>
      <c r="AY99">
        <v>94</v>
      </c>
      <c r="AZ99">
        <v>384</v>
      </c>
      <c r="BA99">
        <v>34</v>
      </c>
      <c r="BB99">
        <v>183</v>
      </c>
      <c r="BC99">
        <v>60</v>
      </c>
      <c r="BD99">
        <v>2402</v>
      </c>
      <c r="BE99">
        <v>257</v>
      </c>
      <c r="BF99">
        <v>9807</v>
      </c>
      <c r="BG99">
        <v>513</v>
      </c>
      <c r="BH99">
        <v>9547</v>
      </c>
      <c r="BI99">
        <v>372</v>
      </c>
      <c r="BJ99">
        <v>4346</v>
      </c>
      <c r="BK99">
        <v>114</v>
      </c>
      <c r="BL99">
        <v>18732</v>
      </c>
      <c r="BM99">
        <v>1151</v>
      </c>
      <c r="BN99">
        <v>17784</v>
      </c>
      <c r="BO99">
        <v>1021</v>
      </c>
      <c r="BP99">
        <v>948</v>
      </c>
      <c r="BQ99">
        <v>130</v>
      </c>
      <c r="BR99">
        <v>4243</v>
      </c>
      <c r="BS99">
        <v>378</v>
      </c>
      <c r="BT99">
        <v>12772</v>
      </c>
      <c r="BU99">
        <v>720</v>
      </c>
      <c r="BV99">
        <v>6396</v>
      </c>
      <c r="BW99">
        <v>460</v>
      </c>
      <c r="BX99">
        <v>3807</v>
      </c>
      <c r="BY99">
        <v>349</v>
      </c>
      <c r="BZ99">
        <v>3918</v>
      </c>
      <c r="CA99">
        <v>286</v>
      </c>
      <c r="CB99">
        <v>6811</v>
      </c>
      <c r="CC99">
        <v>568</v>
      </c>
      <c r="CD99">
        <v>18859</v>
      </c>
      <c r="CE99">
        <v>1010</v>
      </c>
      <c r="CF99">
        <v>13256</v>
      </c>
      <c r="CG99">
        <v>333</v>
      </c>
      <c r="CH99">
        <v>1917</v>
      </c>
      <c r="CI99">
        <v>37195</v>
      </c>
      <c r="CJ99">
        <v>28069</v>
      </c>
      <c r="CK99">
        <v>15221</v>
      </c>
      <c r="CL99">
        <v>36093</v>
      </c>
      <c r="CM99">
        <v>1024</v>
      </c>
      <c r="CN99">
        <v>207</v>
      </c>
      <c r="CO99">
        <v>441</v>
      </c>
      <c r="CP99">
        <v>2032</v>
      </c>
      <c r="CQ99">
        <v>3273</v>
      </c>
      <c r="CR99">
        <v>541</v>
      </c>
      <c r="CS99">
        <v>2235</v>
      </c>
      <c r="CT99">
        <v>965</v>
      </c>
      <c r="CU99">
        <v>123</v>
      </c>
      <c r="CV99">
        <v>844</v>
      </c>
      <c r="CW99">
        <v>1152</v>
      </c>
      <c r="CX99">
        <v>4295</v>
      </c>
      <c r="CY99">
        <v>1864</v>
      </c>
      <c r="CZ99">
        <v>882</v>
      </c>
      <c r="DA99">
        <v>705</v>
      </c>
      <c r="DB99">
        <v>686</v>
      </c>
      <c r="DC99">
        <v>422</v>
      </c>
      <c r="DD99">
        <v>1282</v>
      </c>
      <c r="DE99">
        <v>4543</v>
      </c>
      <c r="DF99">
        <v>10441</v>
      </c>
      <c r="DG99">
        <v>8167</v>
      </c>
      <c r="DH99">
        <v>2994</v>
      </c>
      <c r="DI99">
        <v>941</v>
      </c>
      <c r="DJ99">
        <v>607</v>
      </c>
      <c r="DK99">
        <v>1333</v>
      </c>
      <c r="DL99">
        <v>844</v>
      </c>
      <c r="DM99">
        <v>34373</v>
      </c>
      <c r="DN99">
        <v>4678</v>
      </c>
      <c r="DO99">
        <v>12133</v>
      </c>
      <c r="DP99">
        <v>2851</v>
      </c>
      <c r="DQ99">
        <v>421</v>
      </c>
      <c r="DR99">
        <v>274</v>
      </c>
      <c r="DS99">
        <v>277</v>
      </c>
      <c r="DT99">
        <v>456</v>
      </c>
      <c r="DU99">
        <v>244</v>
      </c>
      <c r="DV99">
        <v>875</v>
      </c>
      <c r="DW99">
        <v>14984</v>
      </c>
      <c r="DX99" t="s">
        <v>700</v>
      </c>
      <c r="DY99" t="s">
        <v>700</v>
      </c>
      <c r="DZ99" t="s">
        <v>700</v>
      </c>
      <c r="EA99" t="s">
        <v>700</v>
      </c>
      <c r="EB99" t="s">
        <v>540</v>
      </c>
      <c r="EC99">
        <v>0.6</v>
      </c>
      <c r="ED99">
        <v>2.2999999999999998</v>
      </c>
      <c r="EE99">
        <v>0.9</v>
      </c>
      <c r="EF99">
        <v>3.1</v>
      </c>
      <c r="EG99">
        <v>2.5</v>
      </c>
      <c r="EH99">
        <v>1.9</v>
      </c>
      <c r="EI99">
        <v>1.5</v>
      </c>
      <c r="EJ99">
        <v>0.9</v>
      </c>
      <c r="EK99">
        <v>0.3</v>
      </c>
      <c r="EL99">
        <v>1.1000000000000001</v>
      </c>
      <c r="EM99">
        <v>0.8</v>
      </c>
      <c r="EN99">
        <v>0.3</v>
      </c>
      <c r="EO99">
        <v>0.9</v>
      </c>
      <c r="EP99">
        <v>0.6</v>
      </c>
      <c r="EQ99">
        <v>0.7</v>
      </c>
      <c r="ER99">
        <v>15.7</v>
      </c>
      <c r="ES99">
        <v>3.6</v>
      </c>
      <c r="ET99">
        <v>5.5</v>
      </c>
      <c r="EU99">
        <v>35.9</v>
      </c>
      <c r="EV99">
        <v>5</v>
      </c>
      <c r="EW99">
        <v>6.6</v>
      </c>
      <c r="EX99">
        <v>0.7</v>
      </c>
      <c r="EY99">
        <v>0.6</v>
      </c>
      <c r="EZ99">
        <v>7</v>
      </c>
      <c r="FA99">
        <v>4.9000000000000004</v>
      </c>
      <c r="FB99">
        <v>18.3</v>
      </c>
      <c r="FC99">
        <v>1.1000000000000001</v>
      </c>
      <c r="FD99">
        <v>0.7</v>
      </c>
      <c r="FE99">
        <v>2.5</v>
      </c>
      <c r="FF99">
        <v>1.2</v>
      </c>
      <c r="FG99">
        <v>0.8</v>
      </c>
      <c r="FH99">
        <v>1.4</v>
      </c>
      <c r="FI99">
        <v>0.9</v>
      </c>
      <c r="FJ99">
        <v>0.9</v>
      </c>
      <c r="FK99">
        <v>4.5</v>
      </c>
      <c r="FL99">
        <v>1.5</v>
      </c>
      <c r="FM99">
        <v>1.1000000000000001</v>
      </c>
      <c r="FN99">
        <v>1.4</v>
      </c>
      <c r="FO99">
        <v>1.6</v>
      </c>
      <c r="FP99">
        <v>2.2000000000000002</v>
      </c>
      <c r="FQ99">
        <v>1</v>
      </c>
      <c r="FR99">
        <v>0.7</v>
      </c>
      <c r="FS99">
        <v>67</v>
      </c>
      <c r="FZ99" t="s">
        <v>700</v>
      </c>
      <c r="GA99" t="s">
        <v>700</v>
      </c>
      <c r="GB99" t="s">
        <v>340</v>
      </c>
      <c r="GC99" t="s">
        <v>2358</v>
      </c>
    </row>
    <row r="100" spans="1:185" x14ac:dyDescent="0.25">
      <c r="A100" s="65" t="s">
        <v>731</v>
      </c>
      <c r="B100">
        <v>41477</v>
      </c>
      <c r="C100">
        <v>1301</v>
      </c>
      <c r="D100">
        <v>12321</v>
      </c>
      <c r="E100">
        <v>218</v>
      </c>
      <c r="F100">
        <v>24408</v>
      </c>
      <c r="G100">
        <v>1083</v>
      </c>
      <c r="H100">
        <v>4748</v>
      </c>
      <c r="I100">
        <v>0</v>
      </c>
      <c r="J100">
        <v>3626</v>
      </c>
      <c r="K100">
        <v>28</v>
      </c>
      <c r="L100">
        <v>8695</v>
      </c>
      <c r="M100">
        <v>190</v>
      </c>
      <c r="N100">
        <v>2479</v>
      </c>
      <c r="O100">
        <v>116</v>
      </c>
      <c r="P100">
        <v>4598</v>
      </c>
      <c r="Q100">
        <v>296</v>
      </c>
      <c r="R100">
        <v>5872</v>
      </c>
      <c r="S100">
        <v>238</v>
      </c>
      <c r="T100">
        <v>6233</v>
      </c>
      <c r="U100">
        <v>251</v>
      </c>
      <c r="V100">
        <v>5226</v>
      </c>
      <c r="W100">
        <v>182</v>
      </c>
      <c r="X100">
        <v>21107</v>
      </c>
      <c r="Y100">
        <v>746</v>
      </c>
      <c r="Z100">
        <v>20370</v>
      </c>
      <c r="AA100">
        <v>555</v>
      </c>
      <c r="AB100">
        <v>39981</v>
      </c>
      <c r="AC100">
        <v>1225</v>
      </c>
      <c r="AD100">
        <v>162</v>
      </c>
      <c r="AE100">
        <v>0</v>
      </c>
      <c r="AF100">
        <v>203</v>
      </c>
      <c r="AG100">
        <v>3</v>
      </c>
      <c r="AH100">
        <v>314</v>
      </c>
      <c r="AI100">
        <v>20</v>
      </c>
      <c r="AJ100">
        <v>105</v>
      </c>
      <c r="AK100">
        <v>29</v>
      </c>
      <c r="AL100">
        <v>712</v>
      </c>
      <c r="AM100">
        <v>24</v>
      </c>
      <c r="AN100">
        <v>518</v>
      </c>
      <c r="AO100">
        <v>83</v>
      </c>
      <c r="AP100">
        <v>39635</v>
      </c>
      <c r="AQ100">
        <v>1171</v>
      </c>
      <c r="AR100">
        <v>3496</v>
      </c>
      <c r="AS100">
        <v>63</v>
      </c>
      <c r="AT100">
        <v>37981</v>
      </c>
      <c r="AU100">
        <v>1238</v>
      </c>
      <c r="AV100">
        <v>40872</v>
      </c>
      <c r="AW100">
        <v>1209</v>
      </c>
      <c r="AX100">
        <v>605</v>
      </c>
      <c r="AY100">
        <v>92</v>
      </c>
      <c r="AZ100">
        <v>360</v>
      </c>
      <c r="BA100">
        <v>36</v>
      </c>
      <c r="BB100">
        <v>245</v>
      </c>
      <c r="BC100">
        <v>56</v>
      </c>
      <c r="BD100">
        <v>1603</v>
      </c>
      <c r="BE100">
        <v>136</v>
      </c>
      <c r="BF100">
        <v>8448</v>
      </c>
      <c r="BG100">
        <v>370</v>
      </c>
      <c r="BH100">
        <v>10340</v>
      </c>
      <c r="BI100">
        <v>372</v>
      </c>
      <c r="BJ100">
        <v>6286</v>
      </c>
      <c r="BK100">
        <v>89</v>
      </c>
      <c r="BL100">
        <v>21354</v>
      </c>
      <c r="BM100">
        <v>945</v>
      </c>
      <c r="BN100">
        <v>20745</v>
      </c>
      <c r="BO100">
        <v>867</v>
      </c>
      <c r="BP100">
        <v>609</v>
      </c>
      <c r="BQ100">
        <v>78</v>
      </c>
      <c r="BR100">
        <v>3054</v>
      </c>
      <c r="BS100">
        <v>138</v>
      </c>
      <c r="BT100">
        <v>15672</v>
      </c>
      <c r="BU100">
        <v>412</v>
      </c>
      <c r="BV100">
        <v>6228</v>
      </c>
      <c r="BW100">
        <v>518</v>
      </c>
      <c r="BX100">
        <v>2508</v>
      </c>
      <c r="BY100">
        <v>153</v>
      </c>
      <c r="BZ100">
        <v>1780</v>
      </c>
      <c r="CA100">
        <v>127</v>
      </c>
      <c r="CB100">
        <v>3650</v>
      </c>
      <c r="CC100">
        <v>288</v>
      </c>
      <c r="CD100">
        <v>16902</v>
      </c>
      <c r="CE100">
        <v>662</v>
      </c>
      <c r="CF100">
        <v>20709</v>
      </c>
      <c r="CG100">
        <v>338</v>
      </c>
      <c r="CH100">
        <v>1301</v>
      </c>
      <c r="CI100">
        <v>40176</v>
      </c>
      <c r="CJ100">
        <v>34424</v>
      </c>
      <c r="CK100">
        <v>10614</v>
      </c>
      <c r="CL100">
        <v>37695</v>
      </c>
      <c r="CM100">
        <v>1023</v>
      </c>
      <c r="CN100">
        <v>349</v>
      </c>
      <c r="CO100">
        <v>669</v>
      </c>
      <c r="CP100">
        <v>2610</v>
      </c>
      <c r="CQ100">
        <v>3177</v>
      </c>
      <c r="CR100">
        <v>725</v>
      </c>
      <c r="CS100">
        <v>2569</v>
      </c>
      <c r="CT100">
        <v>1545</v>
      </c>
      <c r="CU100">
        <v>182</v>
      </c>
      <c r="CV100">
        <v>1068</v>
      </c>
      <c r="CW100">
        <v>1837</v>
      </c>
      <c r="CX100">
        <v>5043</v>
      </c>
      <c r="CY100">
        <v>1231</v>
      </c>
      <c r="CZ100">
        <v>911</v>
      </c>
      <c r="DA100">
        <v>924</v>
      </c>
      <c r="DB100">
        <v>396</v>
      </c>
      <c r="DC100">
        <v>236</v>
      </c>
      <c r="DD100">
        <v>632</v>
      </c>
      <c r="DE100">
        <v>3362</v>
      </c>
      <c r="DF100">
        <v>11216</v>
      </c>
      <c r="DG100">
        <v>9451</v>
      </c>
      <c r="DH100">
        <v>4185</v>
      </c>
      <c r="DI100">
        <v>717</v>
      </c>
      <c r="DJ100">
        <v>439</v>
      </c>
      <c r="DK100">
        <v>1048</v>
      </c>
      <c r="DL100">
        <v>712</v>
      </c>
      <c r="DM100">
        <v>37859</v>
      </c>
      <c r="DN100">
        <v>3265</v>
      </c>
      <c r="DO100">
        <v>12905</v>
      </c>
      <c r="DP100">
        <v>1673</v>
      </c>
      <c r="DQ100">
        <v>293</v>
      </c>
      <c r="DR100">
        <v>336</v>
      </c>
      <c r="DS100">
        <v>175</v>
      </c>
      <c r="DT100">
        <v>263</v>
      </c>
      <c r="DU100">
        <v>110</v>
      </c>
      <c r="DV100">
        <v>342</v>
      </c>
      <c r="DW100">
        <v>14578</v>
      </c>
      <c r="DX100" t="s">
        <v>700</v>
      </c>
      <c r="DY100" t="s">
        <v>700</v>
      </c>
      <c r="DZ100" t="s">
        <v>700</v>
      </c>
      <c r="EA100" t="s">
        <v>700</v>
      </c>
      <c r="EB100" t="s">
        <v>541</v>
      </c>
      <c r="EC100">
        <v>0.5</v>
      </c>
      <c r="ED100">
        <v>0.6</v>
      </c>
      <c r="EE100">
        <v>0.8</v>
      </c>
      <c r="EF100">
        <v>1.9</v>
      </c>
      <c r="EG100">
        <v>2.1</v>
      </c>
      <c r="EH100">
        <v>1.4</v>
      </c>
      <c r="EI100">
        <v>1.7</v>
      </c>
      <c r="EJ100">
        <v>1.1000000000000001</v>
      </c>
      <c r="EK100">
        <v>0.6</v>
      </c>
      <c r="EL100">
        <v>0.6</v>
      </c>
      <c r="EM100">
        <v>0.8</v>
      </c>
      <c r="EN100">
        <v>0.4</v>
      </c>
      <c r="EO100">
        <v>0.7</v>
      </c>
      <c r="EP100">
        <v>0.7</v>
      </c>
      <c r="EQ100">
        <v>0.6</v>
      </c>
      <c r="ER100">
        <v>10.199999999999999</v>
      </c>
      <c r="ES100">
        <v>2.2000000000000002</v>
      </c>
      <c r="ET100">
        <v>7</v>
      </c>
      <c r="EU100">
        <v>16.600000000000001</v>
      </c>
      <c r="EV100">
        <v>2.9</v>
      </c>
      <c r="EW100">
        <v>9.6</v>
      </c>
      <c r="EX100">
        <v>0.5</v>
      </c>
      <c r="EY100">
        <v>0.5</v>
      </c>
      <c r="EZ100">
        <v>9</v>
      </c>
      <c r="FA100">
        <v>7.4</v>
      </c>
      <c r="FB100">
        <v>18.3</v>
      </c>
      <c r="FC100">
        <v>0.7</v>
      </c>
      <c r="FD100">
        <v>0.6</v>
      </c>
      <c r="FE100">
        <v>3.7</v>
      </c>
      <c r="FF100">
        <v>1.3</v>
      </c>
      <c r="FG100">
        <v>1.2</v>
      </c>
      <c r="FH100">
        <v>0.7</v>
      </c>
      <c r="FI100">
        <v>0.9</v>
      </c>
      <c r="FJ100">
        <v>0.9</v>
      </c>
      <c r="FK100">
        <v>7.5</v>
      </c>
      <c r="FL100">
        <v>1.4</v>
      </c>
      <c r="FM100">
        <v>0.6</v>
      </c>
      <c r="FN100">
        <v>2.6</v>
      </c>
      <c r="FO100">
        <v>2</v>
      </c>
      <c r="FP100">
        <v>3.4</v>
      </c>
      <c r="FQ100">
        <v>0.8</v>
      </c>
      <c r="FR100">
        <v>0.5</v>
      </c>
      <c r="FS100">
        <v>67</v>
      </c>
      <c r="FZ100" t="s">
        <v>700</v>
      </c>
      <c r="GA100" t="s">
        <v>700</v>
      </c>
      <c r="GB100" t="s">
        <v>341</v>
      </c>
      <c r="GC100" t="s">
        <v>2358</v>
      </c>
    </row>
    <row r="101" spans="1:185" x14ac:dyDescent="0.25">
      <c r="A101" s="65" t="s">
        <v>732</v>
      </c>
      <c r="B101">
        <v>38098</v>
      </c>
      <c r="C101">
        <v>1795</v>
      </c>
      <c r="D101">
        <v>9679</v>
      </c>
      <c r="E101">
        <v>481</v>
      </c>
      <c r="F101">
        <v>22000</v>
      </c>
      <c r="G101">
        <v>1310</v>
      </c>
      <c r="H101">
        <v>6419</v>
      </c>
      <c r="I101">
        <v>4</v>
      </c>
      <c r="J101">
        <v>2897</v>
      </c>
      <c r="K101">
        <v>128</v>
      </c>
      <c r="L101">
        <v>6782</v>
      </c>
      <c r="M101">
        <v>353</v>
      </c>
      <c r="N101">
        <v>3677</v>
      </c>
      <c r="O101">
        <v>174</v>
      </c>
      <c r="P101">
        <v>4058</v>
      </c>
      <c r="Q101">
        <v>341</v>
      </c>
      <c r="R101">
        <v>4206</v>
      </c>
      <c r="S101">
        <v>432</v>
      </c>
      <c r="T101">
        <v>4657</v>
      </c>
      <c r="U101">
        <v>182</v>
      </c>
      <c r="V101">
        <v>5402</v>
      </c>
      <c r="W101">
        <v>181</v>
      </c>
      <c r="X101">
        <v>19061</v>
      </c>
      <c r="Y101">
        <v>1062</v>
      </c>
      <c r="Z101">
        <v>19037</v>
      </c>
      <c r="AA101">
        <v>733</v>
      </c>
      <c r="AB101">
        <v>34105</v>
      </c>
      <c r="AC101">
        <v>1119</v>
      </c>
      <c r="AD101">
        <v>1010</v>
      </c>
      <c r="AE101">
        <v>38</v>
      </c>
      <c r="AF101">
        <v>410</v>
      </c>
      <c r="AG101">
        <v>174</v>
      </c>
      <c r="AH101">
        <v>944</v>
      </c>
      <c r="AI101">
        <v>1</v>
      </c>
      <c r="AJ101">
        <v>946</v>
      </c>
      <c r="AK101">
        <v>417</v>
      </c>
      <c r="AL101">
        <v>680</v>
      </c>
      <c r="AM101">
        <v>43</v>
      </c>
      <c r="AN101">
        <v>2175</v>
      </c>
      <c r="AO101">
        <v>634</v>
      </c>
      <c r="AP101">
        <v>33193</v>
      </c>
      <c r="AQ101">
        <v>983</v>
      </c>
      <c r="AR101">
        <v>4253</v>
      </c>
      <c r="AS101">
        <v>71</v>
      </c>
      <c r="AT101">
        <v>33845</v>
      </c>
      <c r="AU101">
        <v>1724</v>
      </c>
      <c r="AV101">
        <v>36010</v>
      </c>
      <c r="AW101">
        <v>1327</v>
      </c>
      <c r="AX101">
        <v>2088</v>
      </c>
      <c r="AY101">
        <v>468</v>
      </c>
      <c r="AZ101">
        <v>733</v>
      </c>
      <c r="BA101">
        <v>30</v>
      </c>
      <c r="BB101">
        <v>1355</v>
      </c>
      <c r="BC101">
        <v>438</v>
      </c>
      <c r="BD101">
        <v>1940</v>
      </c>
      <c r="BE101">
        <v>176</v>
      </c>
      <c r="BF101">
        <v>8379</v>
      </c>
      <c r="BG101">
        <v>492</v>
      </c>
      <c r="BH101">
        <v>8766</v>
      </c>
      <c r="BI101">
        <v>365</v>
      </c>
      <c r="BJ101">
        <v>5657</v>
      </c>
      <c r="BK101">
        <v>107</v>
      </c>
      <c r="BL101">
        <v>18589</v>
      </c>
      <c r="BM101">
        <v>979</v>
      </c>
      <c r="BN101">
        <v>18022</v>
      </c>
      <c r="BO101">
        <v>871</v>
      </c>
      <c r="BP101">
        <v>567</v>
      </c>
      <c r="BQ101">
        <v>108</v>
      </c>
      <c r="BR101">
        <v>3411</v>
      </c>
      <c r="BS101">
        <v>331</v>
      </c>
      <c r="BT101">
        <v>13076</v>
      </c>
      <c r="BU101">
        <v>487</v>
      </c>
      <c r="BV101">
        <v>6375</v>
      </c>
      <c r="BW101">
        <v>551</v>
      </c>
      <c r="BX101">
        <v>2549</v>
      </c>
      <c r="BY101">
        <v>272</v>
      </c>
      <c r="BZ101">
        <v>4719</v>
      </c>
      <c r="CA101">
        <v>731</v>
      </c>
      <c r="CB101">
        <v>7390</v>
      </c>
      <c r="CC101">
        <v>802</v>
      </c>
      <c r="CD101">
        <v>16565</v>
      </c>
      <c r="CE101">
        <v>706</v>
      </c>
      <c r="CF101">
        <v>13163</v>
      </c>
      <c r="CG101">
        <v>194</v>
      </c>
      <c r="CH101">
        <v>1795</v>
      </c>
      <c r="CI101">
        <v>36303</v>
      </c>
      <c r="CJ101">
        <v>28469</v>
      </c>
      <c r="CK101">
        <v>13762</v>
      </c>
      <c r="CL101">
        <v>33243</v>
      </c>
      <c r="CM101">
        <v>2894</v>
      </c>
      <c r="CN101">
        <v>1115</v>
      </c>
      <c r="CO101">
        <v>1873</v>
      </c>
      <c r="CP101">
        <v>1324</v>
      </c>
      <c r="CQ101">
        <v>2532</v>
      </c>
      <c r="CR101">
        <v>680</v>
      </c>
      <c r="CS101">
        <v>2409</v>
      </c>
      <c r="CT101">
        <v>847</v>
      </c>
      <c r="CU101">
        <v>172</v>
      </c>
      <c r="CV101">
        <v>1539</v>
      </c>
      <c r="CW101">
        <v>854</v>
      </c>
      <c r="CX101">
        <v>4826</v>
      </c>
      <c r="CY101">
        <v>1454</v>
      </c>
      <c r="CZ101">
        <v>844</v>
      </c>
      <c r="DA101">
        <v>714</v>
      </c>
      <c r="DB101">
        <v>597</v>
      </c>
      <c r="DC101">
        <v>417</v>
      </c>
      <c r="DD101">
        <v>1262</v>
      </c>
      <c r="DE101">
        <v>5456</v>
      </c>
      <c r="DF101">
        <v>10247</v>
      </c>
      <c r="DG101">
        <v>8211</v>
      </c>
      <c r="DH101">
        <v>3039</v>
      </c>
      <c r="DI101">
        <v>669</v>
      </c>
      <c r="DJ101">
        <v>470</v>
      </c>
      <c r="DK101">
        <v>1367</v>
      </c>
      <c r="DL101">
        <v>976</v>
      </c>
      <c r="DM101">
        <v>32866</v>
      </c>
      <c r="DN101">
        <v>5085</v>
      </c>
      <c r="DO101">
        <v>11340</v>
      </c>
      <c r="DP101">
        <v>4363</v>
      </c>
      <c r="DQ101">
        <v>710</v>
      </c>
      <c r="DR101">
        <v>741</v>
      </c>
      <c r="DS101">
        <v>420</v>
      </c>
      <c r="DT101">
        <v>411</v>
      </c>
      <c r="DU101">
        <v>350</v>
      </c>
      <c r="DV101">
        <v>1374</v>
      </c>
      <c r="DW101">
        <v>15703</v>
      </c>
      <c r="DX101" t="s">
        <v>700</v>
      </c>
      <c r="DY101" t="s">
        <v>700</v>
      </c>
      <c r="DZ101" t="s">
        <v>700</v>
      </c>
      <c r="EA101" t="s">
        <v>700</v>
      </c>
      <c r="EB101" t="s">
        <v>542</v>
      </c>
      <c r="EC101">
        <v>0.8</v>
      </c>
      <c r="ED101">
        <v>2.7</v>
      </c>
      <c r="EE101">
        <v>2</v>
      </c>
      <c r="EF101">
        <v>1.9</v>
      </c>
      <c r="EG101">
        <v>2.7</v>
      </c>
      <c r="EH101">
        <v>2.9</v>
      </c>
      <c r="EI101">
        <v>1.1000000000000001</v>
      </c>
      <c r="EJ101">
        <v>1</v>
      </c>
      <c r="EK101">
        <v>0.2</v>
      </c>
      <c r="EL101">
        <v>1.9</v>
      </c>
      <c r="EM101">
        <v>0.9</v>
      </c>
      <c r="EN101">
        <v>0.1</v>
      </c>
      <c r="EO101">
        <v>1.1000000000000001</v>
      </c>
      <c r="EP101">
        <v>0.8</v>
      </c>
      <c r="EQ101">
        <v>0.7</v>
      </c>
      <c r="ER101">
        <v>3.6</v>
      </c>
      <c r="ES101">
        <v>17</v>
      </c>
      <c r="ET101">
        <v>0.2</v>
      </c>
      <c r="EU101">
        <v>16.399999999999999</v>
      </c>
      <c r="EV101">
        <v>4.8</v>
      </c>
      <c r="EW101">
        <v>9.6999999999999993</v>
      </c>
      <c r="EX101">
        <v>0.6</v>
      </c>
      <c r="EY101">
        <v>0.7</v>
      </c>
      <c r="EZ101">
        <v>8</v>
      </c>
      <c r="FA101">
        <v>3.7</v>
      </c>
      <c r="FB101">
        <v>11.6</v>
      </c>
      <c r="FC101">
        <v>0.9</v>
      </c>
      <c r="FD101">
        <v>0.9</v>
      </c>
      <c r="FE101">
        <v>3.1</v>
      </c>
      <c r="FF101">
        <v>1.3</v>
      </c>
      <c r="FG101">
        <v>1</v>
      </c>
      <c r="FH101">
        <v>1.1000000000000001</v>
      </c>
      <c r="FI101">
        <v>1</v>
      </c>
      <c r="FJ101">
        <v>0.9</v>
      </c>
      <c r="FK101">
        <v>11.1</v>
      </c>
      <c r="FL101">
        <v>2.4</v>
      </c>
      <c r="FM101">
        <v>1</v>
      </c>
      <c r="FN101">
        <v>2.1</v>
      </c>
      <c r="FO101">
        <v>2.9</v>
      </c>
      <c r="FP101">
        <v>3.9</v>
      </c>
      <c r="FQ101">
        <v>0.9</v>
      </c>
      <c r="FR101">
        <v>0.7</v>
      </c>
      <c r="FS101">
        <v>298</v>
      </c>
      <c r="FZ101" t="s">
        <v>700</v>
      </c>
      <c r="GA101" t="s">
        <v>700</v>
      </c>
      <c r="GB101" t="s">
        <v>342</v>
      </c>
      <c r="GC101" t="s">
        <v>2358</v>
      </c>
    </row>
    <row r="102" spans="1:185" x14ac:dyDescent="0.25">
      <c r="A102" s="65" t="s">
        <v>733</v>
      </c>
      <c r="B102">
        <v>37865</v>
      </c>
      <c r="C102">
        <v>1773</v>
      </c>
      <c r="D102">
        <v>9340</v>
      </c>
      <c r="E102">
        <v>418</v>
      </c>
      <c r="F102">
        <v>21162</v>
      </c>
      <c r="G102">
        <v>1347</v>
      </c>
      <c r="H102">
        <v>7363</v>
      </c>
      <c r="I102">
        <v>8</v>
      </c>
      <c r="J102">
        <v>2600</v>
      </c>
      <c r="K102">
        <v>99</v>
      </c>
      <c r="L102">
        <v>6740</v>
      </c>
      <c r="M102">
        <v>319</v>
      </c>
      <c r="N102">
        <v>3042</v>
      </c>
      <c r="O102">
        <v>234</v>
      </c>
      <c r="P102">
        <v>3857</v>
      </c>
      <c r="Q102">
        <v>357</v>
      </c>
      <c r="R102">
        <v>3822</v>
      </c>
      <c r="S102">
        <v>222</v>
      </c>
      <c r="T102">
        <v>4734</v>
      </c>
      <c r="U102">
        <v>307</v>
      </c>
      <c r="V102">
        <v>5707</v>
      </c>
      <c r="W102">
        <v>227</v>
      </c>
      <c r="X102">
        <v>19069</v>
      </c>
      <c r="Y102">
        <v>919</v>
      </c>
      <c r="Z102">
        <v>18796</v>
      </c>
      <c r="AA102">
        <v>854</v>
      </c>
      <c r="AB102">
        <v>35230</v>
      </c>
      <c r="AC102">
        <v>1378</v>
      </c>
      <c r="AD102">
        <v>279</v>
      </c>
      <c r="AE102">
        <v>21</v>
      </c>
      <c r="AF102">
        <v>929</v>
      </c>
      <c r="AG102">
        <v>189</v>
      </c>
      <c r="AH102">
        <v>228</v>
      </c>
      <c r="AI102">
        <v>9</v>
      </c>
      <c r="AJ102">
        <v>738</v>
      </c>
      <c r="AK102">
        <v>137</v>
      </c>
      <c r="AL102">
        <v>461</v>
      </c>
      <c r="AM102">
        <v>39</v>
      </c>
      <c r="AN102">
        <v>1568</v>
      </c>
      <c r="AO102">
        <v>212</v>
      </c>
      <c r="AP102">
        <v>34536</v>
      </c>
      <c r="AQ102">
        <v>1303</v>
      </c>
      <c r="AR102">
        <v>4003</v>
      </c>
      <c r="AS102">
        <v>79</v>
      </c>
      <c r="AT102">
        <v>33862</v>
      </c>
      <c r="AU102">
        <v>1694</v>
      </c>
      <c r="AV102">
        <v>37163</v>
      </c>
      <c r="AW102">
        <v>1724</v>
      </c>
      <c r="AX102">
        <v>702</v>
      </c>
      <c r="AY102">
        <v>49</v>
      </c>
      <c r="AZ102">
        <v>374</v>
      </c>
      <c r="BA102">
        <v>1</v>
      </c>
      <c r="BB102">
        <v>328</v>
      </c>
      <c r="BC102">
        <v>48</v>
      </c>
      <c r="BD102">
        <v>1898</v>
      </c>
      <c r="BE102">
        <v>129</v>
      </c>
      <c r="BF102">
        <v>9695</v>
      </c>
      <c r="BG102">
        <v>508</v>
      </c>
      <c r="BH102">
        <v>8883</v>
      </c>
      <c r="BI102">
        <v>420</v>
      </c>
      <c r="BJ102">
        <v>5007</v>
      </c>
      <c r="BK102">
        <v>64</v>
      </c>
      <c r="BL102">
        <v>18102</v>
      </c>
      <c r="BM102">
        <v>1024</v>
      </c>
      <c r="BN102">
        <v>17722</v>
      </c>
      <c r="BO102">
        <v>976</v>
      </c>
      <c r="BP102">
        <v>380</v>
      </c>
      <c r="BQ102">
        <v>48</v>
      </c>
      <c r="BR102">
        <v>3060</v>
      </c>
      <c r="BS102">
        <v>323</v>
      </c>
      <c r="BT102">
        <v>13023</v>
      </c>
      <c r="BU102">
        <v>715</v>
      </c>
      <c r="BV102">
        <v>5848</v>
      </c>
      <c r="BW102">
        <v>362</v>
      </c>
      <c r="BX102">
        <v>2291</v>
      </c>
      <c r="BY102">
        <v>270</v>
      </c>
      <c r="BZ102">
        <v>3360</v>
      </c>
      <c r="CA102">
        <v>259</v>
      </c>
      <c r="CB102">
        <v>5371</v>
      </c>
      <c r="CC102">
        <v>443</v>
      </c>
      <c r="CD102">
        <v>18634</v>
      </c>
      <c r="CE102">
        <v>1103</v>
      </c>
      <c r="CF102">
        <v>12938</v>
      </c>
      <c r="CG102">
        <v>206</v>
      </c>
      <c r="CH102">
        <v>1773</v>
      </c>
      <c r="CI102">
        <v>36092</v>
      </c>
      <c r="CJ102">
        <v>29597</v>
      </c>
      <c r="CK102">
        <v>13299</v>
      </c>
      <c r="CL102">
        <v>34808</v>
      </c>
      <c r="CM102">
        <v>1502</v>
      </c>
      <c r="CN102">
        <v>336</v>
      </c>
      <c r="CO102">
        <v>1650</v>
      </c>
      <c r="CP102">
        <v>1430</v>
      </c>
      <c r="CQ102">
        <v>3575</v>
      </c>
      <c r="CR102">
        <v>522</v>
      </c>
      <c r="CS102">
        <v>2221</v>
      </c>
      <c r="CT102">
        <v>1048</v>
      </c>
      <c r="CU102">
        <v>337</v>
      </c>
      <c r="CV102">
        <v>761</v>
      </c>
      <c r="CW102">
        <v>872</v>
      </c>
      <c r="CX102">
        <v>4555</v>
      </c>
      <c r="CY102">
        <v>1847</v>
      </c>
      <c r="CZ102">
        <v>769</v>
      </c>
      <c r="DA102">
        <v>574</v>
      </c>
      <c r="DB102">
        <v>488</v>
      </c>
      <c r="DC102">
        <v>496</v>
      </c>
      <c r="DD102">
        <v>1053</v>
      </c>
      <c r="DE102">
        <v>5709</v>
      </c>
      <c r="DF102">
        <v>10435</v>
      </c>
      <c r="DG102">
        <v>8435</v>
      </c>
      <c r="DH102">
        <v>2851</v>
      </c>
      <c r="DI102">
        <v>800</v>
      </c>
      <c r="DJ102">
        <v>518</v>
      </c>
      <c r="DK102">
        <v>1200</v>
      </c>
      <c r="DL102">
        <v>827</v>
      </c>
      <c r="DM102">
        <v>34610</v>
      </c>
      <c r="DN102">
        <v>3416</v>
      </c>
      <c r="DO102">
        <v>12535</v>
      </c>
      <c r="DP102">
        <v>3609</v>
      </c>
      <c r="DQ102">
        <v>569</v>
      </c>
      <c r="DR102">
        <v>559</v>
      </c>
      <c r="DS102">
        <v>539</v>
      </c>
      <c r="DT102">
        <v>439</v>
      </c>
      <c r="DU102">
        <v>255</v>
      </c>
      <c r="DV102">
        <v>941</v>
      </c>
      <c r="DW102">
        <v>16144</v>
      </c>
      <c r="DX102" t="s">
        <v>700</v>
      </c>
      <c r="DY102" t="s">
        <v>700</v>
      </c>
      <c r="DZ102" t="s">
        <v>700</v>
      </c>
      <c r="EA102" t="s">
        <v>700</v>
      </c>
      <c r="EB102" t="s">
        <v>543</v>
      </c>
      <c r="EC102">
        <v>0.8</v>
      </c>
      <c r="ED102">
        <v>3.1</v>
      </c>
      <c r="EE102">
        <v>1.4</v>
      </c>
      <c r="EF102">
        <v>2.2000000000000002</v>
      </c>
      <c r="EG102">
        <v>2.8</v>
      </c>
      <c r="EH102">
        <v>1.6</v>
      </c>
      <c r="EI102">
        <v>1.5</v>
      </c>
      <c r="EJ102">
        <v>1</v>
      </c>
      <c r="EK102">
        <v>0.2</v>
      </c>
      <c r="EL102">
        <v>1.7</v>
      </c>
      <c r="EM102">
        <v>0.9</v>
      </c>
      <c r="EN102">
        <v>0.1</v>
      </c>
      <c r="EO102">
        <v>0.7</v>
      </c>
      <c r="EP102">
        <v>1.3</v>
      </c>
      <c r="EQ102">
        <v>0.8</v>
      </c>
      <c r="ER102">
        <v>9.3000000000000007</v>
      </c>
      <c r="ES102">
        <v>4.2</v>
      </c>
      <c r="ET102">
        <v>4.8</v>
      </c>
      <c r="EU102">
        <v>7.8</v>
      </c>
      <c r="EV102">
        <v>6.6</v>
      </c>
      <c r="EW102">
        <v>5.0999999999999996</v>
      </c>
      <c r="EX102">
        <v>0.7</v>
      </c>
      <c r="EY102">
        <v>0.8</v>
      </c>
      <c r="EZ102">
        <v>6.3</v>
      </c>
      <c r="FA102">
        <v>0.7</v>
      </c>
      <c r="FB102">
        <v>12.8</v>
      </c>
      <c r="FC102">
        <v>1</v>
      </c>
      <c r="FD102">
        <v>0.9</v>
      </c>
      <c r="FE102">
        <v>2.5</v>
      </c>
      <c r="FF102">
        <v>1.1000000000000001</v>
      </c>
      <c r="FG102">
        <v>1.1000000000000001</v>
      </c>
      <c r="FH102">
        <v>0.5</v>
      </c>
      <c r="FI102">
        <v>0.9</v>
      </c>
      <c r="FJ102">
        <v>0.9</v>
      </c>
      <c r="FK102">
        <v>6</v>
      </c>
      <c r="FL102">
        <v>2.4</v>
      </c>
      <c r="FM102">
        <v>1</v>
      </c>
      <c r="FN102">
        <v>1.7</v>
      </c>
      <c r="FO102">
        <v>2.8</v>
      </c>
      <c r="FP102">
        <v>2.4</v>
      </c>
      <c r="FQ102">
        <v>1.1000000000000001</v>
      </c>
      <c r="FR102">
        <v>0.6</v>
      </c>
      <c r="FS102">
        <v>101</v>
      </c>
      <c r="FZ102" t="s">
        <v>700</v>
      </c>
      <c r="GA102" t="s">
        <v>700</v>
      </c>
      <c r="GB102" t="s">
        <v>343</v>
      </c>
      <c r="GC102" t="s">
        <v>2358</v>
      </c>
    </row>
    <row r="103" spans="1:185" x14ac:dyDescent="0.25">
      <c r="A103" s="65" t="s">
        <v>734</v>
      </c>
      <c r="B103">
        <v>37247</v>
      </c>
      <c r="C103">
        <v>2208</v>
      </c>
      <c r="D103">
        <v>9100</v>
      </c>
      <c r="E103">
        <v>430</v>
      </c>
      <c r="F103">
        <v>20815</v>
      </c>
      <c r="G103">
        <v>1778</v>
      </c>
      <c r="H103">
        <v>7332</v>
      </c>
      <c r="I103">
        <v>0</v>
      </c>
      <c r="J103">
        <v>2824</v>
      </c>
      <c r="K103">
        <v>90</v>
      </c>
      <c r="L103">
        <v>6276</v>
      </c>
      <c r="M103">
        <v>340</v>
      </c>
      <c r="N103">
        <v>2570</v>
      </c>
      <c r="O103">
        <v>373</v>
      </c>
      <c r="P103">
        <v>3919</v>
      </c>
      <c r="Q103">
        <v>480</v>
      </c>
      <c r="R103">
        <v>3924</v>
      </c>
      <c r="S103">
        <v>364</v>
      </c>
      <c r="T103">
        <v>4765</v>
      </c>
      <c r="U103">
        <v>251</v>
      </c>
      <c r="V103">
        <v>5637</v>
      </c>
      <c r="W103">
        <v>310</v>
      </c>
      <c r="X103">
        <v>18825</v>
      </c>
      <c r="Y103">
        <v>1266</v>
      </c>
      <c r="Z103">
        <v>18422</v>
      </c>
      <c r="AA103">
        <v>942</v>
      </c>
      <c r="AB103">
        <v>34344</v>
      </c>
      <c r="AC103">
        <v>1607</v>
      </c>
      <c r="AD103">
        <v>344</v>
      </c>
      <c r="AE103">
        <v>9</v>
      </c>
      <c r="AF103">
        <v>287</v>
      </c>
      <c r="AG103">
        <v>0</v>
      </c>
      <c r="AH103">
        <v>236</v>
      </c>
      <c r="AI103">
        <v>12</v>
      </c>
      <c r="AJ103">
        <v>1545</v>
      </c>
      <c r="AK103">
        <v>455</v>
      </c>
      <c r="AL103">
        <v>315</v>
      </c>
      <c r="AM103">
        <v>20</v>
      </c>
      <c r="AN103">
        <v>2574</v>
      </c>
      <c r="AO103">
        <v>614</v>
      </c>
      <c r="AP103">
        <v>33400</v>
      </c>
      <c r="AQ103">
        <v>1453</v>
      </c>
      <c r="AR103">
        <v>4486</v>
      </c>
      <c r="AS103">
        <v>92</v>
      </c>
      <c r="AT103">
        <v>32761</v>
      </c>
      <c r="AU103">
        <v>2116</v>
      </c>
      <c r="AV103">
        <v>35904</v>
      </c>
      <c r="AW103">
        <v>1726</v>
      </c>
      <c r="AX103">
        <v>1343</v>
      </c>
      <c r="AY103">
        <v>482</v>
      </c>
      <c r="AZ103">
        <v>323</v>
      </c>
      <c r="BA103">
        <v>36</v>
      </c>
      <c r="BB103">
        <v>1020</v>
      </c>
      <c r="BC103">
        <v>446</v>
      </c>
      <c r="BD103">
        <v>2485</v>
      </c>
      <c r="BE103">
        <v>332</v>
      </c>
      <c r="BF103">
        <v>8793</v>
      </c>
      <c r="BG103">
        <v>497</v>
      </c>
      <c r="BH103">
        <v>9870</v>
      </c>
      <c r="BI103">
        <v>452</v>
      </c>
      <c r="BJ103">
        <v>4429</v>
      </c>
      <c r="BK103">
        <v>124</v>
      </c>
      <c r="BL103">
        <v>17660</v>
      </c>
      <c r="BM103">
        <v>1388</v>
      </c>
      <c r="BN103">
        <v>17140</v>
      </c>
      <c r="BO103">
        <v>1296</v>
      </c>
      <c r="BP103">
        <v>520</v>
      </c>
      <c r="BQ103">
        <v>92</v>
      </c>
      <c r="BR103">
        <v>3155</v>
      </c>
      <c r="BS103">
        <v>390</v>
      </c>
      <c r="BT103">
        <v>13244</v>
      </c>
      <c r="BU103">
        <v>918</v>
      </c>
      <c r="BV103">
        <v>5091</v>
      </c>
      <c r="BW103">
        <v>545</v>
      </c>
      <c r="BX103">
        <v>2480</v>
      </c>
      <c r="BY103">
        <v>315</v>
      </c>
      <c r="BZ103">
        <v>3896</v>
      </c>
      <c r="CA103">
        <v>535</v>
      </c>
      <c r="CB103">
        <v>6720</v>
      </c>
      <c r="CC103">
        <v>836</v>
      </c>
      <c r="CD103">
        <v>17108</v>
      </c>
      <c r="CE103">
        <v>1063</v>
      </c>
      <c r="CF103">
        <v>13266</v>
      </c>
      <c r="CG103">
        <v>301</v>
      </c>
      <c r="CH103">
        <v>2208</v>
      </c>
      <c r="CI103">
        <v>35039</v>
      </c>
      <c r="CJ103">
        <v>26914</v>
      </c>
      <c r="CK103">
        <v>14829</v>
      </c>
      <c r="CL103">
        <v>32902</v>
      </c>
      <c r="CM103">
        <v>2519</v>
      </c>
      <c r="CN103">
        <v>934</v>
      </c>
      <c r="CO103">
        <v>2117</v>
      </c>
      <c r="CP103">
        <v>1320</v>
      </c>
      <c r="CQ103">
        <v>3181</v>
      </c>
      <c r="CR103">
        <v>717</v>
      </c>
      <c r="CS103">
        <v>1957</v>
      </c>
      <c r="CT103">
        <v>908</v>
      </c>
      <c r="CU103">
        <v>246</v>
      </c>
      <c r="CV103">
        <v>707</v>
      </c>
      <c r="CW103">
        <v>914</v>
      </c>
      <c r="CX103">
        <v>4569</v>
      </c>
      <c r="CY103">
        <v>1035</v>
      </c>
      <c r="CZ103">
        <v>872</v>
      </c>
      <c r="DA103">
        <v>626</v>
      </c>
      <c r="DB103">
        <v>566</v>
      </c>
      <c r="DC103">
        <v>421</v>
      </c>
      <c r="DD103">
        <v>1116</v>
      </c>
      <c r="DE103">
        <v>5783</v>
      </c>
      <c r="DF103">
        <v>10350</v>
      </c>
      <c r="DG103">
        <v>8543</v>
      </c>
      <c r="DH103">
        <v>2917</v>
      </c>
      <c r="DI103">
        <v>600</v>
      </c>
      <c r="DJ103">
        <v>381</v>
      </c>
      <c r="DK103">
        <v>1207</v>
      </c>
      <c r="DL103">
        <v>858</v>
      </c>
      <c r="DM103">
        <v>33341</v>
      </c>
      <c r="DN103">
        <v>3869</v>
      </c>
      <c r="DO103">
        <v>11818</v>
      </c>
      <c r="DP103">
        <v>4315</v>
      </c>
      <c r="DQ103">
        <v>814</v>
      </c>
      <c r="DR103">
        <v>564</v>
      </c>
      <c r="DS103">
        <v>442</v>
      </c>
      <c r="DT103">
        <v>500</v>
      </c>
      <c r="DU103">
        <v>223</v>
      </c>
      <c r="DV103">
        <v>1186</v>
      </c>
      <c r="DW103">
        <v>16133</v>
      </c>
      <c r="DX103" t="s">
        <v>700</v>
      </c>
      <c r="DY103" t="s">
        <v>700</v>
      </c>
      <c r="DZ103" t="s">
        <v>700</v>
      </c>
      <c r="EA103" t="s">
        <v>700</v>
      </c>
      <c r="EB103" t="s">
        <v>544</v>
      </c>
      <c r="EC103">
        <v>0.7</v>
      </c>
      <c r="ED103">
        <v>1.8</v>
      </c>
      <c r="EE103">
        <v>1.4</v>
      </c>
      <c r="EF103">
        <v>5</v>
      </c>
      <c r="EG103">
        <v>2.5</v>
      </c>
      <c r="EH103">
        <v>3.4</v>
      </c>
      <c r="EI103">
        <v>1.5</v>
      </c>
      <c r="EJ103">
        <v>1.7</v>
      </c>
      <c r="EK103">
        <v>0.5</v>
      </c>
      <c r="EL103">
        <v>1.2</v>
      </c>
      <c r="EM103">
        <v>1.3</v>
      </c>
      <c r="EN103">
        <v>0.2</v>
      </c>
      <c r="EO103">
        <v>1.1000000000000001</v>
      </c>
      <c r="EP103">
        <v>0.7</v>
      </c>
      <c r="EQ103">
        <v>0.8</v>
      </c>
      <c r="ER103">
        <v>2.2999999999999998</v>
      </c>
      <c r="ES103">
        <v>5.9</v>
      </c>
      <c r="ET103">
        <v>8</v>
      </c>
      <c r="EU103">
        <v>10.1</v>
      </c>
      <c r="EV103">
        <v>5.6</v>
      </c>
      <c r="EW103">
        <v>6.5</v>
      </c>
      <c r="EX103">
        <v>0.8</v>
      </c>
      <c r="EY103">
        <v>0.8</v>
      </c>
      <c r="EZ103">
        <v>8</v>
      </c>
      <c r="FA103">
        <v>12.2</v>
      </c>
      <c r="FB103">
        <v>7.9</v>
      </c>
      <c r="FC103">
        <v>0.8</v>
      </c>
      <c r="FD103">
        <v>0.8</v>
      </c>
      <c r="FE103">
        <v>2.7</v>
      </c>
      <c r="FF103">
        <v>1.5</v>
      </c>
      <c r="FG103">
        <v>0.9</v>
      </c>
      <c r="FH103">
        <v>1.6</v>
      </c>
      <c r="FI103">
        <v>1.4</v>
      </c>
      <c r="FJ103">
        <v>1.4</v>
      </c>
      <c r="FK103">
        <v>6.7</v>
      </c>
      <c r="FL103">
        <v>2.2000000000000002</v>
      </c>
      <c r="FM103">
        <v>1.5</v>
      </c>
      <c r="FN103">
        <v>2.2000000000000002</v>
      </c>
      <c r="FO103">
        <v>2.7</v>
      </c>
      <c r="FP103">
        <v>1.9</v>
      </c>
      <c r="FQ103">
        <v>1.2</v>
      </c>
      <c r="FR103">
        <v>0.9</v>
      </c>
      <c r="FS103">
        <v>131</v>
      </c>
      <c r="FZ103" t="s">
        <v>700</v>
      </c>
      <c r="GA103" t="s">
        <v>700</v>
      </c>
      <c r="GB103" t="s">
        <v>344</v>
      </c>
      <c r="GC103" t="s">
        <v>2358</v>
      </c>
    </row>
    <row r="104" spans="1:185" x14ac:dyDescent="0.25">
      <c r="A104" s="65" t="s">
        <v>735</v>
      </c>
      <c r="B104">
        <v>39073</v>
      </c>
      <c r="C104">
        <v>2201</v>
      </c>
      <c r="D104">
        <v>9975</v>
      </c>
      <c r="E104">
        <v>455</v>
      </c>
      <c r="F104">
        <v>22442</v>
      </c>
      <c r="G104">
        <v>1730</v>
      </c>
      <c r="H104">
        <v>6656</v>
      </c>
      <c r="I104">
        <v>16</v>
      </c>
      <c r="J104">
        <v>3111</v>
      </c>
      <c r="K104">
        <v>137</v>
      </c>
      <c r="L104">
        <v>6864</v>
      </c>
      <c r="M104">
        <v>318</v>
      </c>
      <c r="N104">
        <v>3322</v>
      </c>
      <c r="O104">
        <v>316</v>
      </c>
      <c r="P104">
        <v>4485</v>
      </c>
      <c r="Q104">
        <v>593</v>
      </c>
      <c r="R104">
        <v>4388</v>
      </c>
      <c r="S104">
        <v>391</v>
      </c>
      <c r="T104">
        <v>4497</v>
      </c>
      <c r="U104">
        <v>225</v>
      </c>
      <c r="V104">
        <v>5750</v>
      </c>
      <c r="W104">
        <v>205</v>
      </c>
      <c r="X104">
        <v>19626</v>
      </c>
      <c r="Y104">
        <v>1380</v>
      </c>
      <c r="Z104">
        <v>19447</v>
      </c>
      <c r="AA104">
        <v>821</v>
      </c>
      <c r="AB104">
        <v>34407</v>
      </c>
      <c r="AC104">
        <v>1769</v>
      </c>
      <c r="AD104">
        <v>1991</v>
      </c>
      <c r="AE104">
        <v>36</v>
      </c>
      <c r="AF104">
        <v>171</v>
      </c>
      <c r="AG104">
        <v>49</v>
      </c>
      <c r="AH104">
        <v>376</v>
      </c>
      <c r="AI104">
        <v>19</v>
      </c>
      <c r="AJ104">
        <v>1475</v>
      </c>
      <c r="AK104">
        <v>269</v>
      </c>
      <c r="AL104">
        <v>653</v>
      </c>
      <c r="AM104">
        <v>59</v>
      </c>
      <c r="AN104">
        <v>4948</v>
      </c>
      <c r="AO104">
        <v>953</v>
      </c>
      <c r="AP104">
        <v>31218</v>
      </c>
      <c r="AQ104">
        <v>1141</v>
      </c>
      <c r="AR104">
        <v>4739</v>
      </c>
      <c r="AS104">
        <v>170</v>
      </c>
      <c r="AT104">
        <v>34334</v>
      </c>
      <c r="AU104">
        <v>2031</v>
      </c>
      <c r="AV104">
        <v>35643</v>
      </c>
      <c r="AW104">
        <v>1464</v>
      </c>
      <c r="AX104">
        <v>3430</v>
      </c>
      <c r="AY104">
        <v>737</v>
      </c>
      <c r="AZ104">
        <v>1062</v>
      </c>
      <c r="BA104">
        <v>84</v>
      </c>
      <c r="BB104">
        <v>2368</v>
      </c>
      <c r="BC104">
        <v>653</v>
      </c>
      <c r="BD104">
        <v>2951</v>
      </c>
      <c r="BE104">
        <v>530</v>
      </c>
      <c r="BF104">
        <v>6480</v>
      </c>
      <c r="BG104">
        <v>343</v>
      </c>
      <c r="BH104">
        <v>10090</v>
      </c>
      <c r="BI104">
        <v>431</v>
      </c>
      <c r="BJ104">
        <v>6255</v>
      </c>
      <c r="BK104">
        <v>126</v>
      </c>
      <c r="BL104">
        <v>18887</v>
      </c>
      <c r="BM104">
        <v>1367</v>
      </c>
      <c r="BN104">
        <v>18323</v>
      </c>
      <c r="BO104">
        <v>1213</v>
      </c>
      <c r="BP104">
        <v>564</v>
      </c>
      <c r="BQ104">
        <v>154</v>
      </c>
      <c r="BR104">
        <v>3555</v>
      </c>
      <c r="BS104">
        <v>363</v>
      </c>
      <c r="BT104">
        <v>13271</v>
      </c>
      <c r="BU104">
        <v>890</v>
      </c>
      <c r="BV104">
        <v>6384</v>
      </c>
      <c r="BW104">
        <v>507</v>
      </c>
      <c r="BX104">
        <v>2787</v>
      </c>
      <c r="BY104">
        <v>333</v>
      </c>
      <c r="BZ104">
        <v>4186</v>
      </c>
      <c r="CA104">
        <v>517</v>
      </c>
      <c r="CB104">
        <v>7980</v>
      </c>
      <c r="CC104">
        <v>755</v>
      </c>
      <c r="CD104">
        <v>17143</v>
      </c>
      <c r="CE104">
        <v>1022</v>
      </c>
      <c r="CF104">
        <v>13836</v>
      </c>
      <c r="CG104">
        <v>398</v>
      </c>
      <c r="CH104">
        <v>2201</v>
      </c>
      <c r="CI104">
        <v>36872</v>
      </c>
      <c r="CJ104">
        <v>27241</v>
      </c>
      <c r="CK104">
        <v>15766</v>
      </c>
      <c r="CL104">
        <v>31433</v>
      </c>
      <c r="CM104">
        <v>5605</v>
      </c>
      <c r="CN104">
        <v>2131</v>
      </c>
      <c r="CO104">
        <v>1186</v>
      </c>
      <c r="CP104">
        <v>1362</v>
      </c>
      <c r="CQ104">
        <v>2689</v>
      </c>
      <c r="CR104">
        <v>705</v>
      </c>
      <c r="CS104">
        <v>2522</v>
      </c>
      <c r="CT104">
        <v>1146</v>
      </c>
      <c r="CU104">
        <v>237</v>
      </c>
      <c r="CV104">
        <v>657</v>
      </c>
      <c r="CW104">
        <v>1286</v>
      </c>
      <c r="CX104">
        <v>5536</v>
      </c>
      <c r="CY104">
        <v>1296</v>
      </c>
      <c r="CZ104">
        <v>808</v>
      </c>
      <c r="DA104">
        <v>808</v>
      </c>
      <c r="DB104">
        <v>720</v>
      </c>
      <c r="DC104">
        <v>445</v>
      </c>
      <c r="DD104">
        <v>1495</v>
      </c>
      <c r="DE104">
        <v>4932</v>
      </c>
      <c r="DF104">
        <v>10598</v>
      </c>
      <c r="DG104">
        <v>8565</v>
      </c>
      <c r="DH104">
        <v>3147</v>
      </c>
      <c r="DI104">
        <v>631</v>
      </c>
      <c r="DJ104">
        <v>392</v>
      </c>
      <c r="DK104">
        <v>1402</v>
      </c>
      <c r="DL104">
        <v>934</v>
      </c>
      <c r="DM104">
        <v>34172</v>
      </c>
      <c r="DN104">
        <v>4919</v>
      </c>
      <c r="DO104">
        <v>11377</v>
      </c>
      <c r="DP104">
        <v>4153</v>
      </c>
      <c r="DQ104">
        <v>578</v>
      </c>
      <c r="DR104">
        <v>657</v>
      </c>
      <c r="DS104">
        <v>467</v>
      </c>
      <c r="DT104">
        <v>628</v>
      </c>
      <c r="DU104">
        <v>287</v>
      </c>
      <c r="DV104">
        <v>1322</v>
      </c>
      <c r="DW104">
        <v>15530</v>
      </c>
      <c r="DX104" t="s">
        <v>700</v>
      </c>
      <c r="DY104" t="s">
        <v>700</v>
      </c>
      <c r="DZ104" t="s">
        <v>700</v>
      </c>
      <c r="EA104" t="s">
        <v>700</v>
      </c>
      <c r="EB104" t="s">
        <v>545</v>
      </c>
      <c r="EC104">
        <v>0.9</v>
      </c>
      <c r="ED104">
        <v>2.4</v>
      </c>
      <c r="EE104">
        <v>2.1</v>
      </c>
      <c r="EF104">
        <v>4.5</v>
      </c>
      <c r="EG104">
        <v>3.1</v>
      </c>
      <c r="EH104">
        <v>2.7</v>
      </c>
      <c r="EI104">
        <v>1.8</v>
      </c>
      <c r="EJ104">
        <v>1.4</v>
      </c>
      <c r="EK104">
        <v>0.3</v>
      </c>
      <c r="EL104">
        <v>1.9</v>
      </c>
      <c r="EM104">
        <v>1.1000000000000001</v>
      </c>
      <c r="EN104">
        <v>0.2</v>
      </c>
      <c r="EO104">
        <v>1.1000000000000001</v>
      </c>
      <c r="EP104">
        <v>1</v>
      </c>
      <c r="EQ104">
        <v>1.1000000000000001</v>
      </c>
      <c r="ER104">
        <v>2.5</v>
      </c>
      <c r="ES104">
        <v>21.1</v>
      </c>
      <c r="ET104">
        <v>6.4</v>
      </c>
      <c r="EU104">
        <v>12.3</v>
      </c>
      <c r="EV104">
        <v>10.8</v>
      </c>
      <c r="EW104">
        <v>5.4</v>
      </c>
      <c r="EX104">
        <v>0.8</v>
      </c>
      <c r="EY104">
        <v>0.8</v>
      </c>
      <c r="EZ104">
        <v>6.5</v>
      </c>
      <c r="FA104">
        <v>4.4000000000000004</v>
      </c>
      <c r="FB104">
        <v>9.3000000000000007</v>
      </c>
      <c r="FC104">
        <v>2.1</v>
      </c>
      <c r="FD104">
        <v>0.9</v>
      </c>
      <c r="FE104">
        <v>5.7</v>
      </c>
      <c r="FF104">
        <v>1.3</v>
      </c>
      <c r="FG104">
        <v>1</v>
      </c>
      <c r="FH104">
        <v>0.8</v>
      </c>
      <c r="FI104">
        <v>1.3</v>
      </c>
      <c r="FJ104">
        <v>1.3</v>
      </c>
      <c r="FK104">
        <v>10.6</v>
      </c>
      <c r="FL104">
        <v>3</v>
      </c>
      <c r="FM104">
        <v>1.4</v>
      </c>
      <c r="FN104">
        <v>2.1</v>
      </c>
      <c r="FO104">
        <v>3</v>
      </c>
      <c r="FP104">
        <v>2.7</v>
      </c>
      <c r="FQ104">
        <v>1.2</v>
      </c>
      <c r="FR104">
        <v>1.4</v>
      </c>
      <c r="FS104">
        <v>206</v>
      </c>
      <c r="FZ104" t="s">
        <v>700</v>
      </c>
      <c r="GA104" t="s">
        <v>700</v>
      </c>
      <c r="GB104" t="s">
        <v>345</v>
      </c>
      <c r="GC104" t="s">
        <v>2358</v>
      </c>
    </row>
    <row r="105" spans="1:185" x14ac:dyDescent="0.25">
      <c r="A105" s="65" t="s">
        <v>736</v>
      </c>
      <c r="B105">
        <v>38821</v>
      </c>
      <c r="C105">
        <v>1880</v>
      </c>
      <c r="D105">
        <v>9756</v>
      </c>
      <c r="E105">
        <v>490</v>
      </c>
      <c r="F105">
        <v>21945</v>
      </c>
      <c r="G105">
        <v>1383</v>
      </c>
      <c r="H105">
        <v>7120</v>
      </c>
      <c r="I105">
        <v>7</v>
      </c>
      <c r="J105">
        <v>2870</v>
      </c>
      <c r="K105">
        <v>175</v>
      </c>
      <c r="L105">
        <v>6886</v>
      </c>
      <c r="M105">
        <v>315</v>
      </c>
      <c r="N105">
        <v>2944</v>
      </c>
      <c r="O105">
        <v>306</v>
      </c>
      <c r="P105">
        <v>3733</v>
      </c>
      <c r="Q105">
        <v>278</v>
      </c>
      <c r="R105">
        <v>4547</v>
      </c>
      <c r="S105">
        <v>367</v>
      </c>
      <c r="T105">
        <v>5023</v>
      </c>
      <c r="U105">
        <v>196</v>
      </c>
      <c r="V105">
        <v>5698</v>
      </c>
      <c r="W105">
        <v>236</v>
      </c>
      <c r="X105">
        <v>19657</v>
      </c>
      <c r="Y105">
        <v>1066</v>
      </c>
      <c r="Z105">
        <v>19164</v>
      </c>
      <c r="AA105">
        <v>814</v>
      </c>
      <c r="AB105">
        <v>37397</v>
      </c>
      <c r="AC105">
        <v>1757</v>
      </c>
      <c r="AD105">
        <v>199</v>
      </c>
      <c r="AE105">
        <v>0</v>
      </c>
      <c r="AF105">
        <v>90</v>
      </c>
      <c r="AG105">
        <v>12</v>
      </c>
      <c r="AH105">
        <v>254</v>
      </c>
      <c r="AI105">
        <v>2</v>
      </c>
      <c r="AJ105">
        <v>282</v>
      </c>
      <c r="AK105">
        <v>71</v>
      </c>
      <c r="AL105">
        <v>578</v>
      </c>
      <c r="AM105">
        <v>38</v>
      </c>
      <c r="AN105">
        <v>1470</v>
      </c>
      <c r="AO105">
        <v>324</v>
      </c>
      <c r="AP105">
        <v>36299</v>
      </c>
      <c r="AQ105">
        <v>1501</v>
      </c>
      <c r="AR105">
        <v>4575</v>
      </c>
      <c r="AS105">
        <v>101</v>
      </c>
      <c r="AT105">
        <v>34246</v>
      </c>
      <c r="AU105">
        <v>1779</v>
      </c>
      <c r="AV105">
        <v>37905</v>
      </c>
      <c r="AW105">
        <v>1646</v>
      </c>
      <c r="AX105">
        <v>916</v>
      </c>
      <c r="AY105">
        <v>234</v>
      </c>
      <c r="AZ105">
        <v>310</v>
      </c>
      <c r="BA105">
        <v>2</v>
      </c>
      <c r="BB105">
        <v>606</v>
      </c>
      <c r="BC105">
        <v>232</v>
      </c>
      <c r="BD105">
        <v>1684</v>
      </c>
      <c r="BE105">
        <v>297</v>
      </c>
      <c r="BF105">
        <v>9043</v>
      </c>
      <c r="BG105">
        <v>224</v>
      </c>
      <c r="BH105">
        <v>9993</v>
      </c>
      <c r="BI105">
        <v>410</v>
      </c>
      <c r="BJ105">
        <v>5401</v>
      </c>
      <c r="BK105">
        <v>153</v>
      </c>
      <c r="BL105">
        <v>18468</v>
      </c>
      <c r="BM105">
        <v>1129</v>
      </c>
      <c r="BN105">
        <v>17979</v>
      </c>
      <c r="BO105">
        <v>1016</v>
      </c>
      <c r="BP105">
        <v>489</v>
      </c>
      <c r="BQ105">
        <v>113</v>
      </c>
      <c r="BR105">
        <v>3477</v>
      </c>
      <c r="BS105">
        <v>254</v>
      </c>
      <c r="BT105">
        <v>13063</v>
      </c>
      <c r="BU105">
        <v>668</v>
      </c>
      <c r="BV105">
        <v>6097</v>
      </c>
      <c r="BW105">
        <v>512</v>
      </c>
      <c r="BX105">
        <v>2785</v>
      </c>
      <c r="BY105">
        <v>203</v>
      </c>
      <c r="BZ105">
        <v>2902</v>
      </c>
      <c r="CA105">
        <v>232</v>
      </c>
      <c r="CB105">
        <v>5220</v>
      </c>
      <c r="CC105">
        <v>440</v>
      </c>
      <c r="CD105">
        <v>17976</v>
      </c>
      <c r="CE105">
        <v>993</v>
      </c>
      <c r="CF105">
        <v>15397</v>
      </c>
      <c r="CG105">
        <v>408</v>
      </c>
      <c r="CH105">
        <v>1880</v>
      </c>
      <c r="CI105">
        <v>36941</v>
      </c>
      <c r="CJ105">
        <v>29891</v>
      </c>
      <c r="CK105">
        <v>13839</v>
      </c>
      <c r="CL105">
        <v>35329</v>
      </c>
      <c r="CM105">
        <v>1518</v>
      </c>
      <c r="CN105">
        <v>528</v>
      </c>
      <c r="CO105">
        <v>890</v>
      </c>
      <c r="CP105">
        <v>1624</v>
      </c>
      <c r="CQ105">
        <v>4891</v>
      </c>
      <c r="CR105">
        <v>429</v>
      </c>
      <c r="CS105">
        <v>1951</v>
      </c>
      <c r="CT105">
        <v>849</v>
      </c>
      <c r="CU105">
        <v>225</v>
      </c>
      <c r="CV105">
        <v>809</v>
      </c>
      <c r="CW105">
        <v>1145</v>
      </c>
      <c r="CX105">
        <v>4775</v>
      </c>
      <c r="CY105">
        <v>1253</v>
      </c>
      <c r="CZ105">
        <v>731</v>
      </c>
      <c r="DA105">
        <v>491</v>
      </c>
      <c r="DB105">
        <v>617</v>
      </c>
      <c r="DC105">
        <v>403</v>
      </c>
      <c r="DD105">
        <v>1213</v>
      </c>
      <c r="DE105">
        <v>5266</v>
      </c>
      <c r="DF105">
        <v>10523</v>
      </c>
      <c r="DG105">
        <v>8585</v>
      </c>
      <c r="DH105">
        <v>2903</v>
      </c>
      <c r="DI105">
        <v>759</v>
      </c>
      <c r="DJ105">
        <v>433</v>
      </c>
      <c r="DK105">
        <v>1179</v>
      </c>
      <c r="DL105">
        <v>687</v>
      </c>
      <c r="DM105">
        <v>34198</v>
      </c>
      <c r="DN105">
        <v>4292</v>
      </c>
      <c r="DO105">
        <v>12102</v>
      </c>
      <c r="DP105">
        <v>3687</v>
      </c>
      <c r="DQ105">
        <v>669</v>
      </c>
      <c r="DR105">
        <v>577</v>
      </c>
      <c r="DS105">
        <v>441</v>
      </c>
      <c r="DT105">
        <v>359</v>
      </c>
      <c r="DU105">
        <v>321</v>
      </c>
      <c r="DV105">
        <v>1109</v>
      </c>
      <c r="DW105">
        <v>15789</v>
      </c>
      <c r="DX105" t="s">
        <v>700</v>
      </c>
      <c r="DY105" t="s">
        <v>700</v>
      </c>
      <c r="DZ105" t="s">
        <v>700</v>
      </c>
      <c r="EA105" t="s">
        <v>700</v>
      </c>
      <c r="EB105" t="s">
        <v>546</v>
      </c>
      <c r="EC105">
        <v>0.8</v>
      </c>
      <c r="ED105">
        <v>2.5</v>
      </c>
      <c r="EE105">
        <v>1.3</v>
      </c>
      <c r="EF105">
        <v>4.0999999999999996</v>
      </c>
      <c r="EG105">
        <v>2.6</v>
      </c>
      <c r="EH105">
        <v>2.9</v>
      </c>
      <c r="EI105">
        <v>1.1000000000000001</v>
      </c>
      <c r="EJ105">
        <v>1.3</v>
      </c>
      <c r="EK105">
        <v>0.4</v>
      </c>
      <c r="EL105">
        <v>1.3</v>
      </c>
      <c r="EM105">
        <v>1</v>
      </c>
      <c r="EN105">
        <v>0.1</v>
      </c>
      <c r="EO105">
        <v>0.9</v>
      </c>
      <c r="EP105">
        <v>0.8</v>
      </c>
      <c r="EQ105">
        <v>0.8</v>
      </c>
      <c r="ER105">
        <v>8.4</v>
      </c>
      <c r="ES105">
        <v>23.7</v>
      </c>
      <c r="ET105">
        <v>1.6</v>
      </c>
      <c r="EU105">
        <v>11.1</v>
      </c>
      <c r="EV105">
        <v>3.4</v>
      </c>
      <c r="EW105">
        <v>11.4</v>
      </c>
      <c r="EX105">
        <v>0.7</v>
      </c>
      <c r="EY105">
        <v>0.7</v>
      </c>
      <c r="EZ105">
        <v>11.6</v>
      </c>
      <c r="FA105">
        <v>1.7</v>
      </c>
      <c r="FB105">
        <v>15.9</v>
      </c>
      <c r="FC105">
        <v>1.1000000000000001</v>
      </c>
      <c r="FD105">
        <v>0.8</v>
      </c>
      <c r="FE105">
        <v>7.2</v>
      </c>
      <c r="FF105">
        <v>0.7</v>
      </c>
      <c r="FG105">
        <v>0.9</v>
      </c>
      <c r="FH105">
        <v>1.1000000000000001</v>
      </c>
      <c r="FI105">
        <v>1</v>
      </c>
      <c r="FJ105">
        <v>1</v>
      </c>
      <c r="FK105">
        <v>12.3</v>
      </c>
      <c r="FL105">
        <v>2.1</v>
      </c>
      <c r="FM105">
        <v>1.1000000000000001</v>
      </c>
      <c r="FN105">
        <v>2.2999999999999998</v>
      </c>
      <c r="FO105">
        <v>2.2999999999999998</v>
      </c>
      <c r="FP105">
        <v>3.6</v>
      </c>
      <c r="FQ105">
        <v>1.1000000000000001</v>
      </c>
      <c r="FR105">
        <v>0.9</v>
      </c>
      <c r="FS105">
        <v>91</v>
      </c>
      <c r="FZ105" t="s">
        <v>700</v>
      </c>
      <c r="GA105" t="s">
        <v>700</v>
      </c>
      <c r="GB105" t="s">
        <v>346</v>
      </c>
      <c r="GC105" t="s">
        <v>2358</v>
      </c>
    </row>
    <row r="106" spans="1:185" x14ac:dyDescent="0.25">
      <c r="A106" s="65" t="s">
        <v>737</v>
      </c>
      <c r="B106">
        <v>38380</v>
      </c>
      <c r="C106">
        <v>1989</v>
      </c>
      <c r="D106">
        <v>9931</v>
      </c>
      <c r="E106">
        <v>342</v>
      </c>
      <c r="F106">
        <v>22070</v>
      </c>
      <c r="G106">
        <v>1636</v>
      </c>
      <c r="H106">
        <v>6379</v>
      </c>
      <c r="I106">
        <v>11</v>
      </c>
      <c r="J106">
        <v>2793</v>
      </c>
      <c r="K106">
        <v>49</v>
      </c>
      <c r="L106">
        <v>7138</v>
      </c>
      <c r="M106">
        <v>293</v>
      </c>
      <c r="N106">
        <v>2792</v>
      </c>
      <c r="O106">
        <v>267</v>
      </c>
      <c r="P106">
        <v>3953</v>
      </c>
      <c r="Q106">
        <v>339</v>
      </c>
      <c r="R106">
        <v>4853</v>
      </c>
      <c r="S106">
        <v>522</v>
      </c>
      <c r="T106">
        <v>5250</v>
      </c>
      <c r="U106">
        <v>283</v>
      </c>
      <c r="V106">
        <v>5222</v>
      </c>
      <c r="W106">
        <v>225</v>
      </c>
      <c r="X106">
        <v>19275</v>
      </c>
      <c r="Y106">
        <v>1191</v>
      </c>
      <c r="Z106">
        <v>19105</v>
      </c>
      <c r="AA106">
        <v>798</v>
      </c>
      <c r="AB106">
        <v>36616</v>
      </c>
      <c r="AC106">
        <v>1632</v>
      </c>
      <c r="AD106">
        <v>233</v>
      </c>
      <c r="AE106">
        <v>3</v>
      </c>
      <c r="AF106">
        <v>55</v>
      </c>
      <c r="AG106">
        <v>18</v>
      </c>
      <c r="AH106">
        <v>157</v>
      </c>
      <c r="AI106">
        <v>0</v>
      </c>
      <c r="AJ106">
        <v>923</v>
      </c>
      <c r="AK106">
        <v>333</v>
      </c>
      <c r="AL106">
        <v>391</v>
      </c>
      <c r="AM106">
        <v>3</v>
      </c>
      <c r="AN106">
        <v>3117</v>
      </c>
      <c r="AO106">
        <v>852</v>
      </c>
      <c r="AP106">
        <v>34378</v>
      </c>
      <c r="AQ106">
        <v>1116</v>
      </c>
      <c r="AR106">
        <v>4208</v>
      </c>
      <c r="AS106">
        <v>124</v>
      </c>
      <c r="AT106">
        <v>34172</v>
      </c>
      <c r="AU106">
        <v>1865</v>
      </c>
      <c r="AV106">
        <v>36765</v>
      </c>
      <c r="AW106">
        <v>1307</v>
      </c>
      <c r="AX106">
        <v>1615</v>
      </c>
      <c r="AY106">
        <v>682</v>
      </c>
      <c r="AZ106">
        <v>528</v>
      </c>
      <c r="BA106">
        <v>39</v>
      </c>
      <c r="BB106">
        <v>1087</v>
      </c>
      <c r="BC106">
        <v>643</v>
      </c>
      <c r="BD106">
        <v>2086</v>
      </c>
      <c r="BE106">
        <v>452</v>
      </c>
      <c r="BF106">
        <v>10089</v>
      </c>
      <c r="BG106">
        <v>553</v>
      </c>
      <c r="BH106">
        <v>9508</v>
      </c>
      <c r="BI106">
        <v>286</v>
      </c>
      <c r="BJ106">
        <v>3974</v>
      </c>
      <c r="BK106">
        <v>89</v>
      </c>
      <c r="BL106">
        <v>19020</v>
      </c>
      <c r="BM106">
        <v>1336</v>
      </c>
      <c r="BN106">
        <v>18551</v>
      </c>
      <c r="BO106">
        <v>1236</v>
      </c>
      <c r="BP106">
        <v>469</v>
      </c>
      <c r="BQ106">
        <v>100</v>
      </c>
      <c r="BR106">
        <v>3050</v>
      </c>
      <c r="BS106">
        <v>300</v>
      </c>
      <c r="BT106">
        <v>13984</v>
      </c>
      <c r="BU106">
        <v>792</v>
      </c>
      <c r="BV106">
        <v>5462</v>
      </c>
      <c r="BW106">
        <v>594</v>
      </c>
      <c r="BX106">
        <v>2624</v>
      </c>
      <c r="BY106">
        <v>250</v>
      </c>
      <c r="BZ106">
        <v>3387</v>
      </c>
      <c r="CA106">
        <v>406</v>
      </c>
      <c r="CB106">
        <v>5978</v>
      </c>
      <c r="CC106">
        <v>598</v>
      </c>
      <c r="CD106">
        <v>18982</v>
      </c>
      <c r="CE106">
        <v>1178</v>
      </c>
      <c r="CF106">
        <v>13336</v>
      </c>
      <c r="CG106">
        <v>213</v>
      </c>
      <c r="CH106">
        <v>1989</v>
      </c>
      <c r="CI106">
        <v>36391</v>
      </c>
      <c r="CJ106">
        <v>28684</v>
      </c>
      <c r="CK106">
        <v>13829</v>
      </c>
      <c r="CL106">
        <v>33487</v>
      </c>
      <c r="CM106">
        <v>3030</v>
      </c>
      <c r="CN106">
        <v>1303</v>
      </c>
      <c r="CO106">
        <v>1164</v>
      </c>
      <c r="CP106">
        <v>1714</v>
      </c>
      <c r="CQ106">
        <v>4906</v>
      </c>
      <c r="CR106">
        <v>634</v>
      </c>
      <c r="CS106">
        <v>2028</v>
      </c>
      <c r="CT106">
        <v>939</v>
      </c>
      <c r="CU106">
        <v>185</v>
      </c>
      <c r="CV106">
        <v>788</v>
      </c>
      <c r="CW106">
        <v>1404</v>
      </c>
      <c r="CX106">
        <v>4134</v>
      </c>
      <c r="CY106">
        <v>1037</v>
      </c>
      <c r="CZ106">
        <v>945</v>
      </c>
      <c r="DA106">
        <v>599</v>
      </c>
      <c r="DB106">
        <v>400</v>
      </c>
      <c r="DC106">
        <v>307</v>
      </c>
      <c r="DD106">
        <v>1051</v>
      </c>
      <c r="DE106">
        <v>5266</v>
      </c>
      <c r="DF106">
        <v>10463</v>
      </c>
      <c r="DG106">
        <v>8336</v>
      </c>
      <c r="DH106">
        <v>3315</v>
      </c>
      <c r="DI106">
        <v>889</v>
      </c>
      <c r="DJ106">
        <v>545</v>
      </c>
      <c r="DK106">
        <v>1238</v>
      </c>
      <c r="DL106">
        <v>857</v>
      </c>
      <c r="DM106">
        <v>34093</v>
      </c>
      <c r="DN106">
        <v>4166</v>
      </c>
      <c r="DO106">
        <v>12312</v>
      </c>
      <c r="DP106">
        <v>3417</v>
      </c>
      <c r="DQ106">
        <v>602</v>
      </c>
      <c r="DR106">
        <v>456</v>
      </c>
      <c r="DS106">
        <v>413</v>
      </c>
      <c r="DT106">
        <v>301</v>
      </c>
      <c r="DU106">
        <v>234</v>
      </c>
      <c r="DV106">
        <v>936</v>
      </c>
      <c r="DW106">
        <v>15729</v>
      </c>
      <c r="DX106" t="s">
        <v>700</v>
      </c>
      <c r="DY106" t="s">
        <v>700</v>
      </c>
      <c r="DZ106" t="s">
        <v>700</v>
      </c>
      <c r="EA106" t="s">
        <v>700</v>
      </c>
      <c r="EB106" t="s">
        <v>547</v>
      </c>
      <c r="EC106">
        <v>0.9</v>
      </c>
      <c r="ED106">
        <v>1.3</v>
      </c>
      <c r="EE106">
        <v>1.8</v>
      </c>
      <c r="EF106">
        <v>3</v>
      </c>
      <c r="EG106">
        <v>3.5</v>
      </c>
      <c r="EH106">
        <v>3</v>
      </c>
      <c r="EI106">
        <v>1.9</v>
      </c>
      <c r="EJ106">
        <v>1.2</v>
      </c>
      <c r="EK106">
        <v>0.2</v>
      </c>
      <c r="EL106">
        <v>1.3</v>
      </c>
      <c r="EM106">
        <v>1.2</v>
      </c>
      <c r="EN106">
        <v>0.1</v>
      </c>
      <c r="EO106">
        <v>1.2</v>
      </c>
      <c r="EP106">
        <v>0.9</v>
      </c>
      <c r="EQ106">
        <v>0.7</v>
      </c>
      <c r="ER106">
        <v>1.8</v>
      </c>
      <c r="ES106">
        <v>24</v>
      </c>
      <c r="ET106">
        <v>10.5</v>
      </c>
      <c r="EU106">
        <v>20.399999999999999</v>
      </c>
      <c r="EV106">
        <v>1.7</v>
      </c>
      <c r="EW106">
        <v>8.6999999999999993</v>
      </c>
      <c r="EX106">
        <v>0.6</v>
      </c>
      <c r="EY106">
        <v>0.7</v>
      </c>
      <c r="EZ106">
        <v>11.8</v>
      </c>
      <c r="FA106">
        <v>7.2</v>
      </c>
      <c r="FB106">
        <v>13.4</v>
      </c>
      <c r="FC106">
        <v>2.1</v>
      </c>
      <c r="FD106">
        <v>1</v>
      </c>
      <c r="FE106">
        <v>5.7</v>
      </c>
      <c r="FF106">
        <v>1.6</v>
      </c>
      <c r="FG106">
        <v>1</v>
      </c>
      <c r="FH106">
        <v>1.2</v>
      </c>
      <c r="FI106">
        <v>1.4</v>
      </c>
      <c r="FJ106">
        <v>1.4</v>
      </c>
      <c r="FK106">
        <v>8.6999999999999993</v>
      </c>
      <c r="FL106">
        <v>3</v>
      </c>
      <c r="FM106">
        <v>1.5</v>
      </c>
      <c r="FN106">
        <v>2.1</v>
      </c>
      <c r="FO106">
        <v>3</v>
      </c>
      <c r="FP106">
        <v>3</v>
      </c>
      <c r="FQ106">
        <v>1.6</v>
      </c>
      <c r="FR106">
        <v>0.5</v>
      </c>
      <c r="FS106">
        <v>188</v>
      </c>
      <c r="FZ106" t="s">
        <v>700</v>
      </c>
      <c r="GA106" t="s">
        <v>700</v>
      </c>
      <c r="GB106" t="s">
        <v>347</v>
      </c>
      <c r="GC106" t="s">
        <v>2358</v>
      </c>
    </row>
    <row r="107" spans="1:185" x14ac:dyDescent="0.25">
      <c r="A107" s="65" t="s">
        <v>738</v>
      </c>
      <c r="B107">
        <v>40911</v>
      </c>
      <c r="C107">
        <v>1300</v>
      </c>
      <c r="D107">
        <v>10122</v>
      </c>
      <c r="E107">
        <v>201</v>
      </c>
      <c r="F107">
        <v>25026</v>
      </c>
      <c r="G107">
        <v>1099</v>
      </c>
      <c r="H107">
        <v>5763</v>
      </c>
      <c r="I107">
        <v>0</v>
      </c>
      <c r="J107">
        <v>3337</v>
      </c>
      <c r="K107">
        <v>86</v>
      </c>
      <c r="L107">
        <v>6785</v>
      </c>
      <c r="M107">
        <v>115</v>
      </c>
      <c r="N107">
        <v>4500</v>
      </c>
      <c r="O107">
        <v>113</v>
      </c>
      <c r="P107">
        <v>5365</v>
      </c>
      <c r="Q107">
        <v>402</v>
      </c>
      <c r="R107">
        <v>5176</v>
      </c>
      <c r="S107">
        <v>293</v>
      </c>
      <c r="T107">
        <v>4710</v>
      </c>
      <c r="U107">
        <v>182</v>
      </c>
      <c r="V107">
        <v>5275</v>
      </c>
      <c r="W107">
        <v>109</v>
      </c>
      <c r="X107">
        <v>20410</v>
      </c>
      <c r="Y107">
        <v>725</v>
      </c>
      <c r="Z107">
        <v>20501</v>
      </c>
      <c r="AA107">
        <v>575</v>
      </c>
      <c r="AB107">
        <v>37842</v>
      </c>
      <c r="AC107">
        <v>1158</v>
      </c>
      <c r="AD107">
        <v>1214</v>
      </c>
      <c r="AE107">
        <v>38</v>
      </c>
      <c r="AF107">
        <v>25</v>
      </c>
      <c r="AG107">
        <v>0</v>
      </c>
      <c r="AH107">
        <v>724</v>
      </c>
      <c r="AI107">
        <v>13</v>
      </c>
      <c r="AJ107">
        <v>274</v>
      </c>
      <c r="AK107">
        <v>24</v>
      </c>
      <c r="AL107">
        <v>816</v>
      </c>
      <c r="AM107">
        <v>67</v>
      </c>
      <c r="AN107">
        <v>1858</v>
      </c>
      <c r="AO107">
        <v>401</v>
      </c>
      <c r="AP107">
        <v>36387</v>
      </c>
      <c r="AQ107">
        <v>770</v>
      </c>
      <c r="AR107">
        <v>4687</v>
      </c>
      <c r="AS107">
        <v>71</v>
      </c>
      <c r="AT107">
        <v>36224</v>
      </c>
      <c r="AU107">
        <v>1229</v>
      </c>
      <c r="AV107">
        <v>39255</v>
      </c>
      <c r="AW107">
        <v>987</v>
      </c>
      <c r="AX107">
        <v>1656</v>
      </c>
      <c r="AY107">
        <v>313</v>
      </c>
      <c r="AZ107">
        <v>665</v>
      </c>
      <c r="BA107">
        <v>0</v>
      </c>
      <c r="BB107">
        <v>991</v>
      </c>
      <c r="BC107">
        <v>313</v>
      </c>
      <c r="BD107">
        <v>1506</v>
      </c>
      <c r="BE107">
        <v>181</v>
      </c>
      <c r="BF107">
        <v>7017</v>
      </c>
      <c r="BG107">
        <v>295</v>
      </c>
      <c r="BH107">
        <v>9160</v>
      </c>
      <c r="BI107">
        <v>385</v>
      </c>
      <c r="BJ107">
        <v>8606</v>
      </c>
      <c r="BK107">
        <v>125</v>
      </c>
      <c r="BL107">
        <v>21530</v>
      </c>
      <c r="BM107">
        <v>956</v>
      </c>
      <c r="BN107">
        <v>20922</v>
      </c>
      <c r="BO107">
        <v>849</v>
      </c>
      <c r="BP107">
        <v>608</v>
      </c>
      <c r="BQ107">
        <v>107</v>
      </c>
      <c r="BR107">
        <v>3496</v>
      </c>
      <c r="BS107">
        <v>143</v>
      </c>
      <c r="BT107">
        <v>14350</v>
      </c>
      <c r="BU107">
        <v>458</v>
      </c>
      <c r="BV107">
        <v>7896</v>
      </c>
      <c r="BW107">
        <v>508</v>
      </c>
      <c r="BX107">
        <v>2780</v>
      </c>
      <c r="BY107">
        <v>133</v>
      </c>
      <c r="BZ107">
        <v>3800</v>
      </c>
      <c r="CA107">
        <v>307</v>
      </c>
      <c r="CB107">
        <v>5745</v>
      </c>
      <c r="CC107">
        <v>353</v>
      </c>
      <c r="CD107">
        <v>17555</v>
      </c>
      <c r="CE107">
        <v>705</v>
      </c>
      <c r="CF107">
        <v>15414</v>
      </c>
      <c r="CG107">
        <v>242</v>
      </c>
      <c r="CH107">
        <v>1300</v>
      </c>
      <c r="CI107">
        <v>39611</v>
      </c>
      <c r="CJ107">
        <v>32888</v>
      </c>
      <c r="CK107">
        <v>12461</v>
      </c>
      <c r="CL107">
        <v>36386</v>
      </c>
      <c r="CM107">
        <v>2086</v>
      </c>
      <c r="CN107">
        <v>892</v>
      </c>
      <c r="CO107">
        <v>862</v>
      </c>
      <c r="CP107">
        <v>1210</v>
      </c>
      <c r="CQ107">
        <v>3671</v>
      </c>
      <c r="CR107">
        <v>635</v>
      </c>
      <c r="CS107">
        <v>2159</v>
      </c>
      <c r="CT107">
        <v>958</v>
      </c>
      <c r="CU107">
        <v>468</v>
      </c>
      <c r="CV107">
        <v>964</v>
      </c>
      <c r="CW107">
        <v>1323</v>
      </c>
      <c r="CX107">
        <v>7366</v>
      </c>
      <c r="CY107">
        <v>1684</v>
      </c>
      <c r="CZ107">
        <v>915</v>
      </c>
      <c r="DA107">
        <v>871</v>
      </c>
      <c r="DB107">
        <v>467</v>
      </c>
      <c r="DC107">
        <v>493</v>
      </c>
      <c r="DD107">
        <v>1226</v>
      </c>
      <c r="DE107">
        <v>5024</v>
      </c>
      <c r="DF107">
        <v>10637</v>
      </c>
      <c r="DG107">
        <v>8345</v>
      </c>
      <c r="DH107">
        <v>3254</v>
      </c>
      <c r="DI107">
        <v>754</v>
      </c>
      <c r="DJ107">
        <v>459</v>
      </c>
      <c r="DK107">
        <v>1538</v>
      </c>
      <c r="DL107">
        <v>1064</v>
      </c>
      <c r="DM107">
        <v>34306</v>
      </c>
      <c r="DN107">
        <v>6326</v>
      </c>
      <c r="DO107">
        <v>11577</v>
      </c>
      <c r="DP107">
        <v>4084</v>
      </c>
      <c r="DQ107">
        <v>546</v>
      </c>
      <c r="DR107">
        <v>643</v>
      </c>
      <c r="DS107">
        <v>648</v>
      </c>
      <c r="DT107">
        <v>475</v>
      </c>
      <c r="DU107">
        <v>347</v>
      </c>
      <c r="DV107">
        <v>1240</v>
      </c>
      <c r="DW107">
        <v>15661</v>
      </c>
      <c r="DX107" t="s">
        <v>700</v>
      </c>
      <c r="DY107" t="s">
        <v>700</v>
      </c>
      <c r="DZ107" t="s">
        <v>700</v>
      </c>
      <c r="EA107" t="s">
        <v>700</v>
      </c>
      <c r="EB107" t="s">
        <v>548</v>
      </c>
      <c r="EC107">
        <v>0.5</v>
      </c>
      <c r="ED107">
        <v>1.4</v>
      </c>
      <c r="EE107">
        <v>0.9</v>
      </c>
      <c r="EF107">
        <v>1.4</v>
      </c>
      <c r="EG107">
        <v>2</v>
      </c>
      <c r="EH107">
        <v>1.5</v>
      </c>
      <c r="EI107">
        <v>1.6</v>
      </c>
      <c r="EJ107">
        <v>0.9</v>
      </c>
      <c r="EK107">
        <v>0.5</v>
      </c>
      <c r="EL107">
        <v>0.7</v>
      </c>
      <c r="EM107">
        <v>0.8</v>
      </c>
      <c r="EN107">
        <v>0.3</v>
      </c>
      <c r="EO107">
        <v>0.8</v>
      </c>
      <c r="EP107">
        <v>0.7</v>
      </c>
      <c r="EQ107">
        <v>0.5</v>
      </c>
      <c r="ER107">
        <v>3.3</v>
      </c>
      <c r="ES107">
        <v>43.5</v>
      </c>
      <c r="ET107">
        <v>2.7</v>
      </c>
      <c r="EU107">
        <v>10.4</v>
      </c>
      <c r="EV107">
        <v>8.3000000000000007</v>
      </c>
      <c r="EW107">
        <v>8.1999999999999993</v>
      </c>
      <c r="EX107">
        <v>0.4</v>
      </c>
      <c r="EY107">
        <v>0.4</v>
      </c>
      <c r="EZ107">
        <v>7.3</v>
      </c>
      <c r="FA107">
        <v>2.6</v>
      </c>
      <c r="FB107">
        <v>12.2</v>
      </c>
      <c r="FC107">
        <v>0.8</v>
      </c>
      <c r="FD107">
        <v>0.6</v>
      </c>
      <c r="FE107">
        <v>8.3000000000000007</v>
      </c>
      <c r="FF107">
        <v>1.7</v>
      </c>
      <c r="FG107">
        <v>1</v>
      </c>
      <c r="FH107">
        <v>0.8</v>
      </c>
      <c r="FI107">
        <v>0.8</v>
      </c>
      <c r="FJ107">
        <v>0.8</v>
      </c>
      <c r="FK107">
        <v>9.5</v>
      </c>
      <c r="FL107">
        <v>2.1</v>
      </c>
      <c r="FM107">
        <v>0.8</v>
      </c>
      <c r="FN107">
        <v>2.1</v>
      </c>
      <c r="FO107">
        <v>2.6</v>
      </c>
      <c r="FP107">
        <v>2.1</v>
      </c>
      <c r="FQ107">
        <v>0.9</v>
      </c>
      <c r="FR107">
        <v>0.9</v>
      </c>
      <c r="FS107">
        <v>117</v>
      </c>
      <c r="FZ107" t="s">
        <v>700</v>
      </c>
      <c r="GA107" t="s">
        <v>700</v>
      </c>
      <c r="GB107" t="s">
        <v>348</v>
      </c>
      <c r="GC107" t="s">
        <v>2358</v>
      </c>
    </row>
    <row r="108" spans="1:185" x14ac:dyDescent="0.25">
      <c r="A108" s="65" t="s">
        <v>739</v>
      </c>
      <c r="B108">
        <v>41109</v>
      </c>
      <c r="C108">
        <v>1470</v>
      </c>
      <c r="D108">
        <v>8686</v>
      </c>
      <c r="E108">
        <v>216</v>
      </c>
      <c r="F108">
        <v>27919</v>
      </c>
      <c r="G108">
        <v>1247</v>
      </c>
      <c r="H108">
        <v>4504</v>
      </c>
      <c r="I108">
        <v>7</v>
      </c>
      <c r="J108">
        <v>2367</v>
      </c>
      <c r="K108">
        <v>20</v>
      </c>
      <c r="L108">
        <v>6319</v>
      </c>
      <c r="M108">
        <v>196</v>
      </c>
      <c r="N108">
        <v>12109</v>
      </c>
      <c r="O108">
        <v>400</v>
      </c>
      <c r="P108">
        <v>4947</v>
      </c>
      <c r="Q108">
        <v>452</v>
      </c>
      <c r="R108">
        <v>3580</v>
      </c>
      <c r="S108">
        <v>165</v>
      </c>
      <c r="T108">
        <v>3390</v>
      </c>
      <c r="U108">
        <v>89</v>
      </c>
      <c r="V108">
        <v>3893</v>
      </c>
      <c r="W108">
        <v>141</v>
      </c>
      <c r="X108">
        <v>20767</v>
      </c>
      <c r="Y108">
        <v>897</v>
      </c>
      <c r="Z108">
        <v>20342</v>
      </c>
      <c r="AA108">
        <v>573</v>
      </c>
      <c r="AB108">
        <v>36398</v>
      </c>
      <c r="AC108">
        <v>1244</v>
      </c>
      <c r="AD108">
        <v>1922</v>
      </c>
      <c r="AE108">
        <v>134</v>
      </c>
      <c r="AF108">
        <v>208</v>
      </c>
      <c r="AG108">
        <v>0</v>
      </c>
      <c r="AH108">
        <v>1303</v>
      </c>
      <c r="AI108">
        <v>22</v>
      </c>
      <c r="AJ108">
        <v>174</v>
      </c>
      <c r="AK108">
        <v>5</v>
      </c>
      <c r="AL108">
        <v>1098</v>
      </c>
      <c r="AM108">
        <v>65</v>
      </c>
      <c r="AN108">
        <v>1484</v>
      </c>
      <c r="AO108">
        <v>186</v>
      </c>
      <c r="AP108">
        <v>35231</v>
      </c>
      <c r="AQ108">
        <v>1063</v>
      </c>
      <c r="AR108">
        <v>4048</v>
      </c>
      <c r="AS108">
        <v>114</v>
      </c>
      <c r="AT108">
        <v>37061</v>
      </c>
      <c r="AU108">
        <v>1356</v>
      </c>
      <c r="AV108">
        <v>38636</v>
      </c>
      <c r="AW108">
        <v>1315</v>
      </c>
      <c r="AX108">
        <v>2473</v>
      </c>
      <c r="AY108">
        <v>155</v>
      </c>
      <c r="AZ108">
        <v>812</v>
      </c>
      <c r="BA108">
        <v>63</v>
      </c>
      <c r="BB108">
        <v>1661</v>
      </c>
      <c r="BC108">
        <v>92</v>
      </c>
      <c r="BD108">
        <v>1104</v>
      </c>
      <c r="BE108">
        <v>97</v>
      </c>
      <c r="BF108">
        <v>4535</v>
      </c>
      <c r="BG108">
        <v>212</v>
      </c>
      <c r="BH108">
        <v>6768</v>
      </c>
      <c r="BI108">
        <v>370</v>
      </c>
      <c r="BJ108">
        <v>7907</v>
      </c>
      <c r="BK108">
        <v>175</v>
      </c>
      <c r="BL108">
        <v>23063</v>
      </c>
      <c r="BM108">
        <v>1012</v>
      </c>
      <c r="BN108">
        <v>22156</v>
      </c>
      <c r="BO108">
        <v>817</v>
      </c>
      <c r="BP108">
        <v>907</v>
      </c>
      <c r="BQ108">
        <v>195</v>
      </c>
      <c r="BR108">
        <v>4856</v>
      </c>
      <c r="BS108">
        <v>235</v>
      </c>
      <c r="BT108">
        <v>12246</v>
      </c>
      <c r="BU108">
        <v>561</v>
      </c>
      <c r="BV108">
        <v>12619</v>
      </c>
      <c r="BW108">
        <v>447</v>
      </c>
      <c r="BX108">
        <v>3054</v>
      </c>
      <c r="BY108">
        <v>239</v>
      </c>
      <c r="BZ108">
        <v>9271</v>
      </c>
      <c r="CA108">
        <v>322</v>
      </c>
      <c r="CB108">
        <v>12075</v>
      </c>
      <c r="CC108">
        <v>436</v>
      </c>
      <c r="CD108">
        <v>13873</v>
      </c>
      <c r="CE108">
        <v>694</v>
      </c>
      <c r="CF108">
        <v>12486</v>
      </c>
      <c r="CG108">
        <v>242</v>
      </c>
      <c r="CH108">
        <v>1470</v>
      </c>
      <c r="CI108">
        <v>39639</v>
      </c>
      <c r="CJ108">
        <v>32855</v>
      </c>
      <c r="CK108">
        <v>11237</v>
      </c>
      <c r="CL108">
        <v>36345</v>
      </c>
      <c r="CM108">
        <v>3074</v>
      </c>
      <c r="CN108">
        <v>731</v>
      </c>
      <c r="CO108">
        <v>212</v>
      </c>
      <c r="CP108">
        <v>1062</v>
      </c>
      <c r="CQ108">
        <v>2484</v>
      </c>
      <c r="CR108">
        <v>502</v>
      </c>
      <c r="CS108">
        <v>3339</v>
      </c>
      <c r="CT108">
        <v>702</v>
      </c>
      <c r="CU108">
        <v>625</v>
      </c>
      <c r="CV108">
        <v>1003</v>
      </c>
      <c r="CW108">
        <v>1586</v>
      </c>
      <c r="CX108">
        <v>7996</v>
      </c>
      <c r="CY108">
        <v>3139</v>
      </c>
      <c r="CZ108">
        <v>978</v>
      </c>
      <c r="DA108">
        <v>514</v>
      </c>
      <c r="DB108">
        <v>480</v>
      </c>
      <c r="DC108">
        <v>507</v>
      </c>
      <c r="DD108">
        <v>1448</v>
      </c>
      <c r="DE108">
        <v>8102</v>
      </c>
      <c r="DF108">
        <v>7902</v>
      </c>
      <c r="DG108">
        <v>5752</v>
      </c>
      <c r="DH108">
        <v>2299</v>
      </c>
      <c r="DI108">
        <v>748</v>
      </c>
      <c r="DJ108">
        <v>400</v>
      </c>
      <c r="DK108">
        <v>1402</v>
      </c>
      <c r="DL108">
        <v>1015</v>
      </c>
      <c r="DM108">
        <v>31004</v>
      </c>
      <c r="DN108">
        <v>9733</v>
      </c>
      <c r="DO108">
        <v>8098</v>
      </c>
      <c r="DP108">
        <v>7906</v>
      </c>
      <c r="DQ108">
        <v>982</v>
      </c>
      <c r="DR108">
        <v>804</v>
      </c>
      <c r="DS108">
        <v>837</v>
      </c>
      <c r="DT108">
        <v>762</v>
      </c>
      <c r="DU108">
        <v>728</v>
      </c>
      <c r="DV108">
        <v>3335</v>
      </c>
      <c r="DW108">
        <v>16004</v>
      </c>
      <c r="DX108" t="s">
        <v>700</v>
      </c>
      <c r="DY108" t="s">
        <v>700</v>
      </c>
      <c r="DZ108" t="s">
        <v>700</v>
      </c>
      <c r="EA108" t="s">
        <v>700</v>
      </c>
      <c r="EB108" t="s">
        <v>549</v>
      </c>
      <c r="EC108">
        <v>0.7</v>
      </c>
      <c r="ED108">
        <v>0.9</v>
      </c>
      <c r="EE108">
        <v>1.6</v>
      </c>
      <c r="EF108">
        <v>1.2</v>
      </c>
      <c r="EG108">
        <v>3.4</v>
      </c>
      <c r="EH108">
        <v>2.8</v>
      </c>
      <c r="EI108">
        <v>1.9</v>
      </c>
      <c r="EJ108">
        <v>2.2999999999999998</v>
      </c>
      <c r="EK108">
        <v>0.5</v>
      </c>
      <c r="EL108">
        <v>1.2</v>
      </c>
      <c r="EM108">
        <v>0.9</v>
      </c>
      <c r="EN108">
        <v>0.2</v>
      </c>
      <c r="EO108">
        <v>1</v>
      </c>
      <c r="EP108">
        <v>0.8</v>
      </c>
      <c r="EQ108">
        <v>0.7</v>
      </c>
      <c r="ER108">
        <v>4.8</v>
      </c>
      <c r="ES108">
        <v>8.1</v>
      </c>
      <c r="ET108">
        <v>1.8</v>
      </c>
      <c r="EU108">
        <v>6.5</v>
      </c>
      <c r="EV108">
        <v>7.4</v>
      </c>
      <c r="EW108">
        <v>8.1999999999999993</v>
      </c>
      <c r="EX108">
        <v>0.7</v>
      </c>
      <c r="EY108">
        <v>0.7</v>
      </c>
      <c r="EZ108">
        <v>3.6</v>
      </c>
      <c r="FA108">
        <v>8.1</v>
      </c>
      <c r="FB108">
        <v>3.1</v>
      </c>
      <c r="FC108">
        <v>1.8</v>
      </c>
      <c r="FD108">
        <v>0.8</v>
      </c>
      <c r="FE108">
        <v>9.1999999999999993</v>
      </c>
      <c r="FF108">
        <v>2.2999999999999998</v>
      </c>
      <c r="FG108">
        <v>1.8</v>
      </c>
      <c r="FH108">
        <v>1.2</v>
      </c>
      <c r="FI108">
        <v>0.9</v>
      </c>
      <c r="FJ108">
        <v>0.8</v>
      </c>
      <c r="FK108">
        <v>10.5</v>
      </c>
      <c r="FL108">
        <v>2.9</v>
      </c>
      <c r="FM108">
        <v>1.4</v>
      </c>
      <c r="FN108">
        <v>1.2</v>
      </c>
      <c r="FO108">
        <v>4.4000000000000004</v>
      </c>
      <c r="FP108">
        <v>1.3</v>
      </c>
      <c r="FQ108">
        <v>1.8</v>
      </c>
      <c r="FR108">
        <v>1.2</v>
      </c>
      <c r="FS108">
        <v>135</v>
      </c>
      <c r="FZ108" t="s">
        <v>700</v>
      </c>
      <c r="GA108" t="s">
        <v>700</v>
      </c>
      <c r="GB108" t="s">
        <v>349</v>
      </c>
      <c r="GC108" t="s">
        <v>2358</v>
      </c>
    </row>
    <row r="109" spans="1:185" x14ac:dyDescent="0.25">
      <c r="A109" s="65" t="s">
        <v>740</v>
      </c>
      <c r="B109">
        <v>41192</v>
      </c>
      <c r="C109">
        <v>1548</v>
      </c>
      <c r="D109">
        <v>11682</v>
      </c>
      <c r="E109">
        <v>360</v>
      </c>
      <c r="F109">
        <v>24292</v>
      </c>
      <c r="G109">
        <v>1188</v>
      </c>
      <c r="H109">
        <v>5218</v>
      </c>
      <c r="I109">
        <v>0</v>
      </c>
      <c r="J109">
        <v>3586</v>
      </c>
      <c r="K109">
        <v>55</v>
      </c>
      <c r="L109">
        <v>8096</v>
      </c>
      <c r="M109">
        <v>305</v>
      </c>
      <c r="N109">
        <v>3016</v>
      </c>
      <c r="O109">
        <v>201</v>
      </c>
      <c r="P109">
        <v>4479</v>
      </c>
      <c r="Q109">
        <v>270</v>
      </c>
      <c r="R109">
        <v>5936</v>
      </c>
      <c r="S109">
        <v>419</v>
      </c>
      <c r="T109">
        <v>5647</v>
      </c>
      <c r="U109">
        <v>193</v>
      </c>
      <c r="V109">
        <v>5214</v>
      </c>
      <c r="W109">
        <v>105</v>
      </c>
      <c r="X109">
        <v>20666</v>
      </c>
      <c r="Y109">
        <v>844</v>
      </c>
      <c r="Z109">
        <v>20526</v>
      </c>
      <c r="AA109">
        <v>704</v>
      </c>
      <c r="AB109">
        <v>39090</v>
      </c>
      <c r="AC109">
        <v>1330</v>
      </c>
      <c r="AD109">
        <v>365</v>
      </c>
      <c r="AE109">
        <v>0</v>
      </c>
      <c r="AF109">
        <v>140</v>
      </c>
      <c r="AG109">
        <v>11</v>
      </c>
      <c r="AH109">
        <v>620</v>
      </c>
      <c r="AI109">
        <v>73</v>
      </c>
      <c r="AJ109">
        <v>551</v>
      </c>
      <c r="AK109">
        <v>122</v>
      </c>
      <c r="AL109">
        <v>424</v>
      </c>
      <c r="AM109">
        <v>12</v>
      </c>
      <c r="AN109">
        <v>2050</v>
      </c>
      <c r="AO109">
        <v>361</v>
      </c>
      <c r="AP109">
        <v>37588</v>
      </c>
      <c r="AQ109">
        <v>1083</v>
      </c>
      <c r="AR109">
        <v>3640</v>
      </c>
      <c r="AS109">
        <v>83</v>
      </c>
      <c r="AT109">
        <v>37552</v>
      </c>
      <c r="AU109">
        <v>1465</v>
      </c>
      <c r="AV109">
        <v>39853</v>
      </c>
      <c r="AW109">
        <v>1162</v>
      </c>
      <c r="AX109">
        <v>1339</v>
      </c>
      <c r="AY109">
        <v>386</v>
      </c>
      <c r="AZ109">
        <v>687</v>
      </c>
      <c r="BA109">
        <v>61</v>
      </c>
      <c r="BB109">
        <v>652</v>
      </c>
      <c r="BC109">
        <v>325</v>
      </c>
      <c r="BD109">
        <v>1392</v>
      </c>
      <c r="BE109">
        <v>191</v>
      </c>
      <c r="BF109">
        <v>7598</v>
      </c>
      <c r="BG109">
        <v>413</v>
      </c>
      <c r="BH109">
        <v>8940</v>
      </c>
      <c r="BI109">
        <v>365</v>
      </c>
      <c r="BJ109">
        <v>8564</v>
      </c>
      <c r="BK109">
        <v>18</v>
      </c>
      <c r="BL109">
        <v>21531</v>
      </c>
      <c r="BM109">
        <v>1011</v>
      </c>
      <c r="BN109">
        <v>20869</v>
      </c>
      <c r="BO109">
        <v>874</v>
      </c>
      <c r="BP109">
        <v>662</v>
      </c>
      <c r="BQ109">
        <v>137</v>
      </c>
      <c r="BR109">
        <v>2761</v>
      </c>
      <c r="BS109">
        <v>177</v>
      </c>
      <c r="BT109">
        <v>15927</v>
      </c>
      <c r="BU109">
        <v>517</v>
      </c>
      <c r="BV109">
        <v>6210</v>
      </c>
      <c r="BW109">
        <v>539</v>
      </c>
      <c r="BX109">
        <v>2155</v>
      </c>
      <c r="BY109">
        <v>132</v>
      </c>
      <c r="BZ109">
        <v>2753</v>
      </c>
      <c r="CA109">
        <v>334</v>
      </c>
      <c r="CB109">
        <v>3996</v>
      </c>
      <c r="CC109">
        <v>401</v>
      </c>
      <c r="CD109">
        <v>14474</v>
      </c>
      <c r="CE109">
        <v>774</v>
      </c>
      <c r="CF109">
        <v>22596</v>
      </c>
      <c r="CG109">
        <v>373</v>
      </c>
      <c r="CH109">
        <v>1548</v>
      </c>
      <c r="CI109">
        <v>39644</v>
      </c>
      <c r="CJ109">
        <v>33994</v>
      </c>
      <c r="CK109">
        <v>10197</v>
      </c>
      <c r="CL109">
        <v>36734</v>
      </c>
      <c r="CM109">
        <v>2207</v>
      </c>
      <c r="CN109">
        <v>791</v>
      </c>
      <c r="CO109">
        <v>609</v>
      </c>
      <c r="CP109">
        <v>2112</v>
      </c>
      <c r="CQ109">
        <v>3934</v>
      </c>
      <c r="CR109">
        <v>789</v>
      </c>
      <c r="CS109">
        <v>2221</v>
      </c>
      <c r="CT109">
        <v>1276</v>
      </c>
      <c r="CU109">
        <v>411</v>
      </c>
      <c r="CV109">
        <v>1381</v>
      </c>
      <c r="CW109">
        <v>1893</v>
      </c>
      <c r="CX109">
        <v>4881</v>
      </c>
      <c r="CY109">
        <v>1542</v>
      </c>
      <c r="CZ109">
        <v>959</v>
      </c>
      <c r="DA109">
        <v>857</v>
      </c>
      <c r="DB109">
        <v>377</v>
      </c>
      <c r="DC109">
        <v>236</v>
      </c>
      <c r="DD109">
        <v>781</v>
      </c>
      <c r="DE109">
        <v>3591</v>
      </c>
      <c r="DF109">
        <v>11190</v>
      </c>
      <c r="DG109">
        <v>9516</v>
      </c>
      <c r="DH109">
        <v>4494</v>
      </c>
      <c r="DI109">
        <v>580</v>
      </c>
      <c r="DJ109">
        <v>290</v>
      </c>
      <c r="DK109">
        <v>1094</v>
      </c>
      <c r="DL109">
        <v>611</v>
      </c>
      <c r="DM109">
        <v>36783</v>
      </c>
      <c r="DN109">
        <v>4283</v>
      </c>
      <c r="DO109">
        <v>12589</v>
      </c>
      <c r="DP109">
        <v>2192</v>
      </c>
      <c r="DQ109">
        <v>360</v>
      </c>
      <c r="DR109">
        <v>317</v>
      </c>
      <c r="DS109">
        <v>304</v>
      </c>
      <c r="DT109">
        <v>215</v>
      </c>
      <c r="DU109">
        <v>268</v>
      </c>
      <c r="DV109">
        <v>552</v>
      </c>
      <c r="DW109">
        <v>14781</v>
      </c>
      <c r="DX109" t="s">
        <v>700</v>
      </c>
      <c r="DY109" t="s">
        <v>700</v>
      </c>
      <c r="DZ109" t="s">
        <v>700</v>
      </c>
      <c r="EA109" t="s">
        <v>700</v>
      </c>
      <c r="EB109" t="s">
        <v>550</v>
      </c>
      <c r="EC109">
        <v>0.8</v>
      </c>
      <c r="ED109">
        <v>1.6</v>
      </c>
      <c r="EE109">
        <v>1.5</v>
      </c>
      <c r="EF109">
        <v>2.9</v>
      </c>
      <c r="EG109">
        <v>2.2999999999999998</v>
      </c>
      <c r="EH109">
        <v>2.8</v>
      </c>
      <c r="EI109">
        <v>1.3</v>
      </c>
      <c r="EJ109">
        <v>0.8</v>
      </c>
      <c r="EK109">
        <v>0.6</v>
      </c>
      <c r="EL109">
        <v>1.3</v>
      </c>
      <c r="EM109">
        <v>1</v>
      </c>
      <c r="EN109">
        <v>0.3</v>
      </c>
      <c r="EO109">
        <v>1</v>
      </c>
      <c r="EP109">
        <v>0.8</v>
      </c>
      <c r="EQ109">
        <v>0.8</v>
      </c>
      <c r="ER109">
        <v>4.7</v>
      </c>
      <c r="ES109">
        <v>14.2</v>
      </c>
      <c r="ET109">
        <v>7.8</v>
      </c>
      <c r="EU109">
        <v>14.3</v>
      </c>
      <c r="EV109">
        <v>4.9000000000000004</v>
      </c>
      <c r="EW109">
        <v>5.6</v>
      </c>
      <c r="EX109">
        <v>0.8</v>
      </c>
      <c r="EY109">
        <v>0.7</v>
      </c>
      <c r="EZ109">
        <v>9.3000000000000007</v>
      </c>
      <c r="FA109">
        <v>9.4</v>
      </c>
      <c r="FB109">
        <v>14.7</v>
      </c>
      <c r="FC109">
        <v>2.2000000000000002</v>
      </c>
      <c r="FD109">
        <v>0.8</v>
      </c>
      <c r="FE109">
        <v>4.8</v>
      </c>
      <c r="FF109">
        <v>2</v>
      </c>
      <c r="FG109">
        <v>1.5</v>
      </c>
      <c r="FH109">
        <v>0.2</v>
      </c>
      <c r="FI109">
        <v>1.1000000000000001</v>
      </c>
      <c r="FJ109">
        <v>0.9</v>
      </c>
      <c r="FK109">
        <v>10.9</v>
      </c>
      <c r="FL109">
        <v>2</v>
      </c>
      <c r="FM109">
        <v>1.2</v>
      </c>
      <c r="FN109">
        <v>2</v>
      </c>
      <c r="FO109">
        <v>1.9</v>
      </c>
      <c r="FP109">
        <v>3</v>
      </c>
      <c r="FQ109">
        <v>1.8</v>
      </c>
      <c r="FR109">
        <v>0.7</v>
      </c>
      <c r="FS109">
        <v>119</v>
      </c>
      <c r="FZ109" t="s">
        <v>700</v>
      </c>
      <c r="GA109" t="s">
        <v>700</v>
      </c>
      <c r="GB109" t="s">
        <v>350</v>
      </c>
      <c r="GC109" t="s">
        <v>2358</v>
      </c>
    </row>
    <row r="110" spans="1:185" x14ac:dyDescent="0.25">
      <c r="A110" s="65" t="s">
        <v>741</v>
      </c>
      <c r="B110">
        <v>40683</v>
      </c>
      <c r="C110">
        <v>1515</v>
      </c>
      <c r="D110">
        <v>10365</v>
      </c>
      <c r="E110">
        <v>219</v>
      </c>
      <c r="F110">
        <v>24898</v>
      </c>
      <c r="G110">
        <v>1293</v>
      </c>
      <c r="H110">
        <v>5420</v>
      </c>
      <c r="I110">
        <v>3</v>
      </c>
      <c r="J110">
        <v>2825</v>
      </c>
      <c r="K110">
        <v>81</v>
      </c>
      <c r="L110">
        <v>7540</v>
      </c>
      <c r="M110">
        <v>138</v>
      </c>
      <c r="N110">
        <v>6701</v>
      </c>
      <c r="O110">
        <v>148</v>
      </c>
      <c r="P110">
        <v>3716</v>
      </c>
      <c r="Q110">
        <v>340</v>
      </c>
      <c r="R110">
        <v>4237</v>
      </c>
      <c r="S110">
        <v>383</v>
      </c>
      <c r="T110">
        <v>5555</v>
      </c>
      <c r="U110">
        <v>292</v>
      </c>
      <c r="V110">
        <v>4689</v>
      </c>
      <c r="W110">
        <v>130</v>
      </c>
      <c r="X110">
        <v>19888</v>
      </c>
      <c r="Y110">
        <v>791</v>
      </c>
      <c r="Z110">
        <v>20795</v>
      </c>
      <c r="AA110">
        <v>724</v>
      </c>
      <c r="AB110">
        <v>37429</v>
      </c>
      <c r="AC110">
        <v>1223</v>
      </c>
      <c r="AD110">
        <v>626</v>
      </c>
      <c r="AE110">
        <v>4</v>
      </c>
      <c r="AF110">
        <v>61</v>
      </c>
      <c r="AG110">
        <v>4</v>
      </c>
      <c r="AH110">
        <v>798</v>
      </c>
      <c r="AI110">
        <v>3</v>
      </c>
      <c r="AJ110">
        <v>885</v>
      </c>
      <c r="AK110">
        <v>267</v>
      </c>
      <c r="AL110">
        <v>836</v>
      </c>
      <c r="AM110">
        <v>14</v>
      </c>
      <c r="AN110">
        <v>2362</v>
      </c>
      <c r="AO110">
        <v>434</v>
      </c>
      <c r="AP110">
        <v>36082</v>
      </c>
      <c r="AQ110">
        <v>1067</v>
      </c>
      <c r="AR110">
        <v>3153</v>
      </c>
      <c r="AS110">
        <v>83</v>
      </c>
      <c r="AT110">
        <v>37530</v>
      </c>
      <c r="AU110">
        <v>1432</v>
      </c>
      <c r="AV110">
        <v>38773</v>
      </c>
      <c r="AW110">
        <v>1149</v>
      </c>
      <c r="AX110">
        <v>1910</v>
      </c>
      <c r="AY110">
        <v>366</v>
      </c>
      <c r="AZ110">
        <v>620</v>
      </c>
      <c r="BA110">
        <v>7</v>
      </c>
      <c r="BB110">
        <v>1290</v>
      </c>
      <c r="BC110">
        <v>359</v>
      </c>
      <c r="BD110">
        <v>1229</v>
      </c>
      <c r="BE110">
        <v>228</v>
      </c>
      <c r="BF110">
        <v>6622</v>
      </c>
      <c r="BG110">
        <v>417</v>
      </c>
      <c r="BH110">
        <v>7936</v>
      </c>
      <c r="BI110">
        <v>402</v>
      </c>
      <c r="BJ110">
        <v>7830</v>
      </c>
      <c r="BK110">
        <v>101</v>
      </c>
      <c r="BL110">
        <v>21163</v>
      </c>
      <c r="BM110">
        <v>1013</v>
      </c>
      <c r="BN110">
        <v>20494</v>
      </c>
      <c r="BO110">
        <v>926</v>
      </c>
      <c r="BP110">
        <v>669</v>
      </c>
      <c r="BQ110">
        <v>87</v>
      </c>
      <c r="BR110">
        <v>3735</v>
      </c>
      <c r="BS110">
        <v>280</v>
      </c>
      <c r="BT110">
        <v>12670</v>
      </c>
      <c r="BU110">
        <v>536</v>
      </c>
      <c r="BV110">
        <v>9798</v>
      </c>
      <c r="BW110">
        <v>513</v>
      </c>
      <c r="BX110">
        <v>2430</v>
      </c>
      <c r="BY110">
        <v>244</v>
      </c>
      <c r="BZ110">
        <v>2909</v>
      </c>
      <c r="CA110">
        <v>363</v>
      </c>
      <c r="CB110">
        <v>4217</v>
      </c>
      <c r="CC110">
        <v>482</v>
      </c>
      <c r="CD110">
        <v>14110</v>
      </c>
      <c r="CE110">
        <v>766</v>
      </c>
      <c r="CF110">
        <v>16836</v>
      </c>
      <c r="CG110">
        <v>238</v>
      </c>
      <c r="CH110">
        <v>1515</v>
      </c>
      <c r="CI110">
        <v>39168</v>
      </c>
      <c r="CJ110">
        <v>33515</v>
      </c>
      <c r="CK110">
        <v>10453</v>
      </c>
      <c r="CL110">
        <v>35308</v>
      </c>
      <c r="CM110">
        <v>3230</v>
      </c>
      <c r="CN110">
        <v>804</v>
      </c>
      <c r="CO110">
        <v>674</v>
      </c>
      <c r="CP110">
        <v>1708</v>
      </c>
      <c r="CQ110">
        <v>2628</v>
      </c>
      <c r="CR110">
        <v>622</v>
      </c>
      <c r="CS110">
        <v>2053</v>
      </c>
      <c r="CT110">
        <v>906</v>
      </c>
      <c r="CU110">
        <v>272</v>
      </c>
      <c r="CV110">
        <v>972</v>
      </c>
      <c r="CW110">
        <v>1519</v>
      </c>
      <c r="CX110">
        <v>8338</v>
      </c>
      <c r="CY110">
        <v>1494</v>
      </c>
      <c r="CZ110">
        <v>955</v>
      </c>
      <c r="DA110">
        <v>597</v>
      </c>
      <c r="DB110">
        <v>447</v>
      </c>
      <c r="DC110">
        <v>289</v>
      </c>
      <c r="DD110">
        <v>719</v>
      </c>
      <c r="DE110">
        <v>4272</v>
      </c>
      <c r="DF110">
        <v>9542</v>
      </c>
      <c r="DG110">
        <v>8094</v>
      </c>
      <c r="DH110">
        <v>3327</v>
      </c>
      <c r="DI110">
        <v>556</v>
      </c>
      <c r="DJ110">
        <v>383</v>
      </c>
      <c r="DK110">
        <v>892</v>
      </c>
      <c r="DL110">
        <v>608</v>
      </c>
      <c r="DM110">
        <v>34789</v>
      </c>
      <c r="DN110">
        <v>5377</v>
      </c>
      <c r="DO110">
        <v>10842</v>
      </c>
      <c r="DP110">
        <v>2972</v>
      </c>
      <c r="DQ110">
        <v>289</v>
      </c>
      <c r="DR110">
        <v>355</v>
      </c>
      <c r="DS110">
        <v>417</v>
      </c>
      <c r="DT110">
        <v>448</v>
      </c>
      <c r="DU110">
        <v>129</v>
      </c>
      <c r="DV110">
        <v>1121</v>
      </c>
      <c r="DW110">
        <v>13814</v>
      </c>
      <c r="DX110" t="s">
        <v>700</v>
      </c>
      <c r="DY110" t="s">
        <v>700</v>
      </c>
      <c r="DZ110" t="s">
        <v>700</v>
      </c>
      <c r="EA110" t="s">
        <v>700</v>
      </c>
      <c r="EB110" t="s">
        <v>551</v>
      </c>
      <c r="EC110">
        <v>0.7</v>
      </c>
      <c r="ED110">
        <v>2.1</v>
      </c>
      <c r="EE110">
        <v>1</v>
      </c>
      <c r="EF110">
        <v>1</v>
      </c>
      <c r="EG110">
        <v>3.3</v>
      </c>
      <c r="EH110">
        <v>2.8</v>
      </c>
      <c r="EI110">
        <v>2</v>
      </c>
      <c r="EJ110">
        <v>1</v>
      </c>
      <c r="EK110">
        <v>0.6</v>
      </c>
      <c r="EL110">
        <v>1.1000000000000001</v>
      </c>
      <c r="EM110">
        <v>1</v>
      </c>
      <c r="EN110">
        <v>0.1</v>
      </c>
      <c r="EO110">
        <v>0.8</v>
      </c>
      <c r="EP110">
        <v>0.9</v>
      </c>
      <c r="EQ110">
        <v>0.7</v>
      </c>
      <c r="ER110">
        <v>1.1000000000000001</v>
      </c>
      <c r="ES110">
        <v>13.4</v>
      </c>
      <c r="ET110">
        <v>1.1000000000000001</v>
      </c>
      <c r="EU110">
        <v>11.8</v>
      </c>
      <c r="EV110">
        <v>1.8</v>
      </c>
      <c r="EW110">
        <v>5.3</v>
      </c>
      <c r="EX110">
        <v>0.6</v>
      </c>
      <c r="EY110">
        <v>0.6</v>
      </c>
      <c r="EZ110">
        <v>6.4</v>
      </c>
      <c r="FA110">
        <v>1.8</v>
      </c>
      <c r="FB110">
        <v>8.5</v>
      </c>
      <c r="FC110">
        <v>1.5</v>
      </c>
      <c r="FD110">
        <v>0.7</v>
      </c>
      <c r="FE110">
        <v>7.1</v>
      </c>
      <c r="FF110">
        <v>1.7</v>
      </c>
      <c r="FG110">
        <v>1.4</v>
      </c>
      <c r="FH110">
        <v>0.8</v>
      </c>
      <c r="FI110">
        <v>1</v>
      </c>
      <c r="FJ110">
        <v>1</v>
      </c>
      <c r="FK110">
        <v>7</v>
      </c>
      <c r="FL110">
        <v>2.4</v>
      </c>
      <c r="FM110">
        <v>1.1000000000000001</v>
      </c>
      <c r="FN110">
        <v>1.5</v>
      </c>
      <c r="FO110">
        <v>3.5</v>
      </c>
      <c r="FP110">
        <v>3.5</v>
      </c>
      <c r="FQ110">
        <v>1.3</v>
      </c>
      <c r="FR110">
        <v>0.7</v>
      </c>
      <c r="FS110">
        <v>130</v>
      </c>
      <c r="FZ110" t="s">
        <v>700</v>
      </c>
      <c r="GA110" t="s">
        <v>700</v>
      </c>
      <c r="GB110" t="s">
        <v>351</v>
      </c>
      <c r="GC110" t="s">
        <v>2358</v>
      </c>
    </row>
    <row r="111" spans="1:185" x14ac:dyDescent="0.25">
      <c r="A111" s="65" t="s">
        <v>742</v>
      </c>
      <c r="B111">
        <v>38336</v>
      </c>
      <c r="C111">
        <v>2216</v>
      </c>
      <c r="D111">
        <v>8561</v>
      </c>
      <c r="E111">
        <v>370</v>
      </c>
      <c r="F111">
        <v>22061</v>
      </c>
      <c r="G111">
        <v>1846</v>
      </c>
      <c r="H111">
        <v>7714</v>
      </c>
      <c r="I111">
        <v>0</v>
      </c>
      <c r="J111">
        <v>2623</v>
      </c>
      <c r="K111">
        <v>135</v>
      </c>
      <c r="L111">
        <v>5938</v>
      </c>
      <c r="M111">
        <v>235</v>
      </c>
      <c r="N111">
        <v>2699</v>
      </c>
      <c r="O111">
        <v>192</v>
      </c>
      <c r="P111">
        <v>3986</v>
      </c>
      <c r="Q111">
        <v>608</v>
      </c>
      <c r="R111">
        <v>4212</v>
      </c>
      <c r="S111">
        <v>553</v>
      </c>
      <c r="T111">
        <v>4906</v>
      </c>
      <c r="U111">
        <v>303</v>
      </c>
      <c r="V111">
        <v>6258</v>
      </c>
      <c r="W111">
        <v>190</v>
      </c>
      <c r="X111">
        <v>18932</v>
      </c>
      <c r="Y111">
        <v>1114</v>
      </c>
      <c r="Z111">
        <v>19404</v>
      </c>
      <c r="AA111">
        <v>1102</v>
      </c>
      <c r="AB111">
        <v>35933</v>
      </c>
      <c r="AC111">
        <v>1504</v>
      </c>
      <c r="AD111">
        <v>413</v>
      </c>
      <c r="AE111">
        <v>67</v>
      </c>
      <c r="AF111">
        <v>449</v>
      </c>
      <c r="AG111">
        <v>223</v>
      </c>
      <c r="AH111">
        <v>205</v>
      </c>
      <c r="AI111">
        <v>1</v>
      </c>
      <c r="AJ111">
        <v>496</v>
      </c>
      <c r="AK111">
        <v>278</v>
      </c>
      <c r="AL111">
        <v>840</v>
      </c>
      <c r="AM111">
        <v>143</v>
      </c>
      <c r="AN111">
        <v>1468</v>
      </c>
      <c r="AO111">
        <v>517</v>
      </c>
      <c r="AP111">
        <v>35143</v>
      </c>
      <c r="AQ111">
        <v>1294</v>
      </c>
      <c r="AR111">
        <v>4662</v>
      </c>
      <c r="AS111">
        <v>114</v>
      </c>
      <c r="AT111">
        <v>33674</v>
      </c>
      <c r="AU111">
        <v>2102</v>
      </c>
      <c r="AV111">
        <v>37243</v>
      </c>
      <c r="AW111">
        <v>1758</v>
      </c>
      <c r="AX111">
        <v>1093</v>
      </c>
      <c r="AY111">
        <v>458</v>
      </c>
      <c r="AZ111">
        <v>386</v>
      </c>
      <c r="BA111">
        <v>24</v>
      </c>
      <c r="BB111">
        <v>707</v>
      </c>
      <c r="BC111">
        <v>434</v>
      </c>
      <c r="BD111">
        <v>1579</v>
      </c>
      <c r="BE111">
        <v>322</v>
      </c>
      <c r="BF111">
        <v>9144</v>
      </c>
      <c r="BG111">
        <v>690</v>
      </c>
      <c r="BH111">
        <v>9538</v>
      </c>
      <c r="BI111">
        <v>529</v>
      </c>
      <c r="BJ111">
        <v>6815</v>
      </c>
      <c r="BK111">
        <v>113</v>
      </c>
      <c r="BL111">
        <v>18444</v>
      </c>
      <c r="BM111">
        <v>1336</v>
      </c>
      <c r="BN111">
        <v>17748</v>
      </c>
      <c r="BO111">
        <v>1145</v>
      </c>
      <c r="BP111">
        <v>696</v>
      </c>
      <c r="BQ111">
        <v>191</v>
      </c>
      <c r="BR111">
        <v>3617</v>
      </c>
      <c r="BS111">
        <v>510</v>
      </c>
      <c r="BT111">
        <v>13025</v>
      </c>
      <c r="BU111">
        <v>814</v>
      </c>
      <c r="BV111">
        <v>6083</v>
      </c>
      <c r="BW111">
        <v>603</v>
      </c>
      <c r="BX111">
        <v>2953</v>
      </c>
      <c r="BY111">
        <v>429</v>
      </c>
      <c r="BZ111">
        <v>3944</v>
      </c>
      <c r="CA111">
        <v>609</v>
      </c>
      <c r="CB111">
        <v>5590</v>
      </c>
      <c r="CC111">
        <v>692</v>
      </c>
      <c r="CD111">
        <v>16946</v>
      </c>
      <c r="CE111">
        <v>1233</v>
      </c>
      <c r="CF111">
        <v>15772</v>
      </c>
      <c r="CG111">
        <v>291</v>
      </c>
      <c r="CH111">
        <v>2216</v>
      </c>
      <c r="CI111">
        <v>36120</v>
      </c>
      <c r="CJ111">
        <v>29058</v>
      </c>
      <c r="CK111">
        <v>13673</v>
      </c>
      <c r="CL111">
        <v>35378</v>
      </c>
      <c r="CM111">
        <v>1527</v>
      </c>
      <c r="CN111">
        <v>508</v>
      </c>
      <c r="CO111">
        <v>904</v>
      </c>
      <c r="CP111">
        <v>1181</v>
      </c>
      <c r="CQ111">
        <v>3833</v>
      </c>
      <c r="CR111">
        <v>417</v>
      </c>
      <c r="CS111">
        <v>1619</v>
      </c>
      <c r="CT111">
        <v>1328</v>
      </c>
      <c r="CU111">
        <v>268</v>
      </c>
      <c r="CV111">
        <v>828</v>
      </c>
      <c r="CW111">
        <v>1305</v>
      </c>
      <c r="CX111">
        <v>4572</v>
      </c>
      <c r="CY111">
        <v>1780</v>
      </c>
      <c r="CZ111">
        <v>883</v>
      </c>
      <c r="DA111">
        <v>804</v>
      </c>
      <c r="DB111">
        <v>659</v>
      </c>
      <c r="DC111">
        <v>296</v>
      </c>
      <c r="DD111">
        <v>1068</v>
      </c>
      <c r="DE111">
        <v>5843</v>
      </c>
      <c r="DF111">
        <v>10847</v>
      </c>
      <c r="DG111">
        <v>8794</v>
      </c>
      <c r="DH111">
        <v>3113</v>
      </c>
      <c r="DI111">
        <v>479</v>
      </c>
      <c r="DJ111">
        <v>254</v>
      </c>
      <c r="DK111">
        <v>1574</v>
      </c>
      <c r="DL111">
        <v>879</v>
      </c>
      <c r="DM111">
        <v>33287</v>
      </c>
      <c r="DN111">
        <v>5184</v>
      </c>
      <c r="DO111">
        <v>12289</v>
      </c>
      <c r="DP111">
        <v>4401</v>
      </c>
      <c r="DQ111">
        <v>422</v>
      </c>
      <c r="DR111">
        <v>640</v>
      </c>
      <c r="DS111">
        <v>429</v>
      </c>
      <c r="DT111">
        <v>626</v>
      </c>
      <c r="DU111">
        <v>509</v>
      </c>
      <c r="DV111">
        <v>1513</v>
      </c>
      <c r="DW111">
        <v>16690</v>
      </c>
      <c r="DX111" t="s">
        <v>700</v>
      </c>
      <c r="DY111" t="s">
        <v>700</v>
      </c>
      <c r="DZ111" t="s">
        <v>700</v>
      </c>
      <c r="EA111" t="s">
        <v>700</v>
      </c>
      <c r="EB111" t="s">
        <v>552</v>
      </c>
      <c r="EC111">
        <v>0.8</v>
      </c>
      <c r="ED111">
        <v>2.1</v>
      </c>
      <c r="EE111">
        <v>1.5</v>
      </c>
      <c r="EF111">
        <v>2.4</v>
      </c>
      <c r="EG111">
        <v>3.9</v>
      </c>
      <c r="EH111">
        <v>3.2</v>
      </c>
      <c r="EI111">
        <v>2.5</v>
      </c>
      <c r="EJ111">
        <v>1</v>
      </c>
      <c r="EK111">
        <v>0.4</v>
      </c>
      <c r="EL111">
        <v>1.3</v>
      </c>
      <c r="EM111">
        <v>1.2</v>
      </c>
      <c r="EN111">
        <v>0.2</v>
      </c>
      <c r="EO111">
        <v>1</v>
      </c>
      <c r="EP111">
        <v>0.9</v>
      </c>
      <c r="EQ111">
        <v>0.8</v>
      </c>
      <c r="ER111">
        <v>15.8</v>
      </c>
      <c r="ES111">
        <v>13.3</v>
      </c>
      <c r="ET111">
        <v>1.9</v>
      </c>
      <c r="EU111">
        <v>14.4</v>
      </c>
      <c r="EV111">
        <v>10.6</v>
      </c>
      <c r="EW111">
        <v>9.1</v>
      </c>
      <c r="EX111">
        <v>0.7</v>
      </c>
      <c r="EY111">
        <v>0.8</v>
      </c>
      <c r="EZ111">
        <v>12.6</v>
      </c>
      <c r="FA111">
        <v>8.4</v>
      </c>
      <c r="FB111">
        <v>16.8</v>
      </c>
      <c r="FC111">
        <v>1.2</v>
      </c>
      <c r="FD111">
        <v>0.9</v>
      </c>
      <c r="FE111">
        <v>8.8000000000000007</v>
      </c>
      <c r="FF111">
        <v>1.9</v>
      </c>
      <c r="FG111">
        <v>1.9</v>
      </c>
      <c r="FH111">
        <v>0.9</v>
      </c>
      <c r="FI111">
        <v>1.1000000000000001</v>
      </c>
      <c r="FJ111">
        <v>1.1000000000000001</v>
      </c>
      <c r="FK111">
        <v>11.1</v>
      </c>
      <c r="FL111">
        <v>3.6</v>
      </c>
      <c r="FM111">
        <v>1.4</v>
      </c>
      <c r="FN111">
        <v>2.7</v>
      </c>
      <c r="FO111">
        <v>4.3</v>
      </c>
      <c r="FP111">
        <v>3.5</v>
      </c>
      <c r="FQ111">
        <v>1.4</v>
      </c>
      <c r="FR111">
        <v>0.6</v>
      </c>
      <c r="FS111">
        <v>209</v>
      </c>
      <c r="FZ111" t="s">
        <v>700</v>
      </c>
      <c r="GA111" t="s">
        <v>700</v>
      </c>
      <c r="GB111" t="s">
        <v>352</v>
      </c>
      <c r="GC111" t="s">
        <v>2358</v>
      </c>
    </row>
    <row r="112" spans="1:185" x14ac:dyDescent="0.25">
      <c r="A112" s="65" t="s">
        <v>743</v>
      </c>
      <c r="B112">
        <v>40106</v>
      </c>
      <c r="C112">
        <v>2269</v>
      </c>
      <c r="D112">
        <v>10143</v>
      </c>
      <c r="E112">
        <v>406</v>
      </c>
      <c r="F112">
        <v>23469</v>
      </c>
      <c r="G112">
        <v>1812</v>
      </c>
      <c r="H112">
        <v>6494</v>
      </c>
      <c r="I112">
        <v>51</v>
      </c>
      <c r="J112">
        <v>2996</v>
      </c>
      <c r="K112">
        <v>105</v>
      </c>
      <c r="L112">
        <v>7147</v>
      </c>
      <c r="M112">
        <v>301</v>
      </c>
      <c r="N112">
        <v>3293</v>
      </c>
      <c r="O112">
        <v>474</v>
      </c>
      <c r="P112">
        <v>4068</v>
      </c>
      <c r="Q112">
        <v>359</v>
      </c>
      <c r="R112">
        <v>4729</v>
      </c>
      <c r="S112">
        <v>402</v>
      </c>
      <c r="T112">
        <v>5881</v>
      </c>
      <c r="U112">
        <v>391</v>
      </c>
      <c r="V112">
        <v>5498</v>
      </c>
      <c r="W112">
        <v>186</v>
      </c>
      <c r="X112">
        <v>20196</v>
      </c>
      <c r="Y112">
        <v>1355</v>
      </c>
      <c r="Z112">
        <v>19910</v>
      </c>
      <c r="AA112">
        <v>914</v>
      </c>
      <c r="AB112">
        <v>38356</v>
      </c>
      <c r="AC112">
        <v>2065</v>
      </c>
      <c r="AD112">
        <v>131</v>
      </c>
      <c r="AE112">
        <v>13</v>
      </c>
      <c r="AF112">
        <v>103</v>
      </c>
      <c r="AG112">
        <v>50</v>
      </c>
      <c r="AH112">
        <v>679</v>
      </c>
      <c r="AI112">
        <v>34</v>
      </c>
      <c r="AJ112">
        <v>182</v>
      </c>
      <c r="AK112">
        <v>43</v>
      </c>
      <c r="AL112">
        <v>655</v>
      </c>
      <c r="AM112">
        <v>64</v>
      </c>
      <c r="AN112">
        <v>1240</v>
      </c>
      <c r="AO112">
        <v>180</v>
      </c>
      <c r="AP112">
        <v>37381</v>
      </c>
      <c r="AQ112">
        <v>1939</v>
      </c>
      <c r="AR112">
        <v>4258</v>
      </c>
      <c r="AS112">
        <v>117</v>
      </c>
      <c r="AT112">
        <v>35848</v>
      </c>
      <c r="AU112">
        <v>2152</v>
      </c>
      <c r="AV112">
        <v>39028</v>
      </c>
      <c r="AW112">
        <v>2089</v>
      </c>
      <c r="AX112">
        <v>1078</v>
      </c>
      <c r="AY112">
        <v>180</v>
      </c>
      <c r="AZ112">
        <v>499</v>
      </c>
      <c r="BA112">
        <v>68</v>
      </c>
      <c r="BB112">
        <v>579</v>
      </c>
      <c r="BC112">
        <v>112</v>
      </c>
      <c r="BD112">
        <v>1596</v>
      </c>
      <c r="BE112">
        <v>166</v>
      </c>
      <c r="BF112">
        <v>8626</v>
      </c>
      <c r="BG112">
        <v>641</v>
      </c>
      <c r="BH112">
        <v>10169</v>
      </c>
      <c r="BI112">
        <v>499</v>
      </c>
      <c r="BJ112">
        <v>6279</v>
      </c>
      <c r="BK112">
        <v>83</v>
      </c>
      <c r="BL112">
        <v>20465</v>
      </c>
      <c r="BM112">
        <v>1482</v>
      </c>
      <c r="BN112">
        <v>19988</v>
      </c>
      <c r="BO112">
        <v>1422</v>
      </c>
      <c r="BP112">
        <v>477</v>
      </c>
      <c r="BQ112">
        <v>60</v>
      </c>
      <c r="BR112">
        <v>3004</v>
      </c>
      <c r="BS112">
        <v>330</v>
      </c>
      <c r="BT112">
        <v>15108</v>
      </c>
      <c r="BU112">
        <v>845</v>
      </c>
      <c r="BV112">
        <v>5842</v>
      </c>
      <c r="BW112">
        <v>667</v>
      </c>
      <c r="BX112">
        <v>2519</v>
      </c>
      <c r="BY112">
        <v>300</v>
      </c>
      <c r="BZ112">
        <v>2993</v>
      </c>
      <c r="CA112">
        <v>529</v>
      </c>
      <c r="CB112">
        <v>4960</v>
      </c>
      <c r="CC112">
        <v>712</v>
      </c>
      <c r="CD112">
        <v>17946</v>
      </c>
      <c r="CE112">
        <v>1200</v>
      </c>
      <c r="CF112">
        <v>17068</v>
      </c>
      <c r="CG112">
        <v>354</v>
      </c>
      <c r="CH112">
        <v>2269</v>
      </c>
      <c r="CI112">
        <v>37837</v>
      </c>
      <c r="CJ112">
        <v>31472</v>
      </c>
      <c r="CK112">
        <v>12277</v>
      </c>
      <c r="CL112">
        <v>36056</v>
      </c>
      <c r="CM112">
        <v>1936</v>
      </c>
      <c r="CN112">
        <v>702</v>
      </c>
      <c r="CO112">
        <v>1531</v>
      </c>
      <c r="CP112">
        <v>1615</v>
      </c>
      <c r="CQ112">
        <v>3361</v>
      </c>
      <c r="CR112">
        <v>616</v>
      </c>
      <c r="CS112">
        <v>2302</v>
      </c>
      <c r="CT112">
        <v>1043</v>
      </c>
      <c r="CU112">
        <v>361</v>
      </c>
      <c r="CV112">
        <v>855</v>
      </c>
      <c r="CW112">
        <v>940</v>
      </c>
      <c r="CX112">
        <v>6474</v>
      </c>
      <c r="CY112">
        <v>1416</v>
      </c>
      <c r="CZ112">
        <v>937</v>
      </c>
      <c r="DA112">
        <v>671</v>
      </c>
      <c r="DB112">
        <v>551</v>
      </c>
      <c r="DC112">
        <v>239</v>
      </c>
      <c r="DD112">
        <v>732</v>
      </c>
      <c r="DE112">
        <v>4970</v>
      </c>
      <c r="DF112">
        <v>11005</v>
      </c>
      <c r="DG112">
        <v>9039</v>
      </c>
      <c r="DH112">
        <v>3353</v>
      </c>
      <c r="DI112">
        <v>617</v>
      </c>
      <c r="DJ112">
        <v>385</v>
      </c>
      <c r="DK112">
        <v>1349</v>
      </c>
      <c r="DL112">
        <v>880</v>
      </c>
      <c r="DM112">
        <v>36102</v>
      </c>
      <c r="DN112">
        <v>3775</v>
      </c>
      <c r="DO112">
        <v>12706</v>
      </c>
      <c r="DP112">
        <v>3269</v>
      </c>
      <c r="DQ112">
        <v>783</v>
      </c>
      <c r="DR112">
        <v>300</v>
      </c>
      <c r="DS112">
        <v>427</v>
      </c>
      <c r="DT112">
        <v>366</v>
      </c>
      <c r="DU112">
        <v>275</v>
      </c>
      <c r="DV112">
        <v>740</v>
      </c>
      <c r="DW112">
        <v>15975</v>
      </c>
      <c r="DX112" t="s">
        <v>700</v>
      </c>
      <c r="DY112" t="s">
        <v>700</v>
      </c>
      <c r="DZ112" t="s">
        <v>700</v>
      </c>
      <c r="EA112" t="s">
        <v>700</v>
      </c>
      <c r="EB112" t="s">
        <v>553</v>
      </c>
      <c r="EC112">
        <v>0.9</v>
      </c>
      <c r="ED112">
        <v>2</v>
      </c>
      <c r="EE112">
        <v>1.4</v>
      </c>
      <c r="EF112">
        <v>3.8</v>
      </c>
      <c r="EG112">
        <v>2.2000000000000002</v>
      </c>
      <c r="EH112">
        <v>2.2000000000000002</v>
      </c>
      <c r="EI112">
        <v>1.7</v>
      </c>
      <c r="EJ112">
        <v>0.9</v>
      </c>
      <c r="EK112">
        <v>1.7</v>
      </c>
      <c r="EL112">
        <v>1.3</v>
      </c>
      <c r="EM112">
        <v>1.1000000000000001</v>
      </c>
      <c r="EN112">
        <v>1</v>
      </c>
      <c r="EO112">
        <v>1.3</v>
      </c>
      <c r="EP112">
        <v>0.9</v>
      </c>
      <c r="EQ112">
        <v>0.9</v>
      </c>
      <c r="ER112">
        <v>13.4</v>
      </c>
      <c r="ES112">
        <v>28.4</v>
      </c>
      <c r="ET112">
        <v>2.1</v>
      </c>
      <c r="EU112">
        <v>12.5</v>
      </c>
      <c r="EV112">
        <v>7</v>
      </c>
      <c r="EW112">
        <v>5.2</v>
      </c>
      <c r="EX112">
        <v>0.8</v>
      </c>
      <c r="EY112">
        <v>0.8</v>
      </c>
      <c r="EZ112">
        <v>7.2</v>
      </c>
      <c r="FA112">
        <v>7.9</v>
      </c>
      <c r="FB112">
        <v>11.6</v>
      </c>
      <c r="FC112">
        <v>0.9</v>
      </c>
      <c r="FD112">
        <v>0.9</v>
      </c>
      <c r="FE112">
        <v>3.6</v>
      </c>
      <c r="FF112">
        <v>1.7</v>
      </c>
      <c r="FG112">
        <v>1.2</v>
      </c>
      <c r="FH112">
        <v>0.7</v>
      </c>
      <c r="FI112">
        <v>1</v>
      </c>
      <c r="FJ112">
        <v>1</v>
      </c>
      <c r="FK112">
        <v>5.3</v>
      </c>
      <c r="FL112">
        <v>3</v>
      </c>
      <c r="FM112">
        <v>1</v>
      </c>
      <c r="FN112">
        <v>2.2999999999999998</v>
      </c>
      <c r="FO112">
        <v>3.6</v>
      </c>
      <c r="FP112">
        <v>3.8</v>
      </c>
      <c r="FQ112">
        <v>1.4</v>
      </c>
      <c r="FR112">
        <v>0.5</v>
      </c>
      <c r="FS112">
        <v>195</v>
      </c>
      <c r="FZ112" t="s">
        <v>700</v>
      </c>
      <c r="GA112" t="s">
        <v>700</v>
      </c>
      <c r="GB112" t="s">
        <v>353</v>
      </c>
      <c r="GC112" t="s">
        <v>2358</v>
      </c>
    </row>
    <row r="113" spans="1:185" x14ac:dyDescent="0.25">
      <c r="A113" s="65" t="s">
        <v>744</v>
      </c>
      <c r="B113">
        <v>37610</v>
      </c>
      <c r="C113">
        <v>1951</v>
      </c>
      <c r="D113">
        <v>9554</v>
      </c>
      <c r="E113">
        <v>376</v>
      </c>
      <c r="F113">
        <v>20421</v>
      </c>
      <c r="G113">
        <v>1575</v>
      </c>
      <c r="H113">
        <v>7635</v>
      </c>
      <c r="I113">
        <v>0</v>
      </c>
      <c r="J113">
        <v>3015</v>
      </c>
      <c r="K113">
        <v>123</v>
      </c>
      <c r="L113">
        <v>6539</v>
      </c>
      <c r="M113">
        <v>253</v>
      </c>
      <c r="N113">
        <v>2448</v>
      </c>
      <c r="O113">
        <v>194</v>
      </c>
      <c r="P113">
        <v>3731</v>
      </c>
      <c r="Q113">
        <v>428</v>
      </c>
      <c r="R113">
        <v>4091</v>
      </c>
      <c r="S113">
        <v>279</v>
      </c>
      <c r="T113">
        <v>4650</v>
      </c>
      <c r="U113">
        <v>330</v>
      </c>
      <c r="V113">
        <v>5501</v>
      </c>
      <c r="W113">
        <v>344</v>
      </c>
      <c r="X113">
        <v>18705</v>
      </c>
      <c r="Y113">
        <v>1059</v>
      </c>
      <c r="Z113">
        <v>18905</v>
      </c>
      <c r="AA113">
        <v>892</v>
      </c>
      <c r="AB113">
        <v>35798</v>
      </c>
      <c r="AC113">
        <v>1737</v>
      </c>
      <c r="AD113">
        <v>287</v>
      </c>
      <c r="AE113">
        <v>19</v>
      </c>
      <c r="AF113">
        <v>342</v>
      </c>
      <c r="AG113">
        <v>85</v>
      </c>
      <c r="AH113">
        <v>561</v>
      </c>
      <c r="AI113">
        <v>30</v>
      </c>
      <c r="AJ113">
        <v>288</v>
      </c>
      <c r="AK113">
        <v>63</v>
      </c>
      <c r="AL113">
        <v>334</v>
      </c>
      <c r="AM113">
        <v>17</v>
      </c>
      <c r="AN113">
        <v>1436</v>
      </c>
      <c r="AO113">
        <v>272</v>
      </c>
      <c r="AP113">
        <v>34793</v>
      </c>
      <c r="AQ113">
        <v>1548</v>
      </c>
      <c r="AR113">
        <v>4774</v>
      </c>
      <c r="AS113">
        <v>153</v>
      </c>
      <c r="AT113">
        <v>32836</v>
      </c>
      <c r="AU113">
        <v>1798</v>
      </c>
      <c r="AV113">
        <v>36440</v>
      </c>
      <c r="AW113">
        <v>1744</v>
      </c>
      <c r="AX113">
        <v>1170</v>
      </c>
      <c r="AY113">
        <v>207</v>
      </c>
      <c r="AZ113">
        <v>386</v>
      </c>
      <c r="BA113">
        <v>20</v>
      </c>
      <c r="BB113">
        <v>784</v>
      </c>
      <c r="BC113">
        <v>187</v>
      </c>
      <c r="BD113">
        <v>2282</v>
      </c>
      <c r="BE113">
        <v>235</v>
      </c>
      <c r="BF113">
        <v>9233</v>
      </c>
      <c r="BG113">
        <v>575</v>
      </c>
      <c r="BH113">
        <v>8894</v>
      </c>
      <c r="BI113">
        <v>416</v>
      </c>
      <c r="BJ113">
        <v>5199</v>
      </c>
      <c r="BK113">
        <v>155</v>
      </c>
      <c r="BL113">
        <v>17276</v>
      </c>
      <c r="BM113">
        <v>1254</v>
      </c>
      <c r="BN113">
        <v>16818</v>
      </c>
      <c r="BO113">
        <v>1131</v>
      </c>
      <c r="BP113">
        <v>458</v>
      </c>
      <c r="BQ113">
        <v>123</v>
      </c>
      <c r="BR113">
        <v>3145</v>
      </c>
      <c r="BS113">
        <v>321</v>
      </c>
      <c r="BT113">
        <v>12746</v>
      </c>
      <c r="BU113">
        <v>692</v>
      </c>
      <c r="BV113">
        <v>5469</v>
      </c>
      <c r="BW113">
        <v>634</v>
      </c>
      <c r="BX113">
        <v>2206</v>
      </c>
      <c r="BY113">
        <v>249</v>
      </c>
      <c r="BZ113">
        <v>3687</v>
      </c>
      <c r="CA113">
        <v>417</v>
      </c>
      <c r="CB113">
        <v>5980</v>
      </c>
      <c r="CC113">
        <v>605</v>
      </c>
      <c r="CD113">
        <v>18986</v>
      </c>
      <c r="CE113">
        <v>985</v>
      </c>
      <c r="CF113">
        <v>12518</v>
      </c>
      <c r="CG113">
        <v>356</v>
      </c>
      <c r="CH113">
        <v>1951</v>
      </c>
      <c r="CI113">
        <v>35659</v>
      </c>
      <c r="CJ113">
        <v>27812</v>
      </c>
      <c r="CK113">
        <v>14407</v>
      </c>
      <c r="CL113">
        <v>34118</v>
      </c>
      <c r="CM113">
        <v>1745</v>
      </c>
      <c r="CN113">
        <v>899</v>
      </c>
      <c r="CO113">
        <v>2300</v>
      </c>
      <c r="CP113">
        <v>1552</v>
      </c>
      <c r="CQ113">
        <v>2190</v>
      </c>
      <c r="CR113">
        <v>624</v>
      </c>
      <c r="CS113">
        <v>2069</v>
      </c>
      <c r="CT113">
        <v>1159</v>
      </c>
      <c r="CU113">
        <v>196</v>
      </c>
      <c r="CV113">
        <v>969</v>
      </c>
      <c r="CW113">
        <v>913</v>
      </c>
      <c r="CX113">
        <v>4662</v>
      </c>
      <c r="CY113">
        <v>1080</v>
      </c>
      <c r="CZ113">
        <v>927</v>
      </c>
      <c r="DA113">
        <v>569</v>
      </c>
      <c r="DB113">
        <v>731</v>
      </c>
      <c r="DC113">
        <v>342</v>
      </c>
      <c r="DD113">
        <v>1189</v>
      </c>
      <c r="DE113">
        <v>5731</v>
      </c>
      <c r="DF113">
        <v>10753</v>
      </c>
      <c r="DG113">
        <v>9103</v>
      </c>
      <c r="DH113">
        <v>3373</v>
      </c>
      <c r="DI113">
        <v>618</v>
      </c>
      <c r="DJ113">
        <v>404</v>
      </c>
      <c r="DK113">
        <v>1032</v>
      </c>
      <c r="DL113">
        <v>628</v>
      </c>
      <c r="DM113">
        <v>33257</v>
      </c>
      <c r="DN113">
        <v>4472</v>
      </c>
      <c r="DO113">
        <v>12771</v>
      </c>
      <c r="DP113">
        <v>3713</v>
      </c>
      <c r="DQ113">
        <v>849</v>
      </c>
      <c r="DR113">
        <v>506</v>
      </c>
      <c r="DS113">
        <v>415</v>
      </c>
      <c r="DT113">
        <v>207</v>
      </c>
      <c r="DU113">
        <v>259</v>
      </c>
      <c r="DV113">
        <v>905</v>
      </c>
      <c r="DW113">
        <v>16484</v>
      </c>
      <c r="DX113" t="s">
        <v>700</v>
      </c>
      <c r="DY113" t="s">
        <v>700</v>
      </c>
      <c r="DZ113" t="s">
        <v>700</v>
      </c>
      <c r="EA113" t="s">
        <v>700</v>
      </c>
      <c r="EB113" t="s">
        <v>554</v>
      </c>
      <c r="EC113">
        <v>0.7</v>
      </c>
      <c r="ED113">
        <v>2</v>
      </c>
      <c r="EE113">
        <v>1.3</v>
      </c>
      <c r="EF113">
        <v>2.7</v>
      </c>
      <c r="EG113">
        <v>2.1</v>
      </c>
      <c r="EH113">
        <v>1.6</v>
      </c>
      <c r="EI113">
        <v>1.8</v>
      </c>
      <c r="EJ113">
        <v>1.3</v>
      </c>
      <c r="EK113">
        <v>0.4</v>
      </c>
      <c r="EL113">
        <v>1.2</v>
      </c>
      <c r="EM113">
        <v>0.9</v>
      </c>
      <c r="EN113">
        <v>0.2</v>
      </c>
      <c r="EO113">
        <v>0.8</v>
      </c>
      <c r="EP113">
        <v>0.7</v>
      </c>
      <c r="EQ113">
        <v>0.7</v>
      </c>
      <c r="ER113">
        <v>7.3</v>
      </c>
      <c r="ES113">
        <v>13.8</v>
      </c>
      <c r="ET113">
        <v>3.7</v>
      </c>
      <c r="EU113">
        <v>10.3</v>
      </c>
      <c r="EV113">
        <v>3.7</v>
      </c>
      <c r="EW113">
        <v>6.3</v>
      </c>
      <c r="EX113">
        <v>0.7</v>
      </c>
      <c r="EY113">
        <v>0.7</v>
      </c>
      <c r="EZ113">
        <v>6.9</v>
      </c>
      <c r="FA113">
        <v>4.7</v>
      </c>
      <c r="FB113">
        <v>10</v>
      </c>
      <c r="FC113">
        <v>1</v>
      </c>
      <c r="FD113">
        <v>0.7</v>
      </c>
      <c r="FE113">
        <v>3.6</v>
      </c>
      <c r="FF113">
        <v>1.1000000000000001</v>
      </c>
      <c r="FG113">
        <v>1</v>
      </c>
      <c r="FH113">
        <v>0.9</v>
      </c>
      <c r="FI113">
        <v>0.9</v>
      </c>
      <c r="FJ113">
        <v>0.9</v>
      </c>
      <c r="FK113">
        <v>7.7</v>
      </c>
      <c r="FL113">
        <v>2.7</v>
      </c>
      <c r="FM113">
        <v>0.8</v>
      </c>
      <c r="FN113">
        <v>2</v>
      </c>
      <c r="FO113">
        <v>2.6</v>
      </c>
      <c r="FP113">
        <v>2.9</v>
      </c>
      <c r="FQ113">
        <v>0.8</v>
      </c>
      <c r="FR113">
        <v>0.7</v>
      </c>
      <c r="FS113">
        <v>173</v>
      </c>
      <c r="FZ113" t="s">
        <v>700</v>
      </c>
      <c r="GA113" t="s">
        <v>700</v>
      </c>
      <c r="GB113" t="s">
        <v>354</v>
      </c>
      <c r="GC113" t="s">
        <v>2358</v>
      </c>
    </row>
    <row r="114" spans="1:185" x14ac:dyDescent="0.25">
      <c r="A114" s="65" t="s">
        <v>745</v>
      </c>
      <c r="B114">
        <v>38769</v>
      </c>
      <c r="C114">
        <v>2435</v>
      </c>
      <c r="D114">
        <v>10640</v>
      </c>
      <c r="E114">
        <v>369</v>
      </c>
      <c r="F114">
        <v>21292</v>
      </c>
      <c r="G114">
        <v>2054</v>
      </c>
      <c r="H114">
        <v>6837</v>
      </c>
      <c r="I114">
        <v>12</v>
      </c>
      <c r="J114">
        <v>3499</v>
      </c>
      <c r="K114">
        <v>61</v>
      </c>
      <c r="L114">
        <v>7141</v>
      </c>
      <c r="M114">
        <v>308</v>
      </c>
      <c r="N114">
        <v>3133</v>
      </c>
      <c r="O114">
        <v>399</v>
      </c>
      <c r="P114">
        <v>4158</v>
      </c>
      <c r="Q114">
        <v>659</v>
      </c>
      <c r="R114">
        <v>4214</v>
      </c>
      <c r="S114">
        <v>456</v>
      </c>
      <c r="T114">
        <v>4572</v>
      </c>
      <c r="U114">
        <v>265</v>
      </c>
      <c r="V114">
        <v>5215</v>
      </c>
      <c r="W114">
        <v>275</v>
      </c>
      <c r="X114">
        <v>19742</v>
      </c>
      <c r="Y114">
        <v>1646</v>
      </c>
      <c r="Z114">
        <v>19027</v>
      </c>
      <c r="AA114">
        <v>789</v>
      </c>
      <c r="AB114">
        <v>32563</v>
      </c>
      <c r="AC114">
        <v>1736</v>
      </c>
      <c r="AD114">
        <v>1085</v>
      </c>
      <c r="AE114">
        <v>42</v>
      </c>
      <c r="AF114">
        <v>175</v>
      </c>
      <c r="AG114">
        <v>50</v>
      </c>
      <c r="AH114">
        <v>2169</v>
      </c>
      <c r="AI114">
        <v>68</v>
      </c>
      <c r="AJ114">
        <v>2130</v>
      </c>
      <c r="AK114">
        <v>492</v>
      </c>
      <c r="AL114">
        <v>614</v>
      </c>
      <c r="AM114">
        <v>47</v>
      </c>
      <c r="AN114">
        <v>6995</v>
      </c>
      <c r="AO114">
        <v>1289</v>
      </c>
      <c r="AP114">
        <v>27909</v>
      </c>
      <c r="AQ114">
        <v>999</v>
      </c>
      <c r="AR114">
        <v>5059</v>
      </c>
      <c r="AS114">
        <v>149</v>
      </c>
      <c r="AT114">
        <v>33710</v>
      </c>
      <c r="AU114">
        <v>2286</v>
      </c>
      <c r="AV114">
        <v>33663</v>
      </c>
      <c r="AW114">
        <v>1441</v>
      </c>
      <c r="AX114">
        <v>5106</v>
      </c>
      <c r="AY114">
        <v>994</v>
      </c>
      <c r="AZ114">
        <v>1530</v>
      </c>
      <c r="BA114">
        <v>64</v>
      </c>
      <c r="BB114">
        <v>3576</v>
      </c>
      <c r="BC114">
        <v>930</v>
      </c>
      <c r="BD114">
        <v>4058</v>
      </c>
      <c r="BE114">
        <v>768</v>
      </c>
      <c r="BF114">
        <v>8599</v>
      </c>
      <c r="BG114">
        <v>408</v>
      </c>
      <c r="BH114">
        <v>7948</v>
      </c>
      <c r="BI114">
        <v>425</v>
      </c>
      <c r="BJ114">
        <v>4391</v>
      </c>
      <c r="BK114">
        <v>66</v>
      </c>
      <c r="BL114">
        <v>17660</v>
      </c>
      <c r="BM114">
        <v>1597</v>
      </c>
      <c r="BN114">
        <v>16918</v>
      </c>
      <c r="BO114">
        <v>1447</v>
      </c>
      <c r="BP114">
        <v>742</v>
      </c>
      <c r="BQ114">
        <v>150</v>
      </c>
      <c r="BR114">
        <v>3632</v>
      </c>
      <c r="BS114">
        <v>457</v>
      </c>
      <c r="BT114">
        <v>12492</v>
      </c>
      <c r="BU114">
        <v>1017</v>
      </c>
      <c r="BV114">
        <v>5668</v>
      </c>
      <c r="BW114">
        <v>549</v>
      </c>
      <c r="BX114">
        <v>3132</v>
      </c>
      <c r="BY114">
        <v>488</v>
      </c>
      <c r="BZ114">
        <v>5161</v>
      </c>
      <c r="CA114">
        <v>667</v>
      </c>
      <c r="CB114">
        <v>8268</v>
      </c>
      <c r="CC114">
        <v>944</v>
      </c>
      <c r="CD114">
        <v>18947</v>
      </c>
      <c r="CE114">
        <v>1225</v>
      </c>
      <c r="CF114">
        <v>11296</v>
      </c>
      <c r="CG114">
        <v>266</v>
      </c>
      <c r="CH114">
        <v>2435</v>
      </c>
      <c r="CI114">
        <v>36334</v>
      </c>
      <c r="CJ114">
        <v>27229</v>
      </c>
      <c r="CK114">
        <v>15540</v>
      </c>
      <c r="CL114">
        <v>28827</v>
      </c>
      <c r="CM114">
        <v>7548</v>
      </c>
      <c r="CN114">
        <v>3919</v>
      </c>
      <c r="CO114">
        <v>1794</v>
      </c>
      <c r="CP114">
        <v>1335</v>
      </c>
      <c r="CQ114">
        <v>4581</v>
      </c>
      <c r="CR114">
        <v>626</v>
      </c>
      <c r="CS114">
        <v>2136</v>
      </c>
      <c r="CT114">
        <v>801</v>
      </c>
      <c r="CU114">
        <v>147</v>
      </c>
      <c r="CV114">
        <v>583</v>
      </c>
      <c r="CW114">
        <v>751</v>
      </c>
      <c r="CX114">
        <v>3965</v>
      </c>
      <c r="CY114">
        <v>965</v>
      </c>
      <c r="CZ114">
        <v>723</v>
      </c>
      <c r="DA114">
        <v>685</v>
      </c>
      <c r="DB114">
        <v>736</v>
      </c>
      <c r="DC114">
        <v>542</v>
      </c>
      <c r="DD114">
        <v>1626</v>
      </c>
      <c r="DE114">
        <v>5166</v>
      </c>
      <c r="DF114">
        <v>10156</v>
      </c>
      <c r="DG114">
        <v>7999</v>
      </c>
      <c r="DH114">
        <v>2934</v>
      </c>
      <c r="DI114">
        <v>913</v>
      </c>
      <c r="DJ114">
        <v>546</v>
      </c>
      <c r="DK114">
        <v>1244</v>
      </c>
      <c r="DL114">
        <v>796</v>
      </c>
      <c r="DM114">
        <v>34815</v>
      </c>
      <c r="DN114">
        <v>3773</v>
      </c>
      <c r="DO114">
        <v>11457</v>
      </c>
      <c r="DP114">
        <v>3865</v>
      </c>
      <c r="DQ114">
        <v>843</v>
      </c>
      <c r="DR114">
        <v>525</v>
      </c>
      <c r="DS114">
        <v>460</v>
      </c>
      <c r="DT114">
        <v>359</v>
      </c>
      <c r="DU114">
        <v>310</v>
      </c>
      <c r="DV114">
        <v>926</v>
      </c>
      <c r="DW114">
        <v>15322</v>
      </c>
      <c r="DX114" t="s">
        <v>700</v>
      </c>
      <c r="DY114" t="s">
        <v>700</v>
      </c>
      <c r="DZ114" t="s">
        <v>700</v>
      </c>
      <c r="EA114" t="s">
        <v>700</v>
      </c>
      <c r="EB114" t="s">
        <v>555</v>
      </c>
      <c r="EC114">
        <v>0.7</v>
      </c>
      <c r="ED114">
        <v>0.9</v>
      </c>
      <c r="EE114">
        <v>2</v>
      </c>
      <c r="EF114">
        <v>3.2</v>
      </c>
      <c r="EG114">
        <v>3.3</v>
      </c>
      <c r="EH114">
        <v>2.7</v>
      </c>
      <c r="EI114">
        <v>1.2</v>
      </c>
      <c r="EJ114">
        <v>1.5</v>
      </c>
      <c r="EK114">
        <v>0.4</v>
      </c>
      <c r="EL114">
        <v>1.4</v>
      </c>
      <c r="EM114">
        <v>1</v>
      </c>
      <c r="EN114">
        <v>0.2</v>
      </c>
      <c r="EO114">
        <v>1.3</v>
      </c>
      <c r="EP114">
        <v>0.8</v>
      </c>
      <c r="EQ114">
        <v>0.8</v>
      </c>
      <c r="ER114">
        <v>3.7</v>
      </c>
      <c r="ES114">
        <v>19.100000000000001</v>
      </c>
      <c r="ET114">
        <v>1.4</v>
      </c>
      <c r="EU114">
        <v>5.7</v>
      </c>
      <c r="EV114">
        <v>4.5</v>
      </c>
      <c r="EW114">
        <v>3.8</v>
      </c>
      <c r="EX114">
        <v>0.5</v>
      </c>
      <c r="EY114">
        <v>0.7</v>
      </c>
      <c r="EZ114">
        <v>3.8</v>
      </c>
      <c r="FA114">
        <v>2.2999999999999998</v>
      </c>
      <c r="FB114">
        <v>5.7</v>
      </c>
      <c r="FC114">
        <v>1.4</v>
      </c>
      <c r="FD114">
        <v>0.8</v>
      </c>
      <c r="FE114">
        <v>4.0999999999999996</v>
      </c>
      <c r="FF114">
        <v>1</v>
      </c>
      <c r="FG114">
        <v>1</v>
      </c>
      <c r="FH114">
        <v>0.8</v>
      </c>
      <c r="FI114">
        <v>1</v>
      </c>
      <c r="FJ114">
        <v>1</v>
      </c>
      <c r="FK114">
        <v>7.7</v>
      </c>
      <c r="FL114">
        <v>3.6</v>
      </c>
      <c r="FM114">
        <v>1.1000000000000001</v>
      </c>
      <c r="FN114">
        <v>1.8</v>
      </c>
      <c r="FO114">
        <v>4.2</v>
      </c>
      <c r="FP114">
        <v>3</v>
      </c>
      <c r="FQ114">
        <v>1</v>
      </c>
      <c r="FR114">
        <v>0.7</v>
      </c>
      <c r="FS114">
        <v>174</v>
      </c>
      <c r="FZ114" t="s">
        <v>700</v>
      </c>
      <c r="GA114" t="s">
        <v>700</v>
      </c>
      <c r="GB114" t="s">
        <v>355</v>
      </c>
      <c r="GC114" t="s">
        <v>2358</v>
      </c>
    </row>
    <row r="115" spans="1:185" x14ac:dyDescent="0.25">
      <c r="A115" s="65" t="s">
        <v>746</v>
      </c>
      <c r="B115">
        <v>36914</v>
      </c>
      <c r="C115">
        <v>1980</v>
      </c>
      <c r="D115">
        <v>8261</v>
      </c>
      <c r="E115">
        <v>342</v>
      </c>
      <c r="F115">
        <v>20537</v>
      </c>
      <c r="G115">
        <v>1630</v>
      </c>
      <c r="H115">
        <v>8116</v>
      </c>
      <c r="I115">
        <v>8</v>
      </c>
      <c r="J115">
        <v>2518</v>
      </c>
      <c r="K115">
        <v>88</v>
      </c>
      <c r="L115">
        <v>5743</v>
      </c>
      <c r="M115">
        <v>254</v>
      </c>
      <c r="N115">
        <v>2661</v>
      </c>
      <c r="O115">
        <v>353</v>
      </c>
      <c r="P115">
        <v>3552</v>
      </c>
      <c r="Q115">
        <v>371</v>
      </c>
      <c r="R115">
        <v>3751</v>
      </c>
      <c r="S115">
        <v>230</v>
      </c>
      <c r="T115">
        <v>4508</v>
      </c>
      <c r="U115">
        <v>279</v>
      </c>
      <c r="V115">
        <v>6065</v>
      </c>
      <c r="W115">
        <v>397</v>
      </c>
      <c r="X115">
        <v>18635</v>
      </c>
      <c r="Y115">
        <v>1052</v>
      </c>
      <c r="Z115">
        <v>18279</v>
      </c>
      <c r="AA115">
        <v>928</v>
      </c>
      <c r="AB115">
        <v>35426</v>
      </c>
      <c r="AC115">
        <v>1739</v>
      </c>
      <c r="AD115">
        <v>62</v>
      </c>
      <c r="AE115">
        <v>1</v>
      </c>
      <c r="AF115">
        <v>42</v>
      </c>
      <c r="AG115">
        <v>0</v>
      </c>
      <c r="AH115">
        <v>446</v>
      </c>
      <c r="AI115">
        <v>40</v>
      </c>
      <c r="AJ115">
        <v>438</v>
      </c>
      <c r="AK115">
        <v>155</v>
      </c>
      <c r="AL115">
        <v>487</v>
      </c>
      <c r="AM115">
        <v>45</v>
      </c>
      <c r="AN115">
        <v>1859</v>
      </c>
      <c r="AO115">
        <v>392</v>
      </c>
      <c r="AP115">
        <v>34030</v>
      </c>
      <c r="AQ115">
        <v>1504</v>
      </c>
      <c r="AR115">
        <v>4788</v>
      </c>
      <c r="AS115">
        <v>145</v>
      </c>
      <c r="AT115">
        <v>32126</v>
      </c>
      <c r="AU115">
        <v>1835</v>
      </c>
      <c r="AV115">
        <v>36140</v>
      </c>
      <c r="AW115">
        <v>1750</v>
      </c>
      <c r="AX115">
        <v>774</v>
      </c>
      <c r="AY115">
        <v>230</v>
      </c>
      <c r="AZ115">
        <v>378</v>
      </c>
      <c r="BA115">
        <v>39</v>
      </c>
      <c r="BB115">
        <v>396</v>
      </c>
      <c r="BC115">
        <v>191</v>
      </c>
      <c r="BD115">
        <v>1864</v>
      </c>
      <c r="BE115">
        <v>157</v>
      </c>
      <c r="BF115">
        <v>9766</v>
      </c>
      <c r="BG115">
        <v>597</v>
      </c>
      <c r="BH115">
        <v>9111</v>
      </c>
      <c r="BI115">
        <v>436</v>
      </c>
      <c r="BJ115">
        <v>5251</v>
      </c>
      <c r="BK115">
        <v>95</v>
      </c>
      <c r="BL115">
        <v>17517</v>
      </c>
      <c r="BM115">
        <v>1315</v>
      </c>
      <c r="BN115">
        <v>16968</v>
      </c>
      <c r="BO115">
        <v>1235</v>
      </c>
      <c r="BP115">
        <v>549</v>
      </c>
      <c r="BQ115">
        <v>80</v>
      </c>
      <c r="BR115">
        <v>3020</v>
      </c>
      <c r="BS115">
        <v>315</v>
      </c>
      <c r="BT115">
        <v>12452</v>
      </c>
      <c r="BU115">
        <v>782</v>
      </c>
      <c r="BV115">
        <v>5584</v>
      </c>
      <c r="BW115">
        <v>612</v>
      </c>
      <c r="BX115">
        <v>2501</v>
      </c>
      <c r="BY115">
        <v>236</v>
      </c>
      <c r="BZ115">
        <v>4298</v>
      </c>
      <c r="CA115">
        <v>486</v>
      </c>
      <c r="CB115">
        <v>6579</v>
      </c>
      <c r="CC115">
        <v>590</v>
      </c>
      <c r="CD115">
        <v>16590</v>
      </c>
      <c r="CE115">
        <v>960</v>
      </c>
      <c r="CF115">
        <v>13539</v>
      </c>
      <c r="CG115">
        <v>427</v>
      </c>
      <c r="CH115">
        <v>1980</v>
      </c>
      <c r="CI115">
        <v>34934</v>
      </c>
      <c r="CJ115">
        <v>27121</v>
      </c>
      <c r="CK115">
        <v>15048</v>
      </c>
      <c r="CL115">
        <v>34071</v>
      </c>
      <c r="CM115">
        <v>1420</v>
      </c>
      <c r="CN115">
        <v>599</v>
      </c>
      <c r="CO115">
        <v>2071</v>
      </c>
      <c r="CP115">
        <v>1309</v>
      </c>
      <c r="CQ115">
        <v>3299</v>
      </c>
      <c r="CR115">
        <v>538</v>
      </c>
      <c r="CS115">
        <v>2050</v>
      </c>
      <c r="CT115">
        <v>842</v>
      </c>
      <c r="CU115">
        <v>290</v>
      </c>
      <c r="CV115">
        <v>993</v>
      </c>
      <c r="CW115">
        <v>842</v>
      </c>
      <c r="CX115">
        <v>4206</v>
      </c>
      <c r="CY115">
        <v>1345</v>
      </c>
      <c r="CZ115">
        <v>731</v>
      </c>
      <c r="DA115">
        <v>657</v>
      </c>
      <c r="DB115">
        <v>773</v>
      </c>
      <c r="DC115">
        <v>440</v>
      </c>
      <c r="DD115">
        <v>1204</v>
      </c>
      <c r="DE115">
        <v>6131</v>
      </c>
      <c r="DF115">
        <v>10306</v>
      </c>
      <c r="DG115">
        <v>8405</v>
      </c>
      <c r="DH115">
        <v>2424</v>
      </c>
      <c r="DI115">
        <v>773</v>
      </c>
      <c r="DJ115">
        <v>490</v>
      </c>
      <c r="DK115">
        <v>1128</v>
      </c>
      <c r="DL115">
        <v>742</v>
      </c>
      <c r="DM115">
        <v>32901</v>
      </c>
      <c r="DN115">
        <v>4019</v>
      </c>
      <c r="DO115">
        <v>12319</v>
      </c>
      <c r="DP115">
        <v>4118</v>
      </c>
      <c r="DQ115">
        <v>1011</v>
      </c>
      <c r="DR115">
        <v>517</v>
      </c>
      <c r="DS115">
        <v>321</v>
      </c>
      <c r="DT115">
        <v>335</v>
      </c>
      <c r="DU115">
        <v>324</v>
      </c>
      <c r="DV115">
        <v>1159</v>
      </c>
      <c r="DW115">
        <v>16437</v>
      </c>
      <c r="DX115" t="s">
        <v>700</v>
      </c>
      <c r="DY115" t="s">
        <v>700</v>
      </c>
      <c r="DZ115" t="s">
        <v>700</v>
      </c>
      <c r="EA115" t="s">
        <v>700</v>
      </c>
      <c r="EB115" t="s">
        <v>556</v>
      </c>
      <c r="EC115">
        <v>1</v>
      </c>
      <c r="ED115">
        <v>2.2000000000000002</v>
      </c>
      <c r="EE115">
        <v>1.9</v>
      </c>
      <c r="EF115">
        <v>4.5999999999999996</v>
      </c>
      <c r="EG115">
        <v>2.4</v>
      </c>
      <c r="EH115">
        <v>2.1</v>
      </c>
      <c r="EI115">
        <v>2.2999999999999998</v>
      </c>
      <c r="EJ115">
        <v>2</v>
      </c>
      <c r="EK115">
        <v>0.1</v>
      </c>
      <c r="EL115">
        <v>1.9</v>
      </c>
      <c r="EM115">
        <v>1.5</v>
      </c>
      <c r="EN115">
        <v>0.1</v>
      </c>
      <c r="EO115">
        <v>1.2</v>
      </c>
      <c r="EP115">
        <v>1.2</v>
      </c>
      <c r="EQ115">
        <v>0.9</v>
      </c>
      <c r="ER115">
        <v>4</v>
      </c>
      <c r="ES115">
        <v>32.700000000000003</v>
      </c>
      <c r="ET115">
        <v>5.2</v>
      </c>
      <c r="EU115">
        <v>24.4</v>
      </c>
      <c r="EV115">
        <v>10</v>
      </c>
      <c r="EW115">
        <v>9.6</v>
      </c>
      <c r="EX115">
        <v>0.9</v>
      </c>
      <c r="EY115">
        <v>1</v>
      </c>
      <c r="EZ115">
        <v>10.3</v>
      </c>
      <c r="FA115">
        <v>6.4</v>
      </c>
      <c r="FB115">
        <v>14.2</v>
      </c>
      <c r="FC115">
        <v>1.8</v>
      </c>
      <c r="FD115">
        <v>1</v>
      </c>
      <c r="FE115">
        <v>2.5</v>
      </c>
      <c r="FF115">
        <v>2.2000000000000002</v>
      </c>
      <c r="FG115">
        <v>1.1000000000000001</v>
      </c>
      <c r="FH115">
        <v>0.7</v>
      </c>
      <c r="FI115">
        <v>1.5</v>
      </c>
      <c r="FJ115">
        <v>1.5</v>
      </c>
      <c r="FK115">
        <v>7</v>
      </c>
      <c r="FL115">
        <v>3.7</v>
      </c>
      <c r="FM115">
        <v>1.5</v>
      </c>
      <c r="FN115">
        <v>3.3</v>
      </c>
      <c r="FO115">
        <v>2.8</v>
      </c>
      <c r="FP115">
        <v>2.8</v>
      </c>
      <c r="FQ115">
        <v>1</v>
      </c>
      <c r="FR115">
        <v>2</v>
      </c>
      <c r="FS115">
        <v>184</v>
      </c>
      <c r="FZ115" t="s">
        <v>700</v>
      </c>
      <c r="GA115" t="s">
        <v>700</v>
      </c>
      <c r="GB115" t="s">
        <v>356</v>
      </c>
      <c r="GC115" t="s">
        <v>2358</v>
      </c>
    </row>
    <row r="116" spans="1:185" x14ac:dyDescent="0.25">
      <c r="A116" s="65" t="s">
        <v>747</v>
      </c>
      <c r="B116">
        <v>39130</v>
      </c>
      <c r="C116">
        <v>2285</v>
      </c>
      <c r="D116">
        <v>10126</v>
      </c>
      <c r="E116">
        <v>522</v>
      </c>
      <c r="F116">
        <v>22227</v>
      </c>
      <c r="G116">
        <v>1759</v>
      </c>
      <c r="H116">
        <v>6777</v>
      </c>
      <c r="I116">
        <v>4</v>
      </c>
      <c r="J116">
        <v>3045</v>
      </c>
      <c r="K116">
        <v>138</v>
      </c>
      <c r="L116">
        <v>7081</v>
      </c>
      <c r="M116">
        <v>384</v>
      </c>
      <c r="N116">
        <v>2627</v>
      </c>
      <c r="O116">
        <v>316</v>
      </c>
      <c r="P116">
        <v>3798</v>
      </c>
      <c r="Q116">
        <v>444</v>
      </c>
      <c r="R116">
        <v>4813</v>
      </c>
      <c r="S116">
        <v>397</v>
      </c>
      <c r="T116">
        <v>5187</v>
      </c>
      <c r="U116">
        <v>341</v>
      </c>
      <c r="V116">
        <v>5802</v>
      </c>
      <c r="W116">
        <v>261</v>
      </c>
      <c r="X116">
        <v>19639</v>
      </c>
      <c r="Y116">
        <v>1286</v>
      </c>
      <c r="Z116">
        <v>19491</v>
      </c>
      <c r="AA116">
        <v>999</v>
      </c>
      <c r="AB116">
        <v>36842</v>
      </c>
      <c r="AC116">
        <v>1817</v>
      </c>
      <c r="AD116">
        <v>342</v>
      </c>
      <c r="AE116">
        <v>9</v>
      </c>
      <c r="AF116">
        <v>91</v>
      </c>
      <c r="AG116">
        <v>0</v>
      </c>
      <c r="AH116">
        <v>156</v>
      </c>
      <c r="AI116">
        <v>2</v>
      </c>
      <c r="AJ116">
        <v>1205</v>
      </c>
      <c r="AK116">
        <v>430</v>
      </c>
      <c r="AL116">
        <v>485</v>
      </c>
      <c r="AM116">
        <v>27</v>
      </c>
      <c r="AN116">
        <v>3233</v>
      </c>
      <c r="AO116">
        <v>983</v>
      </c>
      <c r="AP116">
        <v>34969</v>
      </c>
      <c r="AQ116">
        <v>1278</v>
      </c>
      <c r="AR116">
        <v>4220</v>
      </c>
      <c r="AS116">
        <v>89</v>
      </c>
      <c r="AT116">
        <v>34910</v>
      </c>
      <c r="AU116">
        <v>2196</v>
      </c>
      <c r="AV116">
        <v>37496</v>
      </c>
      <c r="AW116">
        <v>1699</v>
      </c>
      <c r="AX116">
        <v>1634</v>
      </c>
      <c r="AY116">
        <v>586</v>
      </c>
      <c r="AZ116">
        <v>508</v>
      </c>
      <c r="BA116">
        <v>33</v>
      </c>
      <c r="BB116">
        <v>1126</v>
      </c>
      <c r="BC116">
        <v>553</v>
      </c>
      <c r="BD116">
        <v>2170</v>
      </c>
      <c r="BE116">
        <v>463</v>
      </c>
      <c r="BF116">
        <v>9380</v>
      </c>
      <c r="BG116">
        <v>569</v>
      </c>
      <c r="BH116">
        <v>8768</v>
      </c>
      <c r="BI116">
        <v>289</v>
      </c>
      <c r="BJ116">
        <v>6059</v>
      </c>
      <c r="BK116">
        <v>126</v>
      </c>
      <c r="BL116">
        <v>19191</v>
      </c>
      <c r="BM116">
        <v>1486</v>
      </c>
      <c r="BN116">
        <v>18654</v>
      </c>
      <c r="BO116">
        <v>1366</v>
      </c>
      <c r="BP116">
        <v>537</v>
      </c>
      <c r="BQ116">
        <v>120</v>
      </c>
      <c r="BR116">
        <v>3036</v>
      </c>
      <c r="BS116">
        <v>273</v>
      </c>
      <c r="BT116">
        <v>14141</v>
      </c>
      <c r="BU116">
        <v>1017</v>
      </c>
      <c r="BV116">
        <v>5641</v>
      </c>
      <c r="BW116">
        <v>519</v>
      </c>
      <c r="BX116">
        <v>2445</v>
      </c>
      <c r="BY116">
        <v>223</v>
      </c>
      <c r="BZ116">
        <v>3442</v>
      </c>
      <c r="CA116">
        <v>306</v>
      </c>
      <c r="CB116">
        <v>5749</v>
      </c>
      <c r="CC116">
        <v>586</v>
      </c>
      <c r="CD116">
        <v>17769</v>
      </c>
      <c r="CE116">
        <v>1070</v>
      </c>
      <c r="CF116">
        <v>15457</v>
      </c>
      <c r="CG116">
        <v>617</v>
      </c>
      <c r="CH116">
        <v>2285</v>
      </c>
      <c r="CI116">
        <v>36845</v>
      </c>
      <c r="CJ116">
        <v>29877</v>
      </c>
      <c r="CK116">
        <v>13309</v>
      </c>
      <c r="CL116">
        <v>34561</v>
      </c>
      <c r="CM116">
        <v>2663</v>
      </c>
      <c r="CN116">
        <v>1177</v>
      </c>
      <c r="CO116">
        <v>1300</v>
      </c>
      <c r="CP116">
        <v>1759</v>
      </c>
      <c r="CQ116">
        <v>4147</v>
      </c>
      <c r="CR116">
        <v>607</v>
      </c>
      <c r="CS116">
        <v>2245</v>
      </c>
      <c r="CT116">
        <v>1056</v>
      </c>
      <c r="CU116">
        <v>357</v>
      </c>
      <c r="CV116">
        <v>826</v>
      </c>
      <c r="CW116">
        <v>1093</v>
      </c>
      <c r="CX116">
        <v>5009</v>
      </c>
      <c r="CY116">
        <v>909</v>
      </c>
      <c r="CZ116">
        <v>832</v>
      </c>
      <c r="DA116">
        <v>718</v>
      </c>
      <c r="DB116">
        <v>526</v>
      </c>
      <c r="DC116">
        <v>290</v>
      </c>
      <c r="DD116">
        <v>959</v>
      </c>
      <c r="DE116">
        <v>4815</v>
      </c>
      <c r="DF116">
        <v>10759</v>
      </c>
      <c r="DG116">
        <v>8922</v>
      </c>
      <c r="DH116">
        <v>3165</v>
      </c>
      <c r="DI116">
        <v>635</v>
      </c>
      <c r="DJ116">
        <v>321</v>
      </c>
      <c r="DK116">
        <v>1202</v>
      </c>
      <c r="DL116">
        <v>862</v>
      </c>
      <c r="DM116">
        <v>35839</v>
      </c>
      <c r="DN116">
        <v>3327</v>
      </c>
      <c r="DO116">
        <v>12553</v>
      </c>
      <c r="DP116">
        <v>3021</v>
      </c>
      <c r="DQ116">
        <v>540</v>
      </c>
      <c r="DR116">
        <v>442</v>
      </c>
      <c r="DS116">
        <v>320</v>
      </c>
      <c r="DT116">
        <v>348</v>
      </c>
      <c r="DU116">
        <v>257</v>
      </c>
      <c r="DV116">
        <v>782</v>
      </c>
      <c r="DW116">
        <v>15574</v>
      </c>
      <c r="DX116" t="s">
        <v>700</v>
      </c>
      <c r="DY116" t="s">
        <v>700</v>
      </c>
      <c r="DZ116" t="s">
        <v>700</v>
      </c>
      <c r="EA116" t="s">
        <v>700</v>
      </c>
      <c r="EB116" t="s">
        <v>557</v>
      </c>
      <c r="EC116">
        <v>0.8</v>
      </c>
      <c r="ED116">
        <v>3</v>
      </c>
      <c r="EE116">
        <v>2.2000000000000002</v>
      </c>
      <c r="EF116">
        <v>4.2</v>
      </c>
      <c r="EG116">
        <v>2.7</v>
      </c>
      <c r="EH116">
        <v>2.1</v>
      </c>
      <c r="EI116">
        <v>1.7</v>
      </c>
      <c r="EJ116">
        <v>1.5</v>
      </c>
      <c r="EK116">
        <v>0.4</v>
      </c>
      <c r="EL116">
        <v>1.5</v>
      </c>
      <c r="EM116">
        <v>1.1000000000000001</v>
      </c>
      <c r="EN116">
        <v>0.1</v>
      </c>
      <c r="EO116">
        <v>1</v>
      </c>
      <c r="EP116">
        <v>0.9</v>
      </c>
      <c r="EQ116">
        <v>0.9</v>
      </c>
      <c r="ER116">
        <v>6.7</v>
      </c>
      <c r="ES116">
        <v>17.399999999999999</v>
      </c>
      <c r="ET116">
        <v>2.2999999999999998</v>
      </c>
      <c r="EU116">
        <v>20.100000000000001</v>
      </c>
      <c r="EV116">
        <v>4.2</v>
      </c>
      <c r="EW116">
        <v>10.1</v>
      </c>
      <c r="EX116">
        <v>0.7</v>
      </c>
      <c r="EY116">
        <v>0.7</v>
      </c>
      <c r="EZ116">
        <v>14.5</v>
      </c>
      <c r="FA116">
        <v>5.0999999999999996</v>
      </c>
      <c r="FB116">
        <v>17.5</v>
      </c>
      <c r="FC116">
        <v>0.9</v>
      </c>
      <c r="FD116">
        <v>0.9</v>
      </c>
      <c r="FE116">
        <v>7.2</v>
      </c>
      <c r="FF116">
        <v>1.2</v>
      </c>
      <c r="FG116">
        <v>0.6</v>
      </c>
      <c r="FH116">
        <v>0.7</v>
      </c>
      <c r="FI116">
        <v>1.1000000000000001</v>
      </c>
      <c r="FJ116">
        <v>1.2</v>
      </c>
      <c r="FK116">
        <v>7.7</v>
      </c>
      <c r="FL116">
        <v>2.4</v>
      </c>
      <c r="FM116">
        <v>1.5</v>
      </c>
      <c r="FN116">
        <v>1.6</v>
      </c>
      <c r="FO116">
        <v>2.6</v>
      </c>
      <c r="FP116">
        <v>2.7</v>
      </c>
      <c r="FQ116">
        <v>1.3</v>
      </c>
      <c r="FR116">
        <v>1.4</v>
      </c>
      <c r="FS116">
        <v>95</v>
      </c>
      <c r="FZ116" t="s">
        <v>700</v>
      </c>
      <c r="GA116" t="s">
        <v>700</v>
      </c>
      <c r="GB116" t="s">
        <v>357</v>
      </c>
      <c r="GC116" t="s">
        <v>2358</v>
      </c>
    </row>
    <row r="117" spans="1:185" x14ac:dyDescent="0.25">
      <c r="A117" s="65" t="s">
        <v>748</v>
      </c>
      <c r="B117">
        <v>38031</v>
      </c>
      <c r="C117">
        <v>1238</v>
      </c>
      <c r="D117">
        <v>10018</v>
      </c>
      <c r="E117">
        <v>192</v>
      </c>
      <c r="F117">
        <v>21817</v>
      </c>
      <c r="G117">
        <v>1038</v>
      </c>
      <c r="H117">
        <v>6196</v>
      </c>
      <c r="I117">
        <v>8</v>
      </c>
      <c r="J117">
        <v>2967</v>
      </c>
      <c r="K117">
        <v>74</v>
      </c>
      <c r="L117">
        <v>7051</v>
      </c>
      <c r="M117">
        <v>118</v>
      </c>
      <c r="N117">
        <v>2975</v>
      </c>
      <c r="O117">
        <v>233</v>
      </c>
      <c r="P117">
        <v>4126</v>
      </c>
      <c r="Q117">
        <v>305</v>
      </c>
      <c r="R117">
        <v>4326</v>
      </c>
      <c r="S117">
        <v>179</v>
      </c>
      <c r="T117">
        <v>5134</v>
      </c>
      <c r="U117">
        <v>178</v>
      </c>
      <c r="V117">
        <v>5256</v>
      </c>
      <c r="W117">
        <v>143</v>
      </c>
      <c r="X117">
        <v>18814</v>
      </c>
      <c r="Y117">
        <v>750</v>
      </c>
      <c r="Z117">
        <v>19217</v>
      </c>
      <c r="AA117">
        <v>488</v>
      </c>
      <c r="AB117">
        <v>34467</v>
      </c>
      <c r="AC117">
        <v>1119</v>
      </c>
      <c r="AD117">
        <v>1270</v>
      </c>
      <c r="AE117">
        <v>38</v>
      </c>
      <c r="AF117">
        <v>177</v>
      </c>
      <c r="AG117">
        <v>13</v>
      </c>
      <c r="AH117">
        <v>515</v>
      </c>
      <c r="AI117">
        <v>0</v>
      </c>
      <c r="AJ117">
        <v>1008</v>
      </c>
      <c r="AK117">
        <v>44</v>
      </c>
      <c r="AL117">
        <v>589</v>
      </c>
      <c r="AM117">
        <v>24</v>
      </c>
      <c r="AN117">
        <v>2642</v>
      </c>
      <c r="AO117">
        <v>230</v>
      </c>
      <c r="AP117">
        <v>33021</v>
      </c>
      <c r="AQ117">
        <v>933</v>
      </c>
      <c r="AR117">
        <v>4434</v>
      </c>
      <c r="AS117">
        <v>85</v>
      </c>
      <c r="AT117">
        <v>33597</v>
      </c>
      <c r="AU117">
        <v>1153</v>
      </c>
      <c r="AV117">
        <v>36319</v>
      </c>
      <c r="AW117">
        <v>1149</v>
      </c>
      <c r="AX117">
        <v>1712</v>
      </c>
      <c r="AY117">
        <v>89</v>
      </c>
      <c r="AZ117">
        <v>1031</v>
      </c>
      <c r="BA117">
        <v>17</v>
      </c>
      <c r="BB117">
        <v>681</v>
      </c>
      <c r="BC117">
        <v>72</v>
      </c>
      <c r="BD117">
        <v>1973</v>
      </c>
      <c r="BE117">
        <v>177</v>
      </c>
      <c r="BF117">
        <v>8396</v>
      </c>
      <c r="BG117">
        <v>370</v>
      </c>
      <c r="BH117">
        <v>8221</v>
      </c>
      <c r="BI117">
        <v>192</v>
      </c>
      <c r="BJ117">
        <v>6448</v>
      </c>
      <c r="BK117">
        <v>74</v>
      </c>
      <c r="BL117">
        <v>18581</v>
      </c>
      <c r="BM117">
        <v>918</v>
      </c>
      <c r="BN117">
        <v>17847</v>
      </c>
      <c r="BO117">
        <v>706</v>
      </c>
      <c r="BP117">
        <v>734</v>
      </c>
      <c r="BQ117">
        <v>212</v>
      </c>
      <c r="BR117">
        <v>3236</v>
      </c>
      <c r="BS117">
        <v>120</v>
      </c>
      <c r="BT117">
        <v>13590</v>
      </c>
      <c r="BU117">
        <v>395</v>
      </c>
      <c r="BV117">
        <v>5600</v>
      </c>
      <c r="BW117">
        <v>496</v>
      </c>
      <c r="BX117">
        <v>2627</v>
      </c>
      <c r="BY117">
        <v>147</v>
      </c>
      <c r="BZ117">
        <v>3743</v>
      </c>
      <c r="CA117">
        <v>192</v>
      </c>
      <c r="CB117">
        <v>6238</v>
      </c>
      <c r="CC117">
        <v>290</v>
      </c>
      <c r="CD117">
        <v>17141</v>
      </c>
      <c r="CE117">
        <v>703</v>
      </c>
      <c r="CF117">
        <v>14458</v>
      </c>
      <c r="CG117">
        <v>245</v>
      </c>
      <c r="CH117">
        <v>1238</v>
      </c>
      <c r="CI117">
        <v>36793</v>
      </c>
      <c r="CJ117">
        <v>27984</v>
      </c>
      <c r="CK117">
        <v>14311</v>
      </c>
      <c r="CL117">
        <v>34007</v>
      </c>
      <c r="CM117">
        <v>2817</v>
      </c>
      <c r="CN117">
        <v>888</v>
      </c>
      <c r="CO117">
        <v>569</v>
      </c>
      <c r="CP117">
        <v>1174</v>
      </c>
      <c r="CQ117">
        <v>4804</v>
      </c>
      <c r="CR117">
        <v>434</v>
      </c>
      <c r="CS117">
        <v>2279</v>
      </c>
      <c r="CT117">
        <v>732</v>
      </c>
      <c r="CU117">
        <v>237</v>
      </c>
      <c r="CV117">
        <v>1581</v>
      </c>
      <c r="CW117">
        <v>1146</v>
      </c>
      <c r="CX117">
        <v>4149</v>
      </c>
      <c r="CY117">
        <v>1144</v>
      </c>
      <c r="CZ117">
        <v>839</v>
      </c>
      <c r="DA117">
        <v>705</v>
      </c>
      <c r="DB117">
        <v>561</v>
      </c>
      <c r="DC117">
        <v>414</v>
      </c>
      <c r="DD117">
        <v>1353</v>
      </c>
      <c r="DE117">
        <v>5666</v>
      </c>
      <c r="DF117">
        <v>10109</v>
      </c>
      <c r="DG117">
        <v>8202</v>
      </c>
      <c r="DH117">
        <v>3273</v>
      </c>
      <c r="DI117">
        <v>514</v>
      </c>
      <c r="DJ117">
        <v>383</v>
      </c>
      <c r="DK117">
        <v>1393</v>
      </c>
      <c r="DL117">
        <v>971</v>
      </c>
      <c r="DM117">
        <v>33268</v>
      </c>
      <c r="DN117">
        <v>5547</v>
      </c>
      <c r="DO117">
        <v>11600</v>
      </c>
      <c r="DP117">
        <v>4175</v>
      </c>
      <c r="DQ117">
        <v>607</v>
      </c>
      <c r="DR117">
        <v>519</v>
      </c>
      <c r="DS117">
        <v>461</v>
      </c>
      <c r="DT117">
        <v>348</v>
      </c>
      <c r="DU117">
        <v>423</v>
      </c>
      <c r="DV117">
        <v>1578</v>
      </c>
      <c r="DW117">
        <v>15775</v>
      </c>
      <c r="DX117" t="s">
        <v>700</v>
      </c>
      <c r="DY117" t="s">
        <v>700</v>
      </c>
      <c r="DZ117" t="s">
        <v>700</v>
      </c>
      <c r="EA117" t="s">
        <v>700</v>
      </c>
      <c r="EB117" t="s">
        <v>558</v>
      </c>
      <c r="EC117">
        <v>0.7</v>
      </c>
      <c r="ED117">
        <v>2.8</v>
      </c>
      <c r="EE117">
        <v>1.1000000000000001</v>
      </c>
      <c r="EF117">
        <v>3.5</v>
      </c>
      <c r="EG117">
        <v>2.7</v>
      </c>
      <c r="EH117">
        <v>2.1</v>
      </c>
      <c r="EI117">
        <v>1.6</v>
      </c>
      <c r="EJ117">
        <v>1.6</v>
      </c>
      <c r="EK117">
        <v>0.5</v>
      </c>
      <c r="EL117">
        <v>1.3</v>
      </c>
      <c r="EM117">
        <v>1</v>
      </c>
      <c r="EN117">
        <v>0.2</v>
      </c>
      <c r="EO117">
        <v>0.9</v>
      </c>
      <c r="EP117">
        <v>0.7</v>
      </c>
      <c r="EQ117">
        <v>0.7</v>
      </c>
      <c r="ER117">
        <v>4.7</v>
      </c>
      <c r="ES117">
        <v>9.8000000000000007</v>
      </c>
      <c r="ET117">
        <v>3.3</v>
      </c>
      <c r="EU117">
        <v>5.0999999999999996</v>
      </c>
      <c r="EV117">
        <v>4.7</v>
      </c>
      <c r="EW117">
        <v>5.7</v>
      </c>
      <c r="EX117">
        <v>0.6</v>
      </c>
      <c r="EY117">
        <v>0.7</v>
      </c>
      <c r="EZ117">
        <v>4.8</v>
      </c>
      <c r="FA117">
        <v>3.3</v>
      </c>
      <c r="FB117">
        <v>10.199999999999999</v>
      </c>
      <c r="FC117">
        <v>1.4</v>
      </c>
      <c r="FD117">
        <v>0.7</v>
      </c>
      <c r="FE117">
        <v>5.3</v>
      </c>
      <c r="FF117">
        <v>1.6</v>
      </c>
      <c r="FG117">
        <v>0.9</v>
      </c>
      <c r="FH117">
        <v>0.7</v>
      </c>
      <c r="FI117">
        <v>1.2</v>
      </c>
      <c r="FJ117">
        <v>1</v>
      </c>
      <c r="FK117">
        <v>14.6</v>
      </c>
      <c r="FL117">
        <v>2.2999999999999998</v>
      </c>
      <c r="FM117">
        <v>1</v>
      </c>
      <c r="FN117">
        <v>2.7</v>
      </c>
      <c r="FO117">
        <v>3.6</v>
      </c>
      <c r="FP117">
        <v>2.1</v>
      </c>
      <c r="FQ117">
        <v>1.1000000000000001</v>
      </c>
      <c r="FR117">
        <v>0.8</v>
      </c>
      <c r="FS117">
        <v>121</v>
      </c>
      <c r="FZ117" t="s">
        <v>700</v>
      </c>
      <c r="GA117" t="s">
        <v>700</v>
      </c>
      <c r="GB117" t="s">
        <v>358</v>
      </c>
      <c r="GC117" t="s">
        <v>2358</v>
      </c>
    </row>
    <row r="118" spans="1:185" x14ac:dyDescent="0.25">
      <c r="A118" s="65" t="s">
        <v>749</v>
      </c>
      <c r="B118">
        <v>37869</v>
      </c>
      <c r="C118">
        <v>2119</v>
      </c>
      <c r="D118">
        <v>9592</v>
      </c>
      <c r="E118">
        <v>465</v>
      </c>
      <c r="F118">
        <v>22163</v>
      </c>
      <c r="G118">
        <v>1654</v>
      </c>
      <c r="H118">
        <v>6114</v>
      </c>
      <c r="I118">
        <v>0</v>
      </c>
      <c r="J118">
        <v>2790</v>
      </c>
      <c r="K118">
        <v>78</v>
      </c>
      <c r="L118">
        <v>6802</v>
      </c>
      <c r="M118">
        <v>387</v>
      </c>
      <c r="N118">
        <v>3054</v>
      </c>
      <c r="O118">
        <v>276</v>
      </c>
      <c r="P118">
        <v>4096</v>
      </c>
      <c r="Q118">
        <v>587</v>
      </c>
      <c r="R118">
        <v>4558</v>
      </c>
      <c r="S118">
        <v>501</v>
      </c>
      <c r="T118">
        <v>5003</v>
      </c>
      <c r="U118">
        <v>186</v>
      </c>
      <c r="V118">
        <v>5452</v>
      </c>
      <c r="W118">
        <v>104</v>
      </c>
      <c r="X118">
        <v>19354</v>
      </c>
      <c r="Y118">
        <v>1291</v>
      </c>
      <c r="Z118">
        <v>18515</v>
      </c>
      <c r="AA118">
        <v>828</v>
      </c>
      <c r="AB118">
        <v>32717</v>
      </c>
      <c r="AC118">
        <v>1386</v>
      </c>
      <c r="AD118">
        <v>2423</v>
      </c>
      <c r="AE118">
        <v>31</v>
      </c>
      <c r="AF118">
        <v>56</v>
      </c>
      <c r="AG118">
        <v>25</v>
      </c>
      <c r="AH118">
        <v>640</v>
      </c>
      <c r="AI118">
        <v>47</v>
      </c>
      <c r="AJ118">
        <v>1539</v>
      </c>
      <c r="AK118">
        <v>530</v>
      </c>
      <c r="AL118">
        <v>453</v>
      </c>
      <c r="AM118">
        <v>76</v>
      </c>
      <c r="AN118">
        <v>3597</v>
      </c>
      <c r="AO118">
        <v>827</v>
      </c>
      <c r="AP118">
        <v>30899</v>
      </c>
      <c r="AQ118">
        <v>1175</v>
      </c>
      <c r="AR118">
        <v>4384</v>
      </c>
      <c r="AS118">
        <v>80</v>
      </c>
      <c r="AT118">
        <v>33485</v>
      </c>
      <c r="AU118">
        <v>2039</v>
      </c>
      <c r="AV118">
        <v>34428</v>
      </c>
      <c r="AW118">
        <v>1425</v>
      </c>
      <c r="AX118">
        <v>3441</v>
      </c>
      <c r="AY118">
        <v>694</v>
      </c>
      <c r="AZ118">
        <v>1047</v>
      </c>
      <c r="BA118">
        <v>25</v>
      </c>
      <c r="BB118">
        <v>2394</v>
      </c>
      <c r="BC118">
        <v>669</v>
      </c>
      <c r="BD118">
        <v>3063</v>
      </c>
      <c r="BE118">
        <v>489</v>
      </c>
      <c r="BF118">
        <v>8912</v>
      </c>
      <c r="BG118">
        <v>573</v>
      </c>
      <c r="BH118">
        <v>8226</v>
      </c>
      <c r="BI118">
        <v>254</v>
      </c>
      <c r="BJ118">
        <v>5022</v>
      </c>
      <c r="BK118">
        <v>62</v>
      </c>
      <c r="BL118">
        <v>18920</v>
      </c>
      <c r="BM118">
        <v>1386</v>
      </c>
      <c r="BN118">
        <v>18180</v>
      </c>
      <c r="BO118">
        <v>1226</v>
      </c>
      <c r="BP118">
        <v>740</v>
      </c>
      <c r="BQ118">
        <v>160</v>
      </c>
      <c r="BR118">
        <v>3243</v>
      </c>
      <c r="BS118">
        <v>268</v>
      </c>
      <c r="BT118">
        <v>13319</v>
      </c>
      <c r="BU118">
        <v>788</v>
      </c>
      <c r="BV118">
        <v>5852</v>
      </c>
      <c r="BW118">
        <v>561</v>
      </c>
      <c r="BX118">
        <v>2992</v>
      </c>
      <c r="BY118">
        <v>305</v>
      </c>
      <c r="BZ118">
        <v>4478</v>
      </c>
      <c r="CA118">
        <v>563</v>
      </c>
      <c r="CB118">
        <v>7055</v>
      </c>
      <c r="CC118">
        <v>815</v>
      </c>
      <c r="CD118">
        <v>17233</v>
      </c>
      <c r="CE118">
        <v>986</v>
      </c>
      <c r="CF118">
        <v>13431</v>
      </c>
      <c r="CG118">
        <v>303</v>
      </c>
      <c r="CH118">
        <v>2119</v>
      </c>
      <c r="CI118">
        <v>35750</v>
      </c>
      <c r="CJ118">
        <v>27305</v>
      </c>
      <c r="CK118">
        <v>13656</v>
      </c>
      <c r="CL118">
        <v>32266</v>
      </c>
      <c r="CM118">
        <v>5646</v>
      </c>
      <c r="CN118">
        <v>2338</v>
      </c>
      <c r="CO118">
        <v>869</v>
      </c>
      <c r="CP118">
        <v>1604</v>
      </c>
      <c r="CQ118">
        <v>4306</v>
      </c>
      <c r="CR118">
        <v>610</v>
      </c>
      <c r="CS118">
        <v>2166</v>
      </c>
      <c r="CT118">
        <v>877</v>
      </c>
      <c r="CU118">
        <v>208</v>
      </c>
      <c r="CV118">
        <v>759</v>
      </c>
      <c r="CW118">
        <v>954</v>
      </c>
      <c r="CX118">
        <v>4699</v>
      </c>
      <c r="CY118">
        <v>1292</v>
      </c>
      <c r="CZ118">
        <v>660</v>
      </c>
      <c r="DA118">
        <v>682</v>
      </c>
      <c r="DB118">
        <v>842</v>
      </c>
      <c r="DC118">
        <v>316</v>
      </c>
      <c r="DD118">
        <v>1280</v>
      </c>
      <c r="DE118">
        <v>4773</v>
      </c>
      <c r="DF118">
        <v>10144</v>
      </c>
      <c r="DG118">
        <v>7882</v>
      </c>
      <c r="DH118">
        <v>2736</v>
      </c>
      <c r="DI118">
        <v>917</v>
      </c>
      <c r="DJ118">
        <v>483</v>
      </c>
      <c r="DK118">
        <v>1345</v>
      </c>
      <c r="DL118">
        <v>934</v>
      </c>
      <c r="DM118">
        <v>34754</v>
      </c>
      <c r="DN118">
        <v>4882</v>
      </c>
      <c r="DO118">
        <v>11131</v>
      </c>
      <c r="DP118">
        <v>3786</v>
      </c>
      <c r="DQ118">
        <v>420</v>
      </c>
      <c r="DR118">
        <v>484</v>
      </c>
      <c r="DS118">
        <v>477</v>
      </c>
      <c r="DT118">
        <v>411</v>
      </c>
      <c r="DU118">
        <v>291</v>
      </c>
      <c r="DV118">
        <v>1407</v>
      </c>
      <c r="DW118">
        <v>14917</v>
      </c>
      <c r="DX118" t="s">
        <v>700</v>
      </c>
      <c r="DY118" t="s">
        <v>700</v>
      </c>
      <c r="DZ118" t="s">
        <v>700</v>
      </c>
      <c r="EA118" t="s">
        <v>700</v>
      </c>
      <c r="EB118" t="s">
        <v>559</v>
      </c>
      <c r="EC118">
        <v>0.9</v>
      </c>
      <c r="ED118">
        <v>1.7</v>
      </c>
      <c r="EE118">
        <v>1.8</v>
      </c>
      <c r="EF118">
        <v>4.4000000000000004</v>
      </c>
      <c r="EG118">
        <v>3.5</v>
      </c>
      <c r="EH118">
        <v>2.9</v>
      </c>
      <c r="EI118">
        <v>1.4</v>
      </c>
      <c r="EJ118">
        <v>0.7</v>
      </c>
      <c r="EK118">
        <v>0.5</v>
      </c>
      <c r="EL118">
        <v>1.5</v>
      </c>
      <c r="EM118">
        <v>1.2</v>
      </c>
      <c r="EN118">
        <v>0.3</v>
      </c>
      <c r="EO118">
        <v>1.3</v>
      </c>
      <c r="EP118">
        <v>1</v>
      </c>
      <c r="EQ118">
        <v>1</v>
      </c>
      <c r="ER118">
        <v>1.5</v>
      </c>
      <c r="ES118">
        <v>32.5</v>
      </c>
      <c r="ET118">
        <v>10.4</v>
      </c>
      <c r="EU118">
        <v>15.2</v>
      </c>
      <c r="EV118">
        <v>15.5</v>
      </c>
      <c r="EW118">
        <v>6.5</v>
      </c>
      <c r="EX118">
        <v>0.8</v>
      </c>
      <c r="EY118">
        <v>0.8</v>
      </c>
      <c r="EZ118">
        <v>5.9</v>
      </c>
      <c r="FA118">
        <v>3.3</v>
      </c>
      <c r="FB118">
        <v>8.4</v>
      </c>
      <c r="FC118">
        <v>1.2</v>
      </c>
      <c r="FD118">
        <v>1</v>
      </c>
      <c r="FE118">
        <v>4.4000000000000004</v>
      </c>
      <c r="FF118">
        <v>1.8</v>
      </c>
      <c r="FG118">
        <v>1</v>
      </c>
      <c r="FH118">
        <v>0.6</v>
      </c>
      <c r="FI118">
        <v>1.3</v>
      </c>
      <c r="FJ118">
        <v>1.3</v>
      </c>
      <c r="FK118">
        <v>11.1</v>
      </c>
      <c r="FL118">
        <v>3.4</v>
      </c>
      <c r="FM118">
        <v>1.4</v>
      </c>
      <c r="FN118">
        <v>2.6</v>
      </c>
      <c r="FO118">
        <v>3.5</v>
      </c>
      <c r="FP118">
        <v>2.8</v>
      </c>
      <c r="FQ118">
        <v>1.6</v>
      </c>
      <c r="FR118">
        <v>0.9</v>
      </c>
      <c r="FS118">
        <v>208</v>
      </c>
      <c r="FZ118" t="s">
        <v>700</v>
      </c>
      <c r="GA118" t="s">
        <v>700</v>
      </c>
      <c r="GB118" t="s">
        <v>359</v>
      </c>
      <c r="GC118" t="s">
        <v>2358</v>
      </c>
    </row>
    <row r="119" spans="1:185" x14ac:dyDescent="0.25">
      <c r="A119" s="65" t="s">
        <v>750</v>
      </c>
      <c r="B119">
        <v>40487</v>
      </c>
      <c r="C119">
        <v>1338</v>
      </c>
      <c r="D119">
        <v>11920</v>
      </c>
      <c r="E119">
        <v>300</v>
      </c>
      <c r="F119">
        <v>23947</v>
      </c>
      <c r="G119">
        <v>1033</v>
      </c>
      <c r="H119">
        <v>4620</v>
      </c>
      <c r="I119">
        <v>5</v>
      </c>
      <c r="J119">
        <v>4019</v>
      </c>
      <c r="K119">
        <v>137</v>
      </c>
      <c r="L119">
        <v>7901</v>
      </c>
      <c r="M119">
        <v>163</v>
      </c>
      <c r="N119">
        <v>2289</v>
      </c>
      <c r="O119">
        <v>140</v>
      </c>
      <c r="P119">
        <v>5285</v>
      </c>
      <c r="Q119">
        <v>334</v>
      </c>
      <c r="R119">
        <v>5944</v>
      </c>
      <c r="S119">
        <v>265</v>
      </c>
      <c r="T119">
        <v>5081</v>
      </c>
      <c r="U119">
        <v>139</v>
      </c>
      <c r="V119">
        <v>5348</v>
      </c>
      <c r="W119">
        <v>155</v>
      </c>
      <c r="X119">
        <v>19935</v>
      </c>
      <c r="Y119">
        <v>858</v>
      </c>
      <c r="Z119">
        <v>20552</v>
      </c>
      <c r="AA119">
        <v>480</v>
      </c>
      <c r="AB119">
        <v>37223</v>
      </c>
      <c r="AC119">
        <v>1218</v>
      </c>
      <c r="AD119">
        <v>720</v>
      </c>
      <c r="AE119">
        <v>19</v>
      </c>
      <c r="AF119">
        <v>45</v>
      </c>
      <c r="AG119">
        <v>0</v>
      </c>
      <c r="AH119">
        <v>1082</v>
      </c>
      <c r="AI119">
        <v>57</v>
      </c>
      <c r="AJ119">
        <v>311</v>
      </c>
      <c r="AK119">
        <v>26</v>
      </c>
      <c r="AL119">
        <v>1104</v>
      </c>
      <c r="AM119">
        <v>18</v>
      </c>
      <c r="AN119">
        <v>1434</v>
      </c>
      <c r="AO119">
        <v>121</v>
      </c>
      <c r="AP119">
        <v>36065</v>
      </c>
      <c r="AQ119">
        <v>1126</v>
      </c>
      <c r="AR119">
        <v>2578</v>
      </c>
      <c r="AS119">
        <v>86</v>
      </c>
      <c r="AT119">
        <v>37909</v>
      </c>
      <c r="AU119">
        <v>1252</v>
      </c>
      <c r="AV119">
        <v>38814</v>
      </c>
      <c r="AW119">
        <v>1181</v>
      </c>
      <c r="AX119">
        <v>1673</v>
      </c>
      <c r="AY119">
        <v>157</v>
      </c>
      <c r="AZ119">
        <v>987</v>
      </c>
      <c r="BA119">
        <v>49</v>
      </c>
      <c r="BB119">
        <v>686</v>
      </c>
      <c r="BC119">
        <v>108</v>
      </c>
      <c r="BD119">
        <v>911</v>
      </c>
      <c r="BE119">
        <v>64</v>
      </c>
      <c r="BF119">
        <v>5366</v>
      </c>
      <c r="BG119">
        <v>498</v>
      </c>
      <c r="BH119">
        <v>9208</v>
      </c>
      <c r="BI119">
        <v>209</v>
      </c>
      <c r="BJ119">
        <v>10793</v>
      </c>
      <c r="BK119">
        <v>127</v>
      </c>
      <c r="BL119">
        <v>21379</v>
      </c>
      <c r="BM119">
        <v>877</v>
      </c>
      <c r="BN119">
        <v>20898</v>
      </c>
      <c r="BO119">
        <v>828</v>
      </c>
      <c r="BP119">
        <v>481</v>
      </c>
      <c r="BQ119">
        <v>49</v>
      </c>
      <c r="BR119">
        <v>2568</v>
      </c>
      <c r="BS119">
        <v>156</v>
      </c>
      <c r="BT119">
        <v>16062</v>
      </c>
      <c r="BU119">
        <v>557</v>
      </c>
      <c r="BV119">
        <v>6067</v>
      </c>
      <c r="BW119">
        <v>394</v>
      </c>
      <c r="BX119">
        <v>1818</v>
      </c>
      <c r="BY119">
        <v>82</v>
      </c>
      <c r="BZ119">
        <v>1594</v>
      </c>
      <c r="CA119">
        <v>134</v>
      </c>
      <c r="CB119">
        <v>2871</v>
      </c>
      <c r="CC119">
        <v>167</v>
      </c>
      <c r="CD119">
        <v>14983</v>
      </c>
      <c r="CE119">
        <v>795</v>
      </c>
      <c r="CF119">
        <v>22547</v>
      </c>
      <c r="CG119">
        <v>365</v>
      </c>
      <c r="CH119">
        <v>1338</v>
      </c>
      <c r="CI119">
        <v>39149</v>
      </c>
      <c r="CJ119">
        <v>34760</v>
      </c>
      <c r="CK119">
        <v>9124</v>
      </c>
      <c r="CL119">
        <v>35130</v>
      </c>
      <c r="CM119">
        <v>2136</v>
      </c>
      <c r="CN119">
        <v>513</v>
      </c>
      <c r="CO119">
        <v>494</v>
      </c>
      <c r="CP119">
        <v>1333</v>
      </c>
      <c r="CQ119">
        <v>2064</v>
      </c>
      <c r="CR119">
        <v>593</v>
      </c>
      <c r="CS119">
        <v>2088</v>
      </c>
      <c r="CT119">
        <v>750</v>
      </c>
      <c r="CU119">
        <v>308</v>
      </c>
      <c r="CV119">
        <v>738</v>
      </c>
      <c r="CW119">
        <v>1435</v>
      </c>
      <c r="CX119">
        <v>9809</v>
      </c>
      <c r="CY119">
        <v>1160</v>
      </c>
      <c r="CZ119">
        <v>822</v>
      </c>
      <c r="DA119">
        <v>714</v>
      </c>
      <c r="DB119">
        <v>307</v>
      </c>
      <c r="DC119">
        <v>176</v>
      </c>
      <c r="DD119">
        <v>560</v>
      </c>
      <c r="DE119">
        <v>3405</v>
      </c>
      <c r="DF119">
        <v>11704</v>
      </c>
      <c r="DG119">
        <v>9789</v>
      </c>
      <c r="DH119">
        <v>4503</v>
      </c>
      <c r="DI119">
        <v>573</v>
      </c>
      <c r="DJ119">
        <v>478</v>
      </c>
      <c r="DK119">
        <v>1342</v>
      </c>
      <c r="DL119">
        <v>1021</v>
      </c>
      <c r="DM119">
        <v>35583</v>
      </c>
      <c r="DN119">
        <v>4358</v>
      </c>
      <c r="DO119">
        <v>13263</v>
      </c>
      <c r="DP119">
        <v>1846</v>
      </c>
      <c r="DQ119">
        <v>286</v>
      </c>
      <c r="DR119">
        <v>314</v>
      </c>
      <c r="DS119">
        <v>206</v>
      </c>
      <c r="DT119">
        <v>158</v>
      </c>
      <c r="DU119">
        <v>76</v>
      </c>
      <c r="DV119">
        <v>606</v>
      </c>
      <c r="DW119">
        <v>15109</v>
      </c>
      <c r="DX119" t="s">
        <v>700</v>
      </c>
      <c r="DY119" t="s">
        <v>700</v>
      </c>
      <c r="DZ119" t="s">
        <v>700</v>
      </c>
      <c r="EA119" t="s">
        <v>700</v>
      </c>
      <c r="EB119" t="s">
        <v>560</v>
      </c>
      <c r="EC119">
        <v>0.8</v>
      </c>
      <c r="ED119">
        <v>2.1</v>
      </c>
      <c r="EE119">
        <v>1</v>
      </c>
      <c r="EF119">
        <v>2.4</v>
      </c>
      <c r="EG119">
        <v>2.2999999999999998</v>
      </c>
      <c r="EH119">
        <v>2.5</v>
      </c>
      <c r="EI119">
        <v>1.1000000000000001</v>
      </c>
      <c r="EJ119">
        <v>1.2</v>
      </c>
      <c r="EK119">
        <v>0.2</v>
      </c>
      <c r="EL119">
        <v>1.2</v>
      </c>
      <c r="EM119">
        <v>1</v>
      </c>
      <c r="EN119">
        <v>0.2</v>
      </c>
      <c r="EO119">
        <v>1.2</v>
      </c>
      <c r="EP119">
        <v>0.7</v>
      </c>
      <c r="EQ119">
        <v>0.8</v>
      </c>
      <c r="ER119">
        <v>3.7</v>
      </c>
      <c r="ES119">
        <v>31.1</v>
      </c>
      <c r="ET119">
        <v>6.6</v>
      </c>
      <c r="EU119">
        <v>6</v>
      </c>
      <c r="EV119">
        <v>2.4</v>
      </c>
      <c r="EW119">
        <v>6.4</v>
      </c>
      <c r="EX119">
        <v>0.8</v>
      </c>
      <c r="EY119">
        <v>0.7</v>
      </c>
      <c r="EZ119">
        <v>7.1</v>
      </c>
      <c r="FA119">
        <v>4</v>
      </c>
      <c r="FB119">
        <v>12.3</v>
      </c>
      <c r="FC119">
        <v>2.1</v>
      </c>
      <c r="FD119">
        <v>0.8</v>
      </c>
      <c r="FE119">
        <v>3.9</v>
      </c>
      <c r="FF119">
        <v>3.5</v>
      </c>
      <c r="FG119">
        <v>0.8</v>
      </c>
      <c r="FH119">
        <v>0.5</v>
      </c>
      <c r="FI119">
        <v>1</v>
      </c>
      <c r="FJ119">
        <v>1</v>
      </c>
      <c r="FK119">
        <v>7.1</v>
      </c>
      <c r="FL119">
        <v>2.4</v>
      </c>
      <c r="FM119">
        <v>1.1000000000000001</v>
      </c>
      <c r="FN119">
        <v>1.7</v>
      </c>
      <c r="FO119">
        <v>2.8</v>
      </c>
      <c r="FP119">
        <v>2.5</v>
      </c>
      <c r="FQ119">
        <v>1.5</v>
      </c>
      <c r="FR119">
        <v>0.8</v>
      </c>
      <c r="FS119">
        <v>69</v>
      </c>
      <c r="FZ119" t="s">
        <v>700</v>
      </c>
      <c r="GA119" t="s">
        <v>700</v>
      </c>
      <c r="GB119" t="s">
        <v>360</v>
      </c>
      <c r="GC119" t="s">
        <v>2358</v>
      </c>
    </row>
    <row r="120" spans="1:185" x14ac:dyDescent="0.25">
      <c r="A120" s="65" t="s">
        <v>751</v>
      </c>
      <c r="B120">
        <v>41227</v>
      </c>
      <c r="C120">
        <v>1204</v>
      </c>
      <c r="D120">
        <v>10135</v>
      </c>
      <c r="E120">
        <v>197</v>
      </c>
      <c r="F120">
        <v>24896</v>
      </c>
      <c r="G120">
        <v>993</v>
      </c>
      <c r="H120">
        <v>6196</v>
      </c>
      <c r="I120">
        <v>14</v>
      </c>
      <c r="J120">
        <v>3587</v>
      </c>
      <c r="K120">
        <v>29</v>
      </c>
      <c r="L120">
        <v>6548</v>
      </c>
      <c r="M120">
        <v>168</v>
      </c>
      <c r="N120">
        <v>4278</v>
      </c>
      <c r="O120">
        <v>291</v>
      </c>
      <c r="P120">
        <v>5999</v>
      </c>
      <c r="Q120">
        <v>254</v>
      </c>
      <c r="R120">
        <v>4784</v>
      </c>
      <c r="S120">
        <v>134</v>
      </c>
      <c r="T120">
        <v>5079</v>
      </c>
      <c r="U120">
        <v>139</v>
      </c>
      <c r="V120">
        <v>4756</v>
      </c>
      <c r="W120">
        <v>175</v>
      </c>
      <c r="X120">
        <v>19662</v>
      </c>
      <c r="Y120">
        <v>630</v>
      </c>
      <c r="Z120">
        <v>21565</v>
      </c>
      <c r="AA120">
        <v>574</v>
      </c>
      <c r="AB120">
        <v>32726</v>
      </c>
      <c r="AC120">
        <v>877</v>
      </c>
      <c r="AD120">
        <v>3839</v>
      </c>
      <c r="AE120">
        <v>82</v>
      </c>
      <c r="AF120">
        <v>207</v>
      </c>
      <c r="AG120">
        <v>11</v>
      </c>
      <c r="AH120">
        <v>3194</v>
      </c>
      <c r="AI120">
        <v>205</v>
      </c>
      <c r="AJ120">
        <v>253</v>
      </c>
      <c r="AK120">
        <v>0</v>
      </c>
      <c r="AL120">
        <v>1008</v>
      </c>
      <c r="AM120">
        <v>29</v>
      </c>
      <c r="AN120">
        <v>1856</v>
      </c>
      <c r="AO120">
        <v>124</v>
      </c>
      <c r="AP120">
        <v>31202</v>
      </c>
      <c r="AQ120">
        <v>753</v>
      </c>
      <c r="AR120">
        <v>4238</v>
      </c>
      <c r="AS120">
        <v>50</v>
      </c>
      <c r="AT120">
        <v>36989</v>
      </c>
      <c r="AU120">
        <v>1154</v>
      </c>
      <c r="AV120">
        <v>35477</v>
      </c>
      <c r="AW120">
        <v>923</v>
      </c>
      <c r="AX120">
        <v>5750</v>
      </c>
      <c r="AY120">
        <v>281</v>
      </c>
      <c r="AZ120">
        <v>2882</v>
      </c>
      <c r="BA120">
        <v>93</v>
      </c>
      <c r="BB120">
        <v>2868</v>
      </c>
      <c r="BC120">
        <v>188</v>
      </c>
      <c r="BD120">
        <v>1530</v>
      </c>
      <c r="BE120">
        <v>140</v>
      </c>
      <c r="BF120">
        <v>4782</v>
      </c>
      <c r="BG120">
        <v>175</v>
      </c>
      <c r="BH120">
        <v>7639</v>
      </c>
      <c r="BI120">
        <v>221</v>
      </c>
      <c r="BJ120">
        <v>12863</v>
      </c>
      <c r="BK120">
        <v>180</v>
      </c>
      <c r="BL120">
        <v>21674</v>
      </c>
      <c r="BM120">
        <v>838</v>
      </c>
      <c r="BN120">
        <v>20818</v>
      </c>
      <c r="BO120">
        <v>778</v>
      </c>
      <c r="BP120">
        <v>856</v>
      </c>
      <c r="BQ120">
        <v>60</v>
      </c>
      <c r="BR120">
        <v>3222</v>
      </c>
      <c r="BS120">
        <v>155</v>
      </c>
      <c r="BT120">
        <v>15100</v>
      </c>
      <c r="BU120">
        <v>410</v>
      </c>
      <c r="BV120">
        <v>6978</v>
      </c>
      <c r="BW120">
        <v>426</v>
      </c>
      <c r="BX120">
        <v>2818</v>
      </c>
      <c r="BY120">
        <v>157</v>
      </c>
      <c r="BZ120">
        <v>4473</v>
      </c>
      <c r="CA120">
        <v>243</v>
      </c>
      <c r="CB120">
        <v>6704</v>
      </c>
      <c r="CC120">
        <v>382</v>
      </c>
      <c r="CD120">
        <v>15454</v>
      </c>
      <c r="CE120">
        <v>624</v>
      </c>
      <c r="CF120">
        <v>18913</v>
      </c>
      <c r="CG120">
        <v>174</v>
      </c>
      <c r="CH120">
        <v>1204</v>
      </c>
      <c r="CI120">
        <v>40023</v>
      </c>
      <c r="CJ120">
        <v>32734</v>
      </c>
      <c r="CK120">
        <v>12911</v>
      </c>
      <c r="CL120">
        <v>32326</v>
      </c>
      <c r="CM120">
        <v>6311</v>
      </c>
      <c r="CN120">
        <v>2578</v>
      </c>
      <c r="CO120">
        <v>110</v>
      </c>
      <c r="CP120">
        <v>624</v>
      </c>
      <c r="CQ120">
        <v>1785</v>
      </c>
      <c r="CR120">
        <v>304</v>
      </c>
      <c r="CS120">
        <v>2493</v>
      </c>
      <c r="CT120">
        <v>585</v>
      </c>
      <c r="CU120">
        <v>498</v>
      </c>
      <c r="CV120">
        <v>914</v>
      </c>
      <c r="CW120">
        <v>1922</v>
      </c>
      <c r="CX120">
        <v>10076</v>
      </c>
      <c r="CY120">
        <v>1597</v>
      </c>
      <c r="CZ120">
        <v>859</v>
      </c>
      <c r="DA120">
        <v>551</v>
      </c>
      <c r="DB120">
        <v>538</v>
      </c>
      <c r="DC120">
        <v>600</v>
      </c>
      <c r="DD120">
        <v>1457</v>
      </c>
      <c r="DE120">
        <v>6756</v>
      </c>
      <c r="DF120">
        <v>10400</v>
      </c>
      <c r="DG120">
        <v>8367</v>
      </c>
      <c r="DH120">
        <v>3637</v>
      </c>
      <c r="DI120">
        <v>536</v>
      </c>
      <c r="DJ120">
        <v>377</v>
      </c>
      <c r="DK120">
        <v>1497</v>
      </c>
      <c r="DL120">
        <v>862</v>
      </c>
      <c r="DM120">
        <v>34019</v>
      </c>
      <c r="DN120">
        <v>6753</v>
      </c>
      <c r="DO120">
        <v>11422</v>
      </c>
      <c r="DP120">
        <v>5734</v>
      </c>
      <c r="DQ120">
        <v>782</v>
      </c>
      <c r="DR120">
        <v>793</v>
      </c>
      <c r="DS120">
        <v>832</v>
      </c>
      <c r="DT120">
        <v>688</v>
      </c>
      <c r="DU120">
        <v>333</v>
      </c>
      <c r="DV120">
        <v>2027</v>
      </c>
      <c r="DW120">
        <v>17156</v>
      </c>
      <c r="DX120" t="s">
        <v>700</v>
      </c>
      <c r="DY120" t="s">
        <v>700</v>
      </c>
      <c r="DZ120" t="s">
        <v>700</v>
      </c>
      <c r="EA120" t="s">
        <v>700</v>
      </c>
      <c r="EB120" t="s">
        <v>561</v>
      </c>
      <c r="EC120">
        <v>0.6</v>
      </c>
      <c r="ED120">
        <v>0.7</v>
      </c>
      <c r="EE120">
        <v>1.4</v>
      </c>
      <c r="EF120">
        <v>2.5</v>
      </c>
      <c r="EG120">
        <v>1.7</v>
      </c>
      <c r="EH120">
        <v>1.6</v>
      </c>
      <c r="EI120">
        <v>1.5</v>
      </c>
      <c r="EJ120">
        <v>2.1</v>
      </c>
      <c r="EK120">
        <v>0.6</v>
      </c>
      <c r="EL120">
        <v>1</v>
      </c>
      <c r="EM120">
        <v>0.9</v>
      </c>
      <c r="EN120">
        <v>0.4</v>
      </c>
      <c r="EO120">
        <v>0.8</v>
      </c>
      <c r="EP120">
        <v>0.7</v>
      </c>
      <c r="EQ120">
        <v>0.7</v>
      </c>
      <c r="ER120">
        <v>1.3</v>
      </c>
      <c r="ES120">
        <v>9.6</v>
      </c>
      <c r="ET120">
        <v>3.4</v>
      </c>
      <c r="EU120">
        <v>6.7</v>
      </c>
      <c r="EV120">
        <v>3.6</v>
      </c>
      <c r="EW120">
        <v>5.0999999999999996</v>
      </c>
      <c r="EX120">
        <v>0.6</v>
      </c>
      <c r="EY120">
        <v>0.6</v>
      </c>
      <c r="EZ120">
        <v>1.8</v>
      </c>
      <c r="FA120">
        <v>1.9</v>
      </c>
      <c r="FB120">
        <v>3.4</v>
      </c>
      <c r="FC120">
        <v>0.9</v>
      </c>
      <c r="FD120">
        <v>0.7</v>
      </c>
      <c r="FE120">
        <v>4.4000000000000004</v>
      </c>
      <c r="FF120">
        <v>1.9</v>
      </c>
      <c r="FG120">
        <v>1.2</v>
      </c>
      <c r="FH120">
        <v>0.8</v>
      </c>
      <c r="FI120">
        <v>1</v>
      </c>
      <c r="FJ120">
        <v>1</v>
      </c>
      <c r="FK120">
        <v>4.7</v>
      </c>
      <c r="FL120">
        <v>2.5</v>
      </c>
      <c r="FM120">
        <v>1.1000000000000001</v>
      </c>
      <c r="FN120">
        <v>1.7</v>
      </c>
      <c r="FO120">
        <v>2.9</v>
      </c>
      <c r="FP120">
        <v>1.7</v>
      </c>
      <c r="FQ120">
        <v>1.3</v>
      </c>
      <c r="FR120">
        <v>0.5</v>
      </c>
      <c r="FS120">
        <v>94</v>
      </c>
      <c r="FZ120" t="s">
        <v>700</v>
      </c>
      <c r="GA120" t="s">
        <v>700</v>
      </c>
      <c r="GB120" t="s">
        <v>361</v>
      </c>
      <c r="GC120" t="s">
        <v>2358</v>
      </c>
    </row>
    <row r="121" spans="1:185" x14ac:dyDescent="0.25">
      <c r="A121" s="65" t="s">
        <v>752</v>
      </c>
      <c r="B121">
        <v>41390</v>
      </c>
      <c r="C121">
        <v>2806</v>
      </c>
      <c r="D121">
        <v>9590</v>
      </c>
      <c r="E121">
        <v>365</v>
      </c>
      <c r="F121">
        <v>25791</v>
      </c>
      <c r="G121">
        <v>2441</v>
      </c>
      <c r="H121">
        <v>6009</v>
      </c>
      <c r="I121">
        <v>0</v>
      </c>
      <c r="J121">
        <v>3370</v>
      </c>
      <c r="K121">
        <v>130</v>
      </c>
      <c r="L121">
        <v>6220</v>
      </c>
      <c r="M121">
        <v>235</v>
      </c>
      <c r="N121">
        <v>4366</v>
      </c>
      <c r="O121">
        <v>562</v>
      </c>
      <c r="P121">
        <v>6360</v>
      </c>
      <c r="Q121">
        <v>664</v>
      </c>
      <c r="R121">
        <v>5126</v>
      </c>
      <c r="S121">
        <v>435</v>
      </c>
      <c r="T121">
        <v>5128</v>
      </c>
      <c r="U121">
        <v>433</v>
      </c>
      <c r="V121">
        <v>4811</v>
      </c>
      <c r="W121">
        <v>347</v>
      </c>
      <c r="X121">
        <v>20022</v>
      </c>
      <c r="Y121">
        <v>1866</v>
      </c>
      <c r="Z121">
        <v>21368</v>
      </c>
      <c r="AA121">
        <v>940</v>
      </c>
      <c r="AB121">
        <v>32467</v>
      </c>
      <c r="AC121">
        <v>1924</v>
      </c>
      <c r="AD121">
        <v>3721</v>
      </c>
      <c r="AE121">
        <v>306</v>
      </c>
      <c r="AF121">
        <v>209</v>
      </c>
      <c r="AG121">
        <v>14</v>
      </c>
      <c r="AH121">
        <v>2921</v>
      </c>
      <c r="AI121">
        <v>160</v>
      </c>
      <c r="AJ121">
        <v>913</v>
      </c>
      <c r="AK121">
        <v>375</v>
      </c>
      <c r="AL121">
        <v>1089</v>
      </c>
      <c r="AM121">
        <v>27</v>
      </c>
      <c r="AN121">
        <v>3670</v>
      </c>
      <c r="AO121">
        <v>907</v>
      </c>
      <c r="AP121">
        <v>29908</v>
      </c>
      <c r="AQ121">
        <v>1368</v>
      </c>
      <c r="AR121">
        <v>5703</v>
      </c>
      <c r="AS121">
        <v>360</v>
      </c>
      <c r="AT121">
        <v>35687</v>
      </c>
      <c r="AU121">
        <v>2446</v>
      </c>
      <c r="AV121">
        <v>34433</v>
      </c>
      <c r="AW121">
        <v>1918</v>
      </c>
      <c r="AX121">
        <v>6957</v>
      </c>
      <c r="AY121">
        <v>888</v>
      </c>
      <c r="AZ121">
        <v>2399</v>
      </c>
      <c r="BA121">
        <v>88</v>
      </c>
      <c r="BB121">
        <v>4558</v>
      </c>
      <c r="BC121">
        <v>800</v>
      </c>
      <c r="BD121">
        <v>2500</v>
      </c>
      <c r="BE121">
        <v>519</v>
      </c>
      <c r="BF121">
        <v>5968</v>
      </c>
      <c r="BG121">
        <v>678</v>
      </c>
      <c r="BH121">
        <v>7954</v>
      </c>
      <c r="BI121">
        <v>594</v>
      </c>
      <c r="BJ121">
        <v>11012</v>
      </c>
      <c r="BK121">
        <v>88</v>
      </c>
      <c r="BL121">
        <v>21127</v>
      </c>
      <c r="BM121">
        <v>1918</v>
      </c>
      <c r="BN121">
        <v>20290</v>
      </c>
      <c r="BO121">
        <v>1703</v>
      </c>
      <c r="BP121">
        <v>837</v>
      </c>
      <c r="BQ121">
        <v>215</v>
      </c>
      <c r="BR121">
        <v>4664</v>
      </c>
      <c r="BS121">
        <v>523</v>
      </c>
      <c r="BT121">
        <v>13878</v>
      </c>
      <c r="BU121">
        <v>965</v>
      </c>
      <c r="BV121">
        <v>7903</v>
      </c>
      <c r="BW121">
        <v>1104</v>
      </c>
      <c r="BX121">
        <v>4010</v>
      </c>
      <c r="BY121">
        <v>372</v>
      </c>
      <c r="BZ121">
        <v>5787</v>
      </c>
      <c r="CA121">
        <v>605</v>
      </c>
      <c r="CB121">
        <v>8596</v>
      </c>
      <c r="CC121">
        <v>962</v>
      </c>
      <c r="CD121">
        <v>16821</v>
      </c>
      <c r="CE121">
        <v>1258</v>
      </c>
      <c r="CF121">
        <v>15871</v>
      </c>
      <c r="CG121">
        <v>553</v>
      </c>
      <c r="CH121">
        <v>2806</v>
      </c>
      <c r="CI121">
        <v>38584</v>
      </c>
      <c r="CJ121">
        <v>29950</v>
      </c>
      <c r="CK121">
        <v>14498</v>
      </c>
      <c r="CL121">
        <v>31285</v>
      </c>
      <c r="CM121">
        <v>8544</v>
      </c>
      <c r="CN121">
        <v>3802</v>
      </c>
      <c r="CO121">
        <v>285</v>
      </c>
      <c r="CP121">
        <v>703</v>
      </c>
      <c r="CQ121">
        <v>1683</v>
      </c>
      <c r="CR121">
        <v>255</v>
      </c>
      <c r="CS121">
        <v>2353</v>
      </c>
      <c r="CT121">
        <v>616</v>
      </c>
      <c r="CU121">
        <v>304</v>
      </c>
      <c r="CV121">
        <v>345</v>
      </c>
      <c r="CW121">
        <v>1261</v>
      </c>
      <c r="CX121">
        <v>10423</v>
      </c>
      <c r="CY121">
        <v>2406</v>
      </c>
      <c r="CZ121">
        <v>979</v>
      </c>
      <c r="DA121">
        <v>360</v>
      </c>
      <c r="DB121">
        <v>1025</v>
      </c>
      <c r="DC121">
        <v>1018</v>
      </c>
      <c r="DD121">
        <v>2332</v>
      </c>
      <c r="DE121">
        <v>7897</v>
      </c>
      <c r="DF121">
        <v>9924</v>
      </c>
      <c r="DG121">
        <v>7112</v>
      </c>
      <c r="DH121">
        <v>3140</v>
      </c>
      <c r="DI121">
        <v>685</v>
      </c>
      <c r="DJ121">
        <v>288</v>
      </c>
      <c r="DK121">
        <v>2127</v>
      </c>
      <c r="DL121">
        <v>1337</v>
      </c>
      <c r="DM121">
        <v>33899</v>
      </c>
      <c r="DN121">
        <v>7254</v>
      </c>
      <c r="DO121">
        <v>10014</v>
      </c>
      <c r="DP121">
        <v>7807</v>
      </c>
      <c r="DQ121">
        <v>987</v>
      </c>
      <c r="DR121">
        <v>955</v>
      </c>
      <c r="DS121">
        <v>1103</v>
      </c>
      <c r="DT121">
        <v>909</v>
      </c>
      <c r="DU121">
        <v>764</v>
      </c>
      <c r="DV121">
        <v>2791</v>
      </c>
      <c r="DW121">
        <v>17821</v>
      </c>
      <c r="DX121" t="s">
        <v>700</v>
      </c>
      <c r="DY121" t="s">
        <v>700</v>
      </c>
      <c r="DZ121" t="s">
        <v>700</v>
      </c>
      <c r="EA121" t="s">
        <v>700</v>
      </c>
      <c r="EB121" t="s">
        <v>562</v>
      </c>
      <c r="EC121">
        <v>1.1000000000000001</v>
      </c>
      <c r="ED121">
        <v>2.6</v>
      </c>
      <c r="EE121">
        <v>1.7</v>
      </c>
      <c r="EF121">
        <v>4.5</v>
      </c>
      <c r="EG121">
        <v>3</v>
      </c>
      <c r="EH121">
        <v>3.3</v>
      </c>
      <c r="EI121">
        <v>3.1</v>
      </c>
      <c r="EJ121">
        <v>2.7</v>
      </c>
      <c r="EK121">
        <v>0.6</v>
      </c>
      <c r="EL121">
        <v>1.6</v>
      </c>
      <c r="EM121">
        <v>1.6</v>
      </c>
      <c r="EN121">
        <v>0.3</v>
      </c>
      <c r="EO121">
        <v>1.8</v>
      </c>
      <c r="EP121">
        <v>1.1000000000000001</v>
      </c>
      <c r="EQ121">
        <v>1.2</v>
      </c>
      <c r="ER121">
        <v>3.2</v>
      </c>
      <c r="ES121">
        <v>9.1</v>
      </c>
      <c r="ET121">
        <v>3</v>
      </c>
      <c r="EU121">
        <v>21.9</v>
      </c>
      <c r="EV121">
        <v>2.2999999999999998</v>
      </c>
      <c r="EW121">
        <v>9.1</v>
      </c>
      <c r="EX121">
        <v>1.1000000000000001</v>
      </c>
      <c r="EY121">
        <v>1</v>
      </c>
      <c r="EZ121">
        <v>4.0999999999999996</v>
      </c>
      <c r="FA121">
        <v>2.5</v>
      </c>
      <c r="FB121">
        <v>6.2</v>
      </c>
      <c r="FC121">
        <v>2.2999999999999998</v>
      </c>
      <c r="FD121">
        <v>1.2</v>
      </c>
      <c r="FE121">
        <v>7.9</v>
      </c>
      <c r="FF121">
        <v>2.9</v>
      </c>
      <c r="FG121">
        <v>2.2000000000000002</v>
      </c>
      <c r="FH121">
        <v>0.5</v>
      </c>
      <c r="FI121">
        <v>1.7</v>
      </c>
      <c r="FJ121">
        <v>1.8</v>
      </c>
      <c r="FK121">
        <v>11.9</v>
      </c>
      <c r="FL121">
        <v>3.9</v>
      </c>
      <c r="FM121">
        <v>2</v>
      </c>
      <c r="FN121">
        <v>3.1</v>
      </c>
      <c r="FO121">
        <v>3.5</v>
      </c>
      <c r="FP121">
        <v>3.1</v>
      </c>
      <c r="FQ121">
        <v>1.8</v>
      </c>
      <c r="FR121">
        <v>1.5</v>
      </c>
      <c r="FS121">
        <v>212</v>
      </c>
      <c r="FZ121" t="s">
        <v>700</v>
      </c>
      <c r="GA121" t="s">
        <v>700</v>
      </c>
      <c r="GB121" t="s">
        <v>362</v>
      </c>
      <c r="GC121" t="s">
        <v>2358</v>
      </c>
    </row>
    <row r="122" spans="1:185" x14ac:dyDescent="0.25">
      <c r="A122" s="65" t="s">
        <v>753</v>
      </c>
      <c r="B122">
        <v>42317</v>
      </c>
      <c r="C122">
        <v>1195</v>
      </c>
      <c r="D122">
        <v>11919</v>
      </c>
      <c r="E122">
        <v>268</v>
      </c>
      <c r="F122">
        <v>23836</v>
      </c>
      <c r="G122">
        <v>910</v>
      </c>
      <c r="H122">
        <v>6562</v>
      </c>
      <c r="I122">
        <v>17</v>
      </c>
      <c r="J122">
        <v>3296</v>
      </c>
      <c r="K122">
        <v>36</v>
      </c>
      <c r="L122">
        <v>8623</v>
      </c>
      <c r="M122">
        <v>232</v>
      </c>
      <c r="N122">
        <v>2119</v>
      </c>
      <c r="O122">
        <v>109</v>
      </c>
      <c r="P122">
        <v>3977</v>
      </c>
      <c r="Q122">
        <v>318</v>
      </c>
      <c r="R122">
        <v>5586</v>
      </c>
      <c r="S122">
        <v>203</v>
      </c>
      <c r="T122">
        <v>5490</v>
      </c>
      <c r="U122">
        <v>126</v>
      </c>
      <c r="V122">
        <v>6664</v>
      </c>
      <c r="W122">
        <v>154</v>
      </c>
      <c r="X122">
        <v>21069</v>
      </c>
      <c r="Y122">
        <v>821</v>
      </c>
      <c r="Z122">
        <v>21248</v>
      </c>
      <c r="AA122">
        <v>374</v>
      </c>
      <c r="AB122">
        <v>38620</v>
      </c>
      <c r="AC122">
        <v>1021</v>
      </c>
      <c r="AD122">
        <v>557</v>
      </c>
      <c r="AE122">
        <v>10</v>
      </c>
      <c r="AF122">
        <v>8</v>
      </c>
      <c r="AG122">
        <v>0</v>
      </c>
      <c r="AH122">
        <v>1822</v>
      </c>
      <c r="AI122">
        <v>50</v>
      </c>
      <c r="AJ122">
        <v>275</v>
      </c>
      <c r="AK122">
        <v>30</v>
      </c>
      <c r="AL122">
        <v>1035</v>
      </c>
      <c r="AM122">
        <v>84</v>
      </c>
      <c r="AN122">
        <v>954</v>
      </c>
      <c r="AO122">
        <v>70</v>
      </c>
      <c r="AP122">
        <v>37904</v>
      </c>
      <c r="AQ122">
        <v>981</v>
      </c>
      <c r="AR122">
        <v>3765</v>
      </c>
      <c r="AS122">
        <v>55</v>
      </c>
      <c r="AT122">
        <v>38552</v>
      </c>
      <c r="AU122">
        <v>1140</v>
      </c>
      <c r="AV122">
        <v>39758</v>
      </c>
      <c r="AW122">
        <v>1033</v>
      </c>
      <c r="AX122">
        <v>2559</v>
      </c>
      <c r="AY122">
        <v>162</v>
      </c>
      <c r="AZ122">
        <v>1864</v>
      </c>
      <c r="BA122">
        <v>91</v>
      </c>
      <c r="BB122">
        <v>695</v>
      </c>
      <c r="BC122">
        <v>71</v>
      </c>
      <c r="BD122">
        <v>918</v>
      </c>
      <c r="BE122">
        <v>53</v>
      </c>
      <c r="BF122">
        <v>6055</v>
      </c>
      <c r="BG122">
        <v>270</v>
      </c>
      <c r="BH122">
        <v>9135</v>
      </c>
      <c r="BI122">
        <v>300</v>
      </c>
      <c r="BJ122">
        <v>12171</v>
      </c>
      <c r="BK122">
        <v>195</v>
      </c>
      <c r="BL122">
        <v>21024</v>
      </c>
      <c r="BM122">
        <v>817</v>
      </c>
      <c r="BN122">
        <v>20525</v>
      </c>
      <c r="BO122">
        <v>766</v>
      </c>
      <c r="BP122">
        <v>499</v>
      </c>
      <c r="BQ122">
        <v>51</v>
      </c>
      <c r="BR122">
        <v>2812</v>
      </c>
      <c r="BS122">
        <v>93</v>
      </c>
      <c r="BT122">
        <v>15461</v>
      </c>
      <c r="BU122">
        <v>423</v>
      </c>
      <c r="BV122">
        <v>6086</v>
      </c>
      <c r="BW122">
        <v>393</v>
      </c>
      <c r="BX122">
        <v>2289</v>
      </c>
      <c r="BY122">
        <v>94</v>
      </c>
      <c r="BZ122">
        <v>2206</v>
      </c>
      <c r="CA122">
        <v>105</v>
      </c>
      <c r="CB122">
        <v>3484</v>
      </c>
      <c r="CC122">
        <v>160</v>
      </c>
      <c r="CD122">
        <v>13258</v>
      </c>
      <c r="CE122">
        <v>704</v>
      </c>
      <c r="CF122">
        <v>25453</v>
      </c>
      <c r="CG122">
        <v>329</v>
      </c>
      <c r="CH122">
        <v>1195</v>
      </c>
      <c r="CI122">
        <v>41122</v>
      </c>
      <c r="CJ122">
        <v>36640</v>
      </c>
      <c r="CK122">
        <v>11003</v>
      </c>
      <c r="CL122">
        <v>37061</v>
      </c>
      <c r="CM122">
        <v>2707</v>
      </c>
      <c r="CN122">
        <v>553</v>
      </c>
      <c r="CO122">
        <v>548</v>
      </c>
      <c r="CP122">
        <v>1482</v>
      </c>
      <c r="CQ122">
        <v>1785</v>
      </c>
      <c r="CR122">
        <v>367</v>
      </c>
      <c r="CS122">
        <v>2357</v>
      </c>
      <c r="CT122">
        <v>765</v>
      </c>
      <c r="CU122">
        <v>223</v>
      </c>
      <c r="CV122">
        <v>941</v>
      </c>
      <c r="CW122">
        <v>1256</v>
      </c>
      <c r="CX122">
        <v>10085</v>
      </c>
      <c r="CY122">
        <v>1253</v>
      </c>
      <c r="CZ122">
        <v>902</v>
      </c>
      <c r="DA122">
        <v>676</v>
      </c>
      <c r="DB122">
        <v>303</v>
      </c>
      <c r="DC122">
        <v>248</v>
      </c>
      <c r="DD122">
        <v>708</v>
      </c>
      <c r="DE122">
        <v>3610</v>
      </c>
      <c r="DF122">
        <v>12365</v>
      </c>
      <c r="DG122">
        <v>10542</v>
      </c>
      <c r="DH122">
        <v>4382</v>
      </c>
      <c r="DI122">
        <v>581</v>
      </c>
      <c r="DJ122">
        <v>354</v>
      </c>
      <c r="DK122">
        <v>1242</v>
      </c>
      <c r="DL122">
        <v>874</v>
      </c>
      <c r="DM122">
        <v>38115</v>
      </c>
      <c r="DN122">
        <v>3824</v>
      </c>
      <c r="DO122">
        <v>14125</v>
      </c>
      <c r="DP122">
        <v>1850</v>
      </c>
      <c r="DQ122">
        <v>266</v>
      </c>
      <c r="DR122">
        <v>151</v>
      </c>
      <c r="DS122">
        <v>277</v>
      </c>
      <c r="DT122">
        <v>226</v>
      </c>
      <c r="DU122">
        <v>116</v>
      </c>
      <c r="DV122">
        <v>593</v>
      </c>
      <c r="DW122">
        <v>15975</v>
      </c>
      <c r="DX122" t="s">
        <v>700</v>
      </c>
      <c r="DY122" t="s">
        <v>700</v>
      </c>
      <c r="DZ122" t="s">
        <v>700</v>
      </c>
      <c r="EA122" t="s">
        <v>700</v>
      </c>
      <c r="EB122" t="s">
        <v>563</v>
      </c>
      <c r="EC122">
        <v>0.6</v>
      </c>
      <c r="ED122">
        <v>0.7</v>
      </c>
      <c r="EE122">
        <v>1.2</v>
      </c>
      <c r="EF122">
        <v>2.2999999999999998</v>
      </c>
      <c r="EG122">
        <v>2.7</v>
      </c>
      <c r="EH122">
        <v>1.3</v>
      </c>
      <c r="EI122">
        <v>0.8</v>
      </c>
      <c r="EJ122">
        <v>1.1000000000000001</v>
      </c>
      <c r="EK122">
        <v>0.1</v>
      </c>
      <c r="EL122">
        <v>0.9</v>
      </c>
      <c r="EM122">
        <v>0.8</v>
      </c>
      <c r="EN122">
        <v>0.3</v>
      </c>
      <c r="EO122">
        <v>0.9</v>
      </c>
      <c r="EP122">
        <v>0.5</v>
      </c>
      <c r="EQ122">
        <v>0.5</v>
      </c>
      <c r="ER122">
        <v>2.2999999999999998</v>
      </c>
      <c r="ES122">
        <v>76.900000000000006</v>
      </c>
      <c r="ET122">
        <v>2</v>
      </c>
      <c r="EU122">
        <v>8.5</v>
      </c>
      <c r="EV122">
        <v>6</v>
      </c>
      <c r="EW122">
        <v>4.5999999999999996</v>
      </c>
      <c r="EX122">
        <v>0.5</v>
      </c>
      <c r="EY122">
        <v>0.6</v>
      </c>
      <c r="EZ122">
        <v>3.4</v>
      </c>
      <c r="FA122">
        <v>4</v>
      </c>
      <c r="FB122">
        <v>6.6</v>
      </c>
      <c r="FC122">
        <v>0.8</v>
      </c>
      <c r="FD122">
        <v>0.6</v>
      </c>
      <c r="FE122">
        <v>2.7</v>
      </c>
      <c r="FF122">
        <v>1.4</v>
      </c>
      <c r="FG122">
        <v>0.9</v>
      </c>
      <c r="FH122">
        <v>0.8</v>
      </c>
      <c r="FI122">
        <v>0.8</v>
      </c>
      <c r="FJ122">
        <v>0.8</v>
      </c>
      <c r="FK122">
        <v>4.3</v>
      </c>
      <c r="FL122">
        <v>1.2</v>
      </c>
      <c r="FM122">
        <v>0.8</v>
      </c>
      <c r="FN122">
        <v>2</v>
      </c>
      <c r="FO122">
        <v>1.8</v>
      </c>
      <c r="FP122">
        <v>1.5</v>
      </c>
      <c r="FQ122">
        <v>1.5</v>
      </c>
      <c r="FR122">
        <v>0.4</v>
      </c>
      <c r="FS122">
        <v>38</v>
      </c>
      <c r="FZ122" t="s">
        <v>700</v>
      </c>
      <c r="GA122" t="s">
        <v>700</v>
      </c>
      <c r="GB122" t="s">
        <v>363</v>
      </c>
      <c r="GC122" t="s">
        <v>2358</v>
      </c>
    </row>
    <row r="123" spans="1:185" x14ac:dyDescent="0.25">
      <c r="A123" s="65" t="s">
        <v>754</v>
      </c>
      <c r="B123">
        <v>38200</v>
      </c>
      <c r="C123">
        <v>2132</v>
      </c>
      <c r="D123">
        <v>9147</v>
      </c>
      <c r="E123">
        <v>205</v>
      </c>
      <c r="F123">
        <v>21238</v>
      </c>
      <c r="G123">
        <v>1921</v>
      </c>
      <c r="H123">
        <v>7815</v>
      </c>
      <c r="I123">
        <v>6</v>
      </c>
      <c r="J123">
        <v>2850</v>
      </c>
      <c r="K123">
        <v>43</v>
      </c>
      <c r="L123">
        <v>6297</v>
      </c>
      <c r="M123">
        <v>162</v>
      </c>
      <c r="N123">
        <v>2539</v>
      </c>
      <c r="O123">
        <v>328</v>
      </c>
      <c r="P123">
        <v>4028</v>
      </c>
      <c r="Q123">
        <v>495</v>
      </c>
      <c r="R123">
        <v>4113</v>
      </c>
      <c r="S123">
        <v>494</v>
      </c>
      <c r="T123">
        <v>4806</v>
      </c>
      <c r="U123">
        <v>278</v>
      </c>
      <c r="V123">
        <v>5752</v>
      </c>
      <c r="W123">
        <v>326</v>
      </c>
      <c r="X123">
        <v>18969</v>
      </c>
      <c r="Y123">
        <v>1286</v>
      </c>
      <c r="Z123">
        <v>19231</v>
      </c>
      <c r="AA123">
        <v>846</v>
      </c>
      <c r="AB123">
        <v>35878</v>
      </c>
      <c r="AC123">
        <v>1803</v>
      </c>
      <c r="AD123">
        <v>417</v>
      </c>
      <c r="AE123">
        <v>56</v>
      </c>
      <c r="AF123">
        <v>127</v>
      </c>
      <c r="AG123">
        <v>49</v>
      </c>
      <c r="AH123">
        <v>700</v>
      </c>
      <c r="AI123">
        <v>78</v>
      </c>
      <c r="AJ123">
        <v>457</v>
      </c>
      <c r="AK123">
        <v>114</v>
      </c>
      <c r="AL123">
        <v>605</v>
      </c>
      <c r="AM123">
        <v>32</v>
      </c>
      <c r="AN123">
        <v>3432</v>
      </c>
      <c r="AO123">
        <v>497</v>
      </c>
      <c r="AP123">
        <v>33192</v>
      </c>
      <c r="AQ123">
        <v>1469</v>
      </c>
      <c r="AR123">
        <v>5238</v>
      </c>
      <c r="AS123">
        <v>164</v>
      </c>
      <c r="AT123">
        <v>32962</v>
      </c>
      <c r="AU123">
        <v>1968</v>
      </c>
      <c r="AV123">
        <v>36482</v>
      </c>
      <c r="AW123">
        <v>1644</v>
      </c>
      <c r="AX123">
        <v>1718</v>
      </c>
      <c r="AY123">
        <v>488</v>
      </c>
      <c r="AZ123">
        <v>530</v>
      </c>
      <c r="BA123">
        <v>42</v>
      </c>
      <c r="BB123">
        <v>1188</v>
      </c>
      <c r="BC123">
        <v>446</v>
      </c>
      <c r="BD123">
        <v>2505</v>
      </c>
      <c r="BE123">
        <v>325</v>
      </c>
      <c r="BF123">
        <v>9686</v>
      </c>
      <c r="BG123">
        <v>616</v>
      </c>
      <c r="BH123">
        <v>9621</v>
      </c>
      <c r="BI123">
        <v>500</v>
      </c>
      <c r="BJ123">
        <v>4702</v>
      </c>
      <c r="BK123">
        <v>158</v>
      </c>
      <c r="BL123">
        <v>18163</v>
      </c>
      <c r="BM123">
        <v>1596</v>
      </c>
      <c r="BN123">
        <v>17513</v>
      </c>
      <c r="BO123">
        <v>1396</v>
      </c>
      <c r="BP123">
        <v>650</v>
      </c>
      <c r="BQ123">
        <v>200</v>
      </c>
      <c r="BR123">
        <v>3075</v>
      </c>
      <c r="BS123">
        <v>325</v>
      </c>
      <c r="BT123">
        <v>12776</v>
      </c>
      <c r="BU123">
        <v>860</v>
      </c>
      <c r="BV123">
        <v>5770</v>
      </c>
      <c r="BW123">
        <v>709</v>
      </c>
      <c r="BX123">
        <v>2692</v>
      </c>
      <c r="BY123">
        <v>352</v>
      </c>
      <c r="BZ123">
        <v>4693</v>
      </c>
      <c r="CA123">
        <v>557</v>
      </c>
      <c r="CB123">
        <v>7341</v>
      </c>
      <c r="CC123">
        <v>748</v>
      </c>
      <c r="CD123">
        <v>18731</v>
      </c>
      <c r="CE123">
        <v>1006</v>
      </c>
      <c r="CF123">
        <v>11940</v>
      </c>
      <c r="CG123">
        <v>378</v>
      </c>
      <c r="CH123">
        <v>2132</v>
      </c>
      <c r="CI123">
        <v>36068</v>
      </c>
      <c r="CJ123">
        <v>26343</v>
      </c>
      <c r="CK123">
        <v>16650</v>
      </c>
      <c r="CL123">
        <v>33619</v>
      </c>
      <c r="CM123">
        <v>2841</v>
      </c>
      <c r="CN123">
        <v>1133</v>
      </c>
      <c r="CO123">
        <v>1135</v>
      </c>
      <c r="CP123">
        <v>1359</v>
      </c>
      <c r="CQ123">
        <v>3950</v>
      </c>
      <c r="CR123">
        <v>578</v>
      </c>
      <c r="CS123">
        <v>2299</v>
      </c>
      <c r="CT123">
        <v>908</v>
      </c>
      <c r="CU123">
        <v>352</v>
      </c>
      <c r="CV123">
        <v>731</v>
      </c>
      <c r="CW123">
        <v>869</v>
      </c>
      <c r="CX123">
        <v>4353</v>
      </c>
      <c r="CY123">
        <v>1337</v>
      </c>
      <c r="CZ123">
        <v>933</v>
      </c>
      <c r="DA123">
        <v>597</v>
      </c>
      <c r="DB123">
        <v>757</v>
      </c>
      <c r="DC123">
        <v>329</v>
      </c>
      <c r="DD123">
        <v>1626</v>
      </c>
      <c r="DE123">
        <v>5668</v>
      </c>
      <c r="DF123">
        <v>10670</v>
      </c>
      <c r="DG123">
        <v>8150</v>
      </c>
      <c r="DH123">
        <v>2555</v>
      </c>
      <c r="DI123">
        <v>780</v>
      </c>
      <c r="DJ123">
        <v>455</v>
      </c>
      <c r="DK123">
        <v>1740</v>
      </c>
      <c r="DL123">
        <v>1122</v>
      </c>
      <c r="DM123">
        <v>33563</v>
      </c>
      <c r="DN123">
        <v>4725</v>
      </c>
      <c r="DO123">
        <v>12440</v>
      </c>
      <c r="DP123">
        <v>3898</v>
      </c>
      <c r="DQ123">
        <v>572</v>
      </c>
      <c r="DR123">
        <v>510</v>
      </c>
      <c r="DS123">
        <v>490</v>
      </c>
      <c r="DT123">
        <v>420</v>
      </c>
      <c r="DU123">
        <v>378</v>
      </c>
      <c r="DV123">
        <v>1181</v>
      </c>
      <c r="DW123">
        <v>16338</v>
      </c>
      <c r="DX123" t="s">
        <v>700</v>
      </c>
      <c r="DY123" t="s">
        <v>700</v>
      </c>
      <c r="DZ123" t="s">
        <v>700</v>
      </c>
      <c r="EA123" t="s">
        <v>700</v>
      </c>
      <c r="EB123" t="s">
        <v>564</v>
      </c>
      <c r="EC123">
        <v>0.8</v>
      </c>
      <c r="ED123">
        <v>1.2</v>
      </c>
      <c r="EE123">
        <v>0.9</v>
      </c>
      <c r="EF123">
        <v>4.5999999999999996</v>
      </c>
      <c r="EG123">
        <v>2.8</v>
      </c>
      <c r="EH123">
        <v>3.2</v>
      </c>
      <c r="EI123">
        <v>2.1</v>
      </c>
      <c r="EJ123">
        <v>1.2</v>
      </c>
      <c r="EK123">
        <v>0.1</v>
      </c>
      <c r="EL123">
        <v>0.7</v>
      </c>
      <c r="EM123">
        <v>1.4</v>
      </c>
      <c r="EN123">
        <v>0.1</v>
      </c>
      <c r="EO123">
        <v>1.1000000000000001</v>
      </c>
      <c r="EP123">
        <v>0.7</v>
      </c>
      <c r="EQ123">
        <v>0.7</v>
      </c>
      <c r="ER123">
        <v>7.7</v>
      </c>
      <c r="ES123">
        <v>29.8</v>
      </c>
      <c r="ET123">
        <v>9.4</v>
      </c>
      <c r="EU123">
        <v>22.2</v>
      </c>
      <c r="EV123">
        <v>4.3</v>
      </c>
      <c r="EW123">
        <v>4.8</v>
      </c>
      <c r="EX123">
        <v>0.6</v>
      </c>
      <c r="EY123">
        <v>0.6</v>
      </c>
      <c r="EZ123">
        <v>9.6</v>
      </c>
      <c r="FA123">
        <v>3.9</v>
      </c>
      <c r="FB123">
        <v>13.1</v>
      </c>
      <c r="FC123">
        <v>1.2</v>
      </c>
      <c r="FD123">
        <v>0.9</v>
      </c>
      <c r="FE123">
        <v>5</v>
      </c>
      <c r="FF123">
        <v>1.3</v>
      </c>
      <c r="FG123">
        <v>0.9</v>
      </c>
      <c r="FH123">
        <v>1.5</v>
      </c>
      <c r="FI123">
        <v>1.4</v>
      </c>
      <c r="FJ123">
        <v>1.3</v>
      </c>
      <c r="FK123">
        <v>9.8000000000000007</v>
      </c>
      <c r="FL123">
        <v>3.1</v>
      </c>
      <c r="FM123">
        <v>1.3</v>
      </c>
      <c r="FN123">
        <v>2.5</v>
      </c>
      <c r="FO123">
        <v>3.8</v>
      </c>
      <c r="FP123">
        <v>1.8</v>
      </c>
      <c r="FQ123">
        <v>1.3</v>
      </c>
      <c r="FR123">
        <v>0.9</v>
      </c>
      <c r="FS123">
        <v>129</v>
      </c>
      <c r="FZ123" t="s">
        <v>700</v>
      </c>
      <c r="GA123" t="s">
        <v>700</v>
      </c>
      <c r="GB123" t="s">
        <v>364</v>
      </c>
      <c r="GC123" t="s">
        <v>2358</v>
      </c>
    </row>
    <row r="124" spans="1:185" x14ac:dyDescent="0.25">
      <c r="A124" s="65" t="s">
        <v>755</v>
      </c>
      <c r="B124">
        <v>39798</v>
      </c>
      <c r="C124">
        <v>2473</v>
      </c>
      <c r="D124">
        <v>10514</v>
      </c>
      <c r="E124">
        <v>607</v>
      </c>
      <c r="F124">
        <v>22172</v>
      </c>
      <c r="G124">
        <v>1866</v>
      </c>
      <c r="H124">
        <v>7112</v>
      </c>
      <c r="I124">
        <v>0</v>
      </c>
      <c r="J124">
        <v>3262</v>
      </c>
      <c r="K124">
        <v>204</v>
      </c>
      <c r="L124">
        <v>7252</v>
      </c>
      <c r="M124">
        <v>403</v>
      </c>
      <c r="N124">
        <v>2987</v>
      </c>
      <c r="O124">
        <v>582</v>
      </c>
      <c r="P124">
        <v>4388</v>
      </c>
      <c r="Q124">
        <v>385</v>
      </c>
      <c r="R124">
        <v>4790</v>
      </c>
      <c r="S124">
        <v>369</v>
      </c>
      <c r="T124">
        <v>4853</v>
      </c>
      <c r="U124">
        <v>198</v>
      </c>
      <c r="V124">
        <v>5154</v>
      </c>
      <c r="W124">
        <v>332</v>
      </c>
      <c r="X124">
        <v>20106</v>
      </c>
      <c r="Y124">
        <v>1615</v>
      </c>
      <c r="Z124">
        <v>19692</v>
      </c>
      <c r="AA124">
        <v>858</v>
      </c>
      <c r="AB124">
        <v>35271</v>
      </c>
      <c r="AC124">
        <v>1911</v>
      </c>
      <c r="AD124">
        <v>1373</v>
      </c>
      <c r="AE124">
        <v>134</v>
      </c>
      <c r="AF124">
        <v>55</v>
      </c>
      <c r="AG124">
        <v>0</v>
      </c>
      <c r="AH124">
        <v>1235</v>
      </c>
      <c r="AI124">
        <v>36</v>
      </c>
      <c r="AJ124">
        <v>864</v>
      </c>
      <c r="AK124">
        <v>208</v>
      </c>
      <c r="AL124">
        <v>844</v>
      </c>
      <c r="AM124">
        <v>96</v>
      </c>
      <c r="AN124">
        <v>4445</v>
      </c>
      <c r="AO124">
        <v>1104</v>
      </c>
      <c r="AP124">
        <v>31855</v>
      </c>
      <c r="AQ124">
        <v>1100</v>
      </c>
      <c r="AR124">
        <v>4934</v>
      </c>
      <c r="AS124">
        <v>197</v>
      </c>
      <c r="AT124">
        <v>34864</v>
      </c>
      <c r="AU124">
        <v>2276</v>
      </c>
      <c r="AV124">
        <v>35861</v>
      </c>
      <c r="AW124">
        <v>1427</v>
      </c>
      <c r="AX124">
        <v>3937</v>
      </c>
      <c r="AY124">
        <v>1046</v>
      </c>
      <c r="AZ124">
        <v>1087</v>
      </c>
      <c r="BA124">
        <v>115</v>
      </c>
      <c r="BB124">
        <v>2850</v>
      </c>
      <c r="BC124">
        <v>931</v>
      </c>
      <c r="BD124">
        <v>3392</v>
      </c>
      <c r="BE124">
        <v>422</v>
      </c>
      <c r="BF124">
        <v>8224</v>
      </c>
      <c r="BG124">
        <v>469</v>
      </c>
      <c r="BH124">
        <v>8932</v>
      </c>
      <c r="BI124">
        <v>266</v>
      </c>
      <c r="BJ124">
        <v>5749</v>
      </c>
      <c r="BK124">
        <v>127</v>
      </c>
      <c r="BL124">
        <v>18423</v>
      </c>
      <c r="BM124">
        <v>1335</v>
      </c>
      <c r="BN124">
        <v>17698</v>
      </c>
      <c r="BO124">
        <v>1039</v>
      </c>
      <c r="BP124">
        <v>725</v>
      </c>
      <c r="BQ124">
        <v>296</v>
      </c>
      <c r="BR124">
        <v>3749</v>
      </c>
      <c r="BS124">
        <v>531</v>
      </c>
      <c r="BT124">
        <v>12901</v>
      </c>
      <c r="BU124">
        <v>547</v>
      </c>
      <c r="BV124">
        <v>6027</v>
      </c>
      <c r="BW124">
        <v>718</v>
      </c>
      <c r="BX124">
        <v>3244</v>
      </c>
      <c r="BY124">
        <v>601</v>
      </c>
      <c r="BZ124">
        <v>5019</v>
      </c>
      <c r="CA124">
        <v>749</v>
      </c>
      <c r="CB124">
        <v>7798</v>
      </c>
      <c r="CC124">
        <v>1247</v>
      </c>
      <c r="CD124">
        <v>18410</v>
      </c>
      <c r="CE124">
        <v>961</v>
      </c>
      <c r="CF124">
        <v>13323</v>
      </c>
      <c r="CG124">
        <v>257</v>
      </c>
      <c r="CH124">
        <v>2473</v>
      </c>
      <c r="CI124">
        <v>37325</v>
      </c>
      <c r="CJ124">
        <v>29018</v>
      </c>
      <c r="CK124">
        <v>15342</v>
      </c>
      <c r="CL124">
        <v>31938</v>
      </c>
      <c r="CM124">
        <v>5690</v>
      </c>
      <c r="CN124">
        <v>3326</v>
      </c>
      <c r="CO124">
        <v>978</v>
      </c>
      <c r="CP124">
        <v>1244</v>
      </c>
      <c r="CQ124">
        <v>4508</v>
      </c>
      <c r="CR124">
        <v>490</v>
      </c>
      <c r="CS124">
        <v>1882</v>
      </c>
      <c r="CT124">
        <v>756</v>
      </c>
      <c r="CU124">
        <v>158</v>
      </c>
      <c r="CV124">
        <v>655</v>
      </c>
      <c r="CW124">
        <v>1302</v>
      </c>
      <c r="CX124">
        <v>5020</v>
      </c>
      <c r="CY124">
        <v>1117</v>
      </c>
      <c r="CZ124">
        <v>832</v>
      </c>
      <c r="DA124">
        <v>521</v>
      </c>
      <c r="DB124">
        <v>629</v>
      </c>
      <c r="DC124">
        <v>589</v>
      </c>
      <c r="DD124">
        <v>1607</v>
      </c>
      <c r="DE124">
        <v>5461</v>
      </c>
      <c r="DF124">
        <v>10264</v>
      </c>
      <c r="DG124">
        <v>7952</v>
      </c>
      <c r="DH124">
        <v>3128</v>
      </c>
      <c r="DI124">
        <v>1024</v>
      </c>
      <c r="DJ124">
        <v>698</v>
      </c>
      <c r="DK124">
        <v>1288</v>
      </c>
      <c r="DL124">
        <v>754</v>
      </c>
      <c r="DM124">
        <v>33623</v>
      </c>
      <c r="DN124">
        <v>5811</v>
      </c>
      <c r="DO124">
        <v>11602</v>
      </c>
      <c r="DP124">
        <v>4123</v>
      </c>
      <c r="DQ124">
        <v>566</v>
      </c>
      <c r="DR124">
        <v>437</v>
      </c>
      <c r="DS124">
        <v>670</v>
      </c>
      <c r="DT124">
        <v>578</v>
      </c>
      <c r="DU124">
        <v>209</v>
      </c>
      <c r="DV124">
        <v>1402</v>
      </c>
      <c r="DW124">
        <v>15725</v>
      </c>
      <c r="DX124" t="s">
        <v>700</v>
      </c>
      <c r="DY124" t="s">
        <v>700</v>
      </c>
      <c r="DZ124" t="s">
        <v>700</v>
      </c>
      <c r="EA124" t="s">
        <v>700</v>
      </c>
      <c r="EB124" t="s">
        <v>565</v>
      </c>
      <c r="EC124">
        <v>1</v>
      </c>
      <c r="ED124">
        <v>3</v>
      </c>
      <c r="EE124">
        <v>2.2000000000000002</v>
      </c>
      <c r="EF124">
        <v>6</v>
      </c>
      <c r="EG124">
        <v>2.9</v>
      </c>
      <c r="EH124">
        <v>2.7</v>
      </c>
      <c r="EI124">
        <v>1.4</v>
      </c>
      <c r="EJ124">
        <v>2.1</v>
      </c>
      <c r="EK124">
        <v>0.5</v>
      </c>
      <c r="EL124">
        <v>1.9</v>
      </c>
      <c r="EM124">
        <v>1.3</v>
      </c>
      <c r="EN124">
        <v>0.2</v>
      </c>
      <c r="EO124">
        <v>1.4</v>
      </c>
      <c r="EP124">
        <v>0.9</v>
      </c>
      <c r="EQ124">
        <v>0.9</v>
      </c>
      <c r="ER124">
        <v>6.1</v>
      </c>
      <c r="ES124">
        <v>26.7</v>
      </c>
      <c r="ET124">
        <v>4.2</v>
      </c>
      <c r="EU124">
        <v>28.9</v>
      </c>
      <c r="EV124">
        <v>7.3</v>
      </c>
      <c r="EW124">
        <v>8.3000000000000007</v>
      </c>
      <c r="EX124">
        <v>0.6</v>
      </c>
      <c r="EY124">
        <v>0.7</v>
      </c>
      <c r="EZ124">
        <v>7.6</v>
      </c>
      <c r="FA124">
        <v>8.1999999999999993</v>
      </c>
      <c r="FB124">
        <v>8.3000000000000007</v>
      </c>
      <c r="FC124">
        <v>1.9</v>
      </c>
      <c r="FD124">
        <v>1.1000000000000001</v>
      </c>
      <c r="FE124">
        <v>4.9000000000000004</v>
      </c>
      <c r="FF124">
        <v>1.6</v>
      </c>
      <c r="FG124">
        <v>1.1000000000000001</v>
      </c>
      <c r="FH124">
        <v>1.4</v>
      </c>
      <c r="FI124">
        <v>1.5</v>
      </c>
      <c r="FJ124">
        <v>1.1000000000000001</v>
      </c>
      <c r="FK124">
        <v>15.5</v>
      </c>
      <c r="FL124">
        <v>5.6</v>
      </c>
      <c r="FM124">
        <v>1</v>
      </c>
      <c r="FN124">
        <v>3.4</v>
      </c>
      <c r="FO124">
        <v>5.8</v>
      </c>
      <c r="FP124">
        <v>4.7</v>
      </c>
      <c r="FQ124">
        <v>1.1000000000000001</v>
      </c>
      <c r="FR124">
        <v>0.7</v>
      </c>
      <c r="FS124">
        <v>340</v>
      </c>
      <c r="FZ124" t="s">
        <v>700</v>
      </c>
      <c r="GA124" t="s">
        <v>700</v>
      </c>
      <c r="GB124" t="s">
        <v>365</v>
      </c>
      <c r="GC124" t="s">
        <v>2358</v>
      </c>
    </row>
    <row r="125" spans="1:185" x14ac:dyDescent="0.25">
      <c r="A125" s="65" t="s">
        <v>756</v>
      </c>
      <c r="B125">
        <v>38363</v>
      </c>
      <c r="C125">
        <v>1840</v>
      </c>
      <c r="D125">
        <v>7822</v>
      </c>
      <c r="E125">
        <v>381</v>
      </c>
      <c r="F125">
        <v>24496</v>
      </c>
      <c r="G125">
        <v>1442</v>
      </c>
      <c r="H125">
        <v>6045</v>
      </c>
      <c r="I125">
        <v>17</v>
      </c>
      <c r="J125">
        <v>1932</v>
      </c>
      <c r="K125">
        <v>99</v>
      </c>
      <c r="L125">
        <v>5890</v>
      </c>
      <c r="M125">
        <v>282</v>
      </c>
      <c r="N125">
        <v>8361</v>
      </c>
      <c r="O125">
        <v>481</v>
      </c>
      <c r="P125">
        <v>3695</v>
      </c>
      <c r="Q125">
        <v>374</v>
      </c>
      <c r="R125">
        <v>3527</v>
      </c>
      <c r="S125">
        <v>255</v>
      </c>
      <c r="T125">
        <v>3946</v>
      </c>
      <c r="U125">
        <v>173</v>
      </c>
      <c r="V125">
        <v>4967</v>
      </c>
      <c r="W125">
        <v>159</v>
      </c>
      <c r="X125">
        <v>18888</v>
      </c>
      <c r="Y125">
        <v>1194</v>
      </c>
      <c r="Z125">
        <v>19475</v>
      </c>
      <c r="AA125">
        <v>646</v>
      </c>
      <c r="AB125">
        <v>36017</v>
      </c>
      <c r="AC125">
        <v>1640</v>
      </c>
      <c r="AD125">
        <v>640</v>
      </c>
      <c r="AE125">
        <v>60</v>
      </c>
      <c r="AF125">
        <v>113</v>
      </c>
      <c r="AG125">
        <v>21</v>
      </c>
      <c r="AH125">
        <v>904</v>
      </c>
      <c r="AI125">
        <v>56</v>
      </c>
      <c r="AJ125">
        <v>171</v>
      </c>
      <c r="AK125">
        <v>4</v>
      </c>
      <c r="AL125">
        <v>509</v>
      </c>
      <c r="AM125">
        <v>50</v>
      </c>
      <c r="AN125">
        <v>929</v>
      </c>
      <c r="AO125">
        <v>101</v>
      </c>
      <c r="AP125">
        <v>35318</v>
      </c>
      <c r="AQ125">
        <v>1555</v>
      </c>
      <c r="AR125">
        <v>4541</v>
      </c>
      <c r="AS125">
        <v>84</v>
      </c>
      <c r="AT125">
        <v>33822</v>
      </c>
      <c r="AU125">
        <v>1756</v>
      </c>
      <c r="AV125">
        <v>37142</v>
      </c>
      <c r="AW125">
        <v>1719</v>
      </c>
      <c r="AX125">
        <v>1221</v>
      </c>
      <c r="AY125">
        <v>121</v>
      </c>
      <c r="AZ125">
        <v>419</v>
      </c>
      <c r="BA125">
        <v>15</v>
      </c>
      <c r="BB125">
        <v>802</v>
      </c>
      <c r="BC125">
        <v>106</v>
      </c>
      <c r="BD125">
        <v>1577</v>
      </c>
      <c r="BE125">
        <v>112</v>
      </c>
      <c r="BF125">
        <v>6029</v>
      </c>
      <c r="BG125">
        <v>398</v>
      </c>
      <c r="BH125">
        <v>7698</v>
      </c>
      <c r="BI125">
        <v>301</v>
      </c>
      <c r="BJ125">
        <v>6876</v>
      </c>
      <c r="BK125">
        <v>167</v>
      </c>
      <c r="BL125">
        <v>20274</v>
      </c>
      <c r="BM125">
        <v>1186</v>
      </c>
      <c r="BN125">
        <v>19480</v>
      </c>
      <c r="BO125">
        <v>1029</v>
      </c>
      <c r="BP125">
        <v>794</v>
      </c>
      <c r="BQ125">
        <v>157</v>
      </c>
      <c r="BR125">
        <v>4222</v>
      </c>
      <c r="BS125">
        <v>256</v>
      </c>
      <c r="BT125">
        <v>11845</v>
      </c>
      <c r="BU125">
        <v>632</v>
      </c>
      <c r="BV125">
        <v>10037</v>
      </c>
      <c r="BW125">
        <v>639</v>
      </c>
      <c r="BX125">
        <v>2614</v>
      </c>
      <c r="BY125">
        <v>171</v>
      </c>
      <c r="BZ125">
        <v>5706</v>
      </c>
      <c r="CA125">
        <v>574</v>
      </c>
      <c r="CB125">
        <v>8039</v>
      </c>
      <c r="CC125">
        <v>708</v>
      </c>
      <c r="CD125">
        <v>15208</v>
      </c>
      <c r="CE125">
        <v>825</v>
      </c>
      <c r="CF125">
        <v>11856</v>
      </c>
      <c r="CG125">
        <v>205</v>
      </c>
      <c r="CH125">
        <v>1840</v>
      </c>
      <c r="CI125">
        <v>36523</v>
      </c>
      <c r="CJ125">
        <v>30385</v>
      </c>
      <c r="CK125">
        <v>11391</v>
      </c>
      <c r="CL125">
        <v>35113</v>
      </c>
      <c r="CM125">
        <v>2018</v>
      </c>
      <c r="CN125">
        <v>495</v>
      </c>
      <c r="CO125">
        <v>884</v>
      </c>
      <c r="CP125">
        <v>825</v>
      </c>
      <c r="CQ125">
        <v>4265</v>
      </c>
      <c r="CR125">
        <v>757</v>
      </c>
      <c r="CS125">
        <v>2681</v>
      </c>
      <c r="CT125">
        <v>734</v>
      </c>
      <c r="CU125">
        <v>437</v>
      </c>
      <c r="CV125">
        <v>688</v>
      </c>
      <c r="CW125">
        <v>958</v>
      </c>
      <c r="CX125">
        <v>5953</v>
      </c>
      <c r="CY125">
        <v>2199</v>
      </c>
      <c r="CZ125">
        <v>899</v>
      </c>
      <c r="DA125">
        <v>507</v>
      </c>
      <c r="DB125">
        <v>664</v>
      </c>
      <c r="DC125">
        <v>408</v>
      </c>
      <c r="DD125">
        <v>1022</v>
      </c>
      <c r="DE125">
        <v>6653</v>
      </c>
      <c r="DF125">
        <v>8193</v>
      </c>
      <c r="DG125">
        <v>6795</v>
      </c>
      <c r="DH125">
        <v>2282</v>
      </c>
      <c r="DI125">
        <v>519</v>
      </c>
      <c r="DJ125">
        <v>199</v>
      </c>
      <c r="DK125">
        <v>879</v>
      </c>
      <c r="DL125">
        <v>499</v>
      </c>
      <c r="DM125">
        <v>29539</v>
      </c>
      <c r="DN125">
        <v>8622</v>
      </c>
      <c r="DO125">
        <v>10052</v>
      </c>
      <c r="DP125">
        <v>4794</v>
      </c>
      <c r="DQ125">
        <v>693</v>
      </c>
      <c r="DR125">
        <v>499</v>
      </c>
      <c r="DS125">
        <v>534</v>
      </c>
      <c r="DT125">
        <v>488</v>
      </c>
      <c r="DU125">
        <v>350</v>
      </c>
      <c r="DV125">
        <v>2001</v>
      </c>
      <c r="DW125">
        <v>14846</v>
      </c>
      <c r="DX125" t="s">
        <v>700</v>
      </c>
      <c r="DY125" t="s">
        <v>700</v>
      </c>
      <c r="DZ125" t="s">
        <v>700</v>
      </c>
      <c r="EA125" t="s">
        <v>700</v>
      </c>
      <c r="EB125" t="s">
        <v>566</v>
      </c>
      <c r="EC125">
        <v>0.7</v>
      </c>
      <c r="ED125">
        <v>3</v>
      </c>
      <c r="EE125">
        <v>1.8</v>
      </c>
      <c r="EF125">
        <v>1.7</v>
      </c>
      <c r="EG125">
        <v>2.5</v>
      </c>
      <c r="EH125">
        <v>2.4</v>
      </c>
      <c r="EI125">
        <v>1.8</v>
      </c>
      <c r="EJ125">
        <v>1.2</v>
      </c>
      <c r="EK125">
        <v>0.7</v>
      </c>
      <c r="EL125">
        <v>1.8</v>
      </c>
      <c r="EM125">
        <v>0.7</v>
      </c>
      <c r="EN125">
        <v>0.4</v>
      </c>
      <c r="EO125">
        <v>1</v>
      </c>
      <c r="EP125">
        <v>0.8</v>
      </c>
      <c r="EQ125">
        <v>0.6</v>
      </c>
      <c r="ER125">
        <v>7</v>
      </c>
      <c r="ES125">
        <v>20.6</v>
      </c>
      <c r="ET125">
        <v>4</v>
      </c>
      <c r="EU125">
        <v>3.7</v>
      </c>
      <c r="EV125">
        <v>6.7</v>
      </c>
      <c r="EW125">
        <v>5.9</v>
      </c>
      <c r="EX125">
        <v>0.7</v>
      </c>
      <c r="EY125">
        <v>0.7</v>
      </c>
      <c r="EZ125">
        <v>4.4000000000000004</v>
      </c>
      <c r="FA125">
        <v>4.0999999999999996</v>
      </c>
      <c r="FB125">
        <v>6.5</v>
      </c>
      <c r="FC125">
        <v>0.9</v>
      </c>
      <c r="FD125">
        <v>0.7</v>
      </c>
      <c r="FE125">
        <v>3.1</v>
      </c>
      <c r="FF125">
        <v>1.7</v>
      </c>
      <c r="FG125">
        <v>1.2</v>
      </c>
      <c r="FH125">
        <v>0.8</v>
      </c>
      <c r="FI125">
        <v>0.8</v>
      </c>
      <c r="FJ125">
        <v>0.7</v>
      </c>
      <c r="FK125">
        <v>9.9</v>
      </c>
      <c r="FL125">
        <v>1.9</v>
      </c>
      <c r="FM125">
        <v>1</v>
      </c>
      <c r="FN125">
        <v>1.4</v>
      </c>
      <c r="FO125">
        <v>2.5</v>
      </c>
      <c r="FP125">
        <v>2.4</v>
      </c>
      <c r="FQ125">
        <v>1</v>
      </c>
      <c r="FR125">
        <v>0.7</v>
      </c>
      <c r="FS125">
        <v>194</v>
      </c>
      <c r="FZ125" t="s">
        <v>700</v>
      </c>
      <c r="GA125" t="s">
        <v>700</v>
      </c>
      <c r="GB125" t="s">
        <v>366</v>
      </c>
      <c r="GC125" t="s">
        <v>2358</v>
      </c>
    </row>
    <row r="126" spans="1:185" x14ac:dyDescent="0.25">
      <c r="A126" s="65" t="s">
        <v>757</v>
      </c>
      <c r="B126">
        <v>38979</v>
      </c>
      <c r="C126">
        <v>2559</v>
      </c>
      <c r="D126">
        <v>9520</v>
      </c>
      <c r="E126">
        <v>760</v>
      </c>
      <c r="F126">
        <v>21949</v>
      </c>
      <c r="G126">
        <v>1772</v>
      </c>
      <c r="H126">
        <v>7510</v>
      </c>
      <c r="I126">
        <v>27</v>
      </c>
      <c r="J126">
        <v>2936</v>
      </c>
      <c r="K126">
        <v>295</v>
      </c>
      <c r="L126">
        <v>6584</v>
      </c>
      <c r="M126">
        <v>465</v>
      </c>
      <c r="N126">
        <v>2747</v>
      </c>
      <c r="O126">
        <v>369</v>
      </c>
      <c r="P126">
        <v>3632</v>
      </c>
      <c r="Q126">
        <v>462</v>
      </c>
      <c r="R126">
        <v>4367</v>
      </c>
      <c r="S126">
        <v>348</v>
      </c>
      <c r="T126">
        <v>5021</v>
      </c>
      <c r="U126">
        <v>256</v>
      </c>
      <c r="V126">
        <v>6182</v>
      </c>
      <c r="W126">
        <v>337</v>
      </c>
      <c r="X126">
        <v>19639</v>
      </c>
      <c r="Y126">
        <v>1478</v>
      </c>
      <c r="Z126">
        <v>19340</v>
      </c>
      <c r="AA126">
        <v>1081</v>
      </c>
      <c r="AB126">
        <v>38019</v>
      </c>
      <c r="AC126">
        <v>2482</v>
      </c>
      <c r="AD126">
        <v>270</v>
      </c>
      <c r="AE126">
        <v>34</v>
      </c>
      <c r="AF126">
        <v>47</v>
      </c>
      <c r="AG126">
        <v>1</v>
      </c>
      <c r="AH126">
        <v>237</v>
      </c>
      <c r="AI126">
        <v>4</v>
      </c>
      <c r="AJ126">
        <v>85</v>
      </c>
      <c r="AK126">
        <v>5</v>
      </c>
      <c r="AL126">
        <v>316</v>
      </c>
      <c r="AM126">
        <v>33</v>
      </c>
      <c r="AN126">
        <v>518</v>
      </c>
      <c r="AO126">
        <v>136</v>
      </c>
      <c r="AP126">
        <v>37574</v>
      </c>
      <c r="AQ126">
        <v>2351</v>
      </c>
      <c r="AR126">
        <v>4408</v>
      </c>
      <c r="AS126">
        <v>137</v>
      </c>
      <c r="AT126">
        <v>34571</v>
      </c>
      <c r="AU126">
        <v>2422</v>
      </c>
      <c r="AV126">
        <v>38465</v>
      </c>
      <c r="AW126">
        <v>2440</v>
      </c>
      <c r="AX126">
        <v>514</v>
      </c>
      <c r="AY126">
        <v>119</v>
      </c>
      <c r="AZ126">
        <v>183</v>
      </c>
      <c r="BA126">
        <v>7</v>
      </c>
      <c r="BB126">
        <v>331</v>
      </c>
      <c r="BC126">
        <v>112</v>
      </c>
      <c r="BD126">
        <v>1790</v>
      </c>
      <c r="BE126">
        <v>368</v>
      </c>
      <c r="BF126">
        <v>8991</v>
      </c>
      <c r="BG126">
        <v>556</v>
      </c>
      <c r="BH126">
        <v>9881</v>
      </c>
      <c r="BI126">
        <v>366</v>
      </c>
      <c r="BJ126">
        <v>6050</v>
      </c>
      <c r="BK126">
        <v>140</v>
      </c>
      <c r="BL126">
        <v>19195</v>
      </c>
      <c r="BM126">
        <v>1454</v>
      </c>
      <c r="BN126">
        <v>18731</v>
      </c>
      <c r="BO126">
        <v>1372</v>
      </c>
      <c r="BP126">
        <v>464</v>
      </c>
      <c r="BQ126">
        <v>82</v>
      </c>
      <c r="BR126">
        <v>2754</v>
      </c>
      <c r="BS126">
        <v>318</v>
      </c>
      <c r="BT126">
        <v>13810</v>
      </c>
      <c r="BU126">
        <v>902</v>
      </c>
      <c r="BV126">
        <v>5859</v>
      </c>
      <c r="BW126">
        <v>587</v>
      </c>
      <c r="BX126">
        <v>2280</v>
      </c>
      <c r="BY126">
        <v>283</v>
      </c>
      <c r="BZ126">
        <v>3649</v>
      </c>
      <c r="CA126">
        <v>777</v>
      </c>
      <c r="CB126">
        <v>5672</v>
      </c>
      <c r="CC126">
        <v>961</v>
      </c>
      <c r="CD126">
        <v>18721</v>
      </c>
      <c r="CE126">
        <v>1131</v>
      </c>
      <c r="CF126">
        <v>14433</v>
      </c>
      <c r="CG126">
        <v>457</v>
      </c>
      <c r="CH126">
        <v>2559</v>
      </c>
      <c r="CI126">
        <v>36420</v>
      </c>
      <c r="CJ126">
        <v>29552</v>
      </c>
      <c r="CK126">
        <v>13530</v>
      </c>
      <c r="CL126">
        <v>35636</v>
      </c>
      <c r="CM126">
        <v>1532</v>
      </c>
      <c r="CN126">
        <v>697</v>
      </c>
      <c r="CO126">
        <v>1519</v>
      </c>
      <c r="CP126">
        <v>2041</v>
      </c>
      <c r="CQ126">
        <v>2464</v>
      </c>
      <c r="CR126">
        <v>555</v>
      </c>
      <c r="CS126">
        <v>2249</v>
      </c>
      <c r="CT126">
        <v>1013</v>
      </c>
      <c r="CU126">
        <v>323</v>
      </c>
      <c r="CV126">
        <v>773</v>
      </c>
      <c r="CW126">
        <v>1070</v>
      </c>
      <c r="CX126">
        <v>6235</v>
      </c>
      <c r="CY126">
        <v>1026</v>
      </c>
      <c r="CZ126">
        <v>853</v>
      </c>
      <c r="DA126">
        <v>709</v>
      </c>
      <c r="DB126">
        <v>566</v>
      </c>
      <c r="DC126">
        <v>333</v>
      </c>
      <c r="DD126">
        <v>1084</v>
      </c>
      <c r="DE126">
        <v>5569</v>
      </c>
      <c r="DF126">
        <v>11207</v>
      </c>
      <c r="DG126">
        <v>9516</v>
      </c>
      <c r="DH126">
        <v>3452</v>
      </c>
      <c r="DI126">
        <v>553</v>
      </c>
      <c r="DJ126">
        <v>336</v>
      </c>
      <c r="DK126">
        <v>1138</v>
      </c>
      <c r="DL126">
        <v>733</v>
      </c>
      <c r="DM126">
        <v>35368</v>
      </c>
      <c r="DN126">
        <v>3743</v>
      </c>
      <c r="DO126">
        <v>13455</v>
      </c>
      <c r="DP126">
        <v>3321</v>
      </c>
      <c r="DQ126">
        <v>567</v>
      </c>
      <c r="DR126">
        <v>467</v>
      </c>
      <c r="DS126">
        <v>365</v>
      </c>
      <c r="DT126">
        <v>358</v>
      </c>
      <c r="DU126">
        <v>322</v>
      </c>
      <c r="DV126">
        <v>835</v>
      </c>
      <c r="DW126">
        <v>16776</v>
      </c>
      <c r="DX126" t="s">
        <v>700</v>
      </c>
      <c r="DY126" t="s">
        <v>700</v>
      </c>
      <c r="DZ126" t="s">
        <v>700</v>
      </c>
      <c r="EA126" t="s">
        <v>700</v>
      </c>
      <c r="EB126" t="s">
        <v>567</v>
      </c>
      <c r="EC126">
        <v>0.7</v>
      </c>
      <c r="ED126">
        <v>2.7</v>
      </c>
      <c r="EE126">
        <v>1.5</v>
      </c>
      <c r="EF126">
        <v>3.8</v>
      </c>
      <c r="EG126">
        <v>2.5</v>
      </c>
      <c r="EH126">
        <v>1.9</v>
      </c>
      <c r="EI126">
        <v>1.1000000000000001</v>
      </c>
      <c r="EJ126">
        <v>1.7</v>
      </c>
      <c r="EK126">
        <v>0.2</v>
      </c>
      <c r="EL126">
        <v>1.7</v>
      </c>
      <c r="EM126">
        <v>0.9</v>
      </c>
      <c r="EN126">
        <v>0.2</v>
      </c>
      <c r="EO126">
        <v>0.8</v>
      </c>
      <c r="EP126">
        <v>0.7</v>
      </c>
      <c r="EQ126">
        <v>0.7</v>
      </c>
      <c r="ER126">
        <v>11.2</v>
      </c>
      <c r="ES126">
        <v>4.7</v>
      </c>
      <c r="ET126">
        <v>2.2000000000000002</v>
      </c>
      <c r="EU126">
        <v>8</v>
      </c>
      <c r="EV126">
        <v>9.9</v>
      </c>
      <c r="EW126">
        <v>7.7</v>
      </c>
      <c r="EX126">
        <v>0.7</v>
      </c>
      <c r="EY126">
        <v>0.7</v>
      </c>
      <c r="EZ126">
        <v>7.7</v>
      </c>
      <c r="FA126">
        <v>2.9</v>
      </c>
      <c r="FB126">
        <v>12.2</v>
      </c>
      <c r="FC126">
        <v>0.9</v>
      </c>
      <c r="FD126">
        <v>0.7</v>
      </c>
      <c r="FE126">
        <v>3.5</v>
      </c>
      <c r="FF126">
        <v>1.4</v>
      </c>
      <c r="FG126">
        <v>0.7</v>
      </c>
      <c r="FH126">
        <v>0.8</v>
      </c>
      <c r="FI126">
        <v>1</v>
      </c>
      <c r="FJ126">
        <v>0.9</v>
      </c>
      <c r="FK126">
        <v>8.4</v>
      </c>
      <c r="FL126">
        <v>1.7</v>
      </c>
      <c r="FM126">
        <v>0.9</v>
      </c>
      <c r="FN126">
        <v>2.2000000000000002</v>
      </c>
      <c r="FO126">
        <v>2.6</v>
      </c>
      <c r="FP126">
        <v>3.7</v>
      </c>
      <c r="FQ126">
        <v>0.9</v>
      </c>
      <c r="FR126">
        <v>0.7</v>
      </c>
      <c r="FS126">
        <v>214</v>
      </c>
      <c r="FZ126" t="s">
        <v>700</v>
      </c>
      <c r="GA126" t="s">
        <v>700</v>
      </c>
      <c r="GB126" t="s">
        <v>367</v>
      </c>
      <c r="GC126" t="s">
        <v>2358</v>
      </c>
    </row>
    <row r="127" spans="1:185" x14ac:dyDescent="0.25">
      <c r="A127" s="65" t="s">
        <v>758</v>
      </c>
      <c r="B127">
        <v>40978</v>
      </c>
      <c r="C127">
        <v>1658</v>
      </c>
      <c r="D127">
        <v>11253</v>
      </c>
      <c r="E127">
        <v>287</v>
      </c>
      <c r="F127">
        <v>24042</v>
      </c>
      <c r="G127">
        <v>1371</v>
      </c>
      <c r="H127">
        <v>5683</v>
      </c>
      <c r="I127">
        <v>0</v>
      </c>
      <c r="J127">
        <v>3142</v>
      </c>
      <c r="K127">
        <v>129</v>
      </c>
      <c r="L127">
        <v>8111</v>
      </c>
      <c r="M127">
        <v>158</v>
      </c>
      <c r="N127">
        <v>2871</v>
      </c>
      <c r="O127">
        <v>277</v>
      </c>
      <c r="P127">
        <v>3910</v>
      </c>
      <c r="Q127">
        <v>467</v>
      </c>
      <c r="R127">
        <v>5513</v>
      </c>
      <c r="S127">
        <v>245</v>
      </c>
      <c r="T127">
        <v>6012</v>
      </c>
      <c r="U127">
        <v>197</v>
      </c>
      <c r="V127">
        <v>5736</v>
      </c>
      <c r="W127">
        <v>185</v>
      </c>
      <c r="X127">
        <v>20877</v>
      </c>
      <c r="Y127">
        <v>970</v>
      </c>
      <c r="Z127">
        <v>20101</v>
      </c>
      <c r="AA127">
        <v>688</v>
      </c>
      <c r="AB127">
        <v>39293</v>
      </c>
      <c r="AC127">
        <v>1470</v>
      </c>
      <c r="AD127">
        <v>224</v>
      </c>
      <c r="AE127">
        <v>26</v>
      </c>
      <c r="AF127">
        <v>134</v>
      </c>
      <c r="AG127">
        <v>0</v>
      </c>
      <c r="AH127">
        <v>111</v>
      </c>
      <c r="AI127">
        <v>0</v>
      </c>
      <c r="AJ127">
        <v>541</v>
      </c>
      <c r="AK127">
        <v>143</v>
      </c>
      <c r="AL127">
        <v>670</v>
      </c>
      <c r="AM127">
        <v>19</v>
      </c>
      <c r="AN127">
        <v>1569</v>
      </c>
      <c r="AO127">
        <v>238</v>
      </c>
      <c r="AP127">
        <v>38268</v>
      </c>
      <c r="AQ127">
        <v>1366</v>
      </c>
      <c r="AR127">
        <v>3680</v>
      </c>
      <c r="AS127">
        <v>79</v>
      </c>
      <c r="AT127">
        <v>37298</v>
      </c>
      <c r="AU127">
        <v>1579</v>
      </c>
      <c r="AV127">
        <v>40036</v>
      </c>
      <c r="AW127">
        <v>1462</v>
      </c>
      <c r="AX127">
        <v>942</v>
      </c>
      <c r="AY127">
        <v>196</v>
      </c>
      <c r="AZ127">
        <v>337</v>
      </c>
      <c r="BA127">
        <v>3</v>
      </c>
      <c r="BB127">
        <v>605</v>
      </c>
      <c r="BC127">
        <v>193</v>
      </c>
      <c r="BD127">
        <v>1505</v>
      </c>
      <c r="BE127">
        <v>115</v>
      </c>
      <c r="BF127">
        <v>8682</v>
      </c>
      <c r="BG127">
        <v>419</v>
      </c>
      <c r="BH127">
        <v>9407</v>
      </c>
      <c r="BI127">
        <v>385</v>
      </c>
      <c r="BJ127">
        <v>7260</v>
      </c>
      <c r="BK127">
        <v>175</v>
      </c>
      <c r="BL127">
        <v>20599</v>
      </c>
      <c r="BM127">
        <v>1148</v>
      </c>
      <c r="BN127">
        <v>19983</v>
      </c>
      <c r="BO127">
        <v>1055</v>
      </c>
      <c r="BP127">
        <v>616</v>
      </c>
      <c r="BQ127">
        <v>93</v>
      </c>
      <c r="BR127">
        <v>3443</v>
      </c>
      <c r="BS127">
        <v>223</v>
      </c>
      <c r="BT127">
        <v>14720</v>
      </c>
      <c r="BU127">
        <v>553</v>
      </c>
      <c r="BV127">
        <v>6445</v>
      </c>
      <c r="BW127">
        <v>586</v>
      </c>
      <c r="BX127">
        <v>2877</v>
      </c>
      <c r="BY127">
        <v>232</v>
      </c>
      <c r="BZ127">
        <v>2144</v>
      </c>
      <c r="CA127">
        <v>235</v>
      </c>
      <c r="CB127">
        <v>3726</v>
      </c>
      <c r="CC127">
        <v>389</v>
      </c>
      <c r="CD127">
        <v>17414</v>
      </c>
      <c r="CE127">
        <v>908</v>
      </c>
      <c r="CF127">
        <v>19663</v>
      </c>
      <c r="CG127">
        <v>361</v>
      </c>
      <c r="CH127">
        <v>1658</v>
      </c>
      <c r="CI127">
        <v>39320</v>
      </c>
      <c r="CJ127">
        <v>33398</v>
      </c>
      <c r="CK127">
        <v>11632</v>
      </c>
      <c r="CL127">
        <v>37160</v>
      </c>
      <c r="CM127">
        <v>1504</v>
      </c>
      <c r="CN127">
        <v>674</v>
      </c>
      <c r="CO127">
        <v>565</v>
      </c>
      <c r="CP127">
        <v>2369</v>
      </c>
      <c r="CQ127">
        <v>3525</v>
      </c>
      <c r="CR127">
        <v>761</v>
      </c>
      <c r="CS127">
        <v>2003</v>
      </c>
      <c r="CT127">
        <v>1110</v>
      </c>
      <c r="CU127">
        <v>331</v>
      </c>
      <c r="CV127">
        <v>1662</v>
      </c>
      <c r="CW127">
        <v>2179</v>
      </c>
      <c r="CX127">
        <v>4418</v>
      </c>
      <c r="CY127">
        <v>1194</v>
      </c>
      <c r="CZ127">
        <v>1064</v>
      </c>
      <c r="DA127">
        <v>535</v>
      </c>
      <c r="DB127">
        <v>466</v>
      </c>
      <c r="DC127">
        <v>326</v>
      </c>
      <c r="DD127">
        <v>864</v>
      </c>
      <c r="DE127">
        <v>4115</v>
      </c>
      <c r="DF127">
        <v>11141</v>
      </c>
      <c r="DG127">
        <v>9632</v>
      </c>
      <c r="DH127">
        <v>4168</v>
      </c>
      <c r="DI127">
        <v>736</v>
      </c>
      <c r="DJ127">
        <v>375</v>
      </c>
      <c r="DK127">
        <v>773</v>
      </c>
      <c r="DL127">
        <v>406</v>
      </c>
      <c r="DM127">
        <v>36699</v>
      </c>
      <c r="DN127">
        <v>4004</v>
      </c>
      <c r="DO127">
        <v>12783</v>
      </c>
      <c r="DP127">
        <v>2473</v>
      </c>
      <c r="DQ127">
        <v>400</v>
      </c>
      <c r="DR127">
        <v>390</v>
      </c>
      <c r="DS127">
        <v>328</v>
      </c>
      <c r="DT127">
        <v>294</v>
      </c>
      <c r="DU127">
        <v>241</v>
      </c>
      <c r="DV127">
        <v>631</v>
      </c>
      <c r="DW127">
        <v>15256</v>
      </c>
      <c r="DX127" t="s">
        <v>700</v>
      </c>
      <c r="DY127" t="s">
        <v>700</v>
      </c>
      <c r="DZ127" t="s">
        <v>700</v>
      </c>
      <c r="EA127" t="s">
        <v>700</v>
      </c>
      <c r="EB127" t="s">
        <v>568</v>
      </c>
      <c r="EC127">
        <v>0.7</v>
      </c>
      <c r="ED127">
        <v>3.4</v>
      </c>
      <c r="EE127">
        <v>0.8</v>
      </c>
      <c r="EF127">
        <v>3.5</v>
      </c>
      <c r="EG127">
        <v>3.7</v>
      </c>
      <c r="EH127">
        <v>1.7</v>
      </c>
      <c r="EI127">
        <v>1</v>
      </c>
      <c r="EJ127">
        <v>1.1000000000000001</v>
      </c>
      <c r="EK127">
        <v>0.5</v>
      </c>
      <c r="EL127">
        <v>1.1000000000000001</v>
      </c>
      <c r="EM127">
        <v>1</v>
      </c>
      <c r="EN127">
        <v>0.3</v>
      </c>
      <c r="EO127">
        <v>0.9</v>
      </c>
      <c r="EP127">
        <v>0.9</v>
      </c>
      <c r="EQ127">
        <v>0.7</v>
      </c>
      <c r="ER127">
        <v>12.5</v>
      </c>
      <c r="ES127">
        <v>12.2</v>
      </c>
      <c r="ET127">
        <v>14.5</v>
      </c>
      <c r="EU127">
        <v>9.1999999999999993</v>
      </c>
      <c r="EV127">
        <v>4.8</v>
      </c>
      <c r="EW127">
        <v>5.6</v>
      </c>
      <c r="EX127">
        <v>0.7</v>
      </c>
      <c r="EY127">
        <v>0.7</v>
      </c>
      <c r="EZ127">
        <v>7.4</v>
      </c>
      <c r="FA127">
        <v>1.3</v>
      </c>
      <c r="FB127">
        <v>11.8</v>
      </c>
      <c r="FC127">
        <v>1.2</v>
      </c>
      <c r="FD127">
        <v>0.8</v>
      </c>
      <c r="FE127">
        <v>3.6</v>
      </c>
      <c r="FF127">
        <v>1.1000000000000001</v>
      </c>
      <c r="FG127">
        <v>1.3</v>
      </c>
      <c r="FH127">
        <v>1.2</v>
      </c>
      <c r="FI127">
        <v>1</v>
      </c>
      <c r="FJ127">
        <v>1</v>
      </c>
      <c r="FK127">
        <v>7.4</v>
      </c>
      <c r="FL127">
        <v>2.5</v>
      </c>
      <c r="FM127">
        <v>1.1000000000000001</v>
      </c>
      <c r="FN127">
        <v>2</v>
      </c>
      <c r="FO127">
        <v>3.1</v>
      </c>
      <c r="FP127">
        <v>3</v>
      </c>
      <c r="FQ127">
        <v>1.4</v>
      </c>
      <c r="FR127">
        <v>0.6</v>
      </c>
      <c r="FS127">
        <v>76</v>
      </c>
      <c r="FZ127" t="s">
        <v>700</v>
      </c>
      <c r="GA127" t="s">
        <v>700</v>
      </c>
      <c r="GB127" t="s">
        <v>368</v>
      </c>
      <c r="GC127" t="s">
        <v>2358</v>
      </c>
    </row>
    <row r="128" spans="1:185" x14ac:dyDescent="0.25">
      <c r="A128" s="65" t="s">
        <v>759</v>
      </c>
      <c r="B128">
        <v>40711</v>
      </c>
      <c r="C128">
        <v>1399</v>
      </c>
      <c r="D128">
        <v>11670</v>
      </c>
      <c r="E128">
        <v>198</v>
      </c>
      <c r="F128">
        <v>23752</v>
      </c>
      <c r="G128">
        <v>1201</v>
      </c>
      <c r="H128">
        <v>5289</v>
      </c>
      <c r="I128">
        <v>0</v>
      </c>
      <c r="J128">
        <v>3576</v>
      </c>
      <c r="K128">
        <v>155</v>
      </c>
      <c r="L128">
        <v>8094</v>
      </c>
      <c r="M128">
        <v>43</v>
      </c>
      <c r="N128">
        <v>3038</v>
      </c>
      <c r="O128">
        <v>218</v>
      </c>
      <c r="P128">
        <v>4892</v>
      </c>
      <c r="Q128">
        <v>253</v>
      </c>
      <c r="R128">
        <v>5340</v>
      </c>
      <c r="S128">
        <v>144</v>
      </c>
      <c r="T128">
        <v>5462</v>
      </c>
      <c r="U128">
        <v>358</v>
      </c>
      <c r="V128">
        <v>5020</v>
      </c>
      <c r="W128">
        <v>228</v>
      </c>
      <c r="X128">
        <v>20292</v>
      </c>
      <c r="Y128">
        <v>973</v>
      </c>
      <c r="Z128">
        <v>20419</v>
      </c>
      <c r="AA128">
        <v>426</v>
      </c>
      <c r="AB128">
        <v>38739</v>
      </c>
      <c r="AC128">
        <v>1331</v>
      </c>
      <c r="AD128">
        <v>243</v>
      </c>
      <c r="AE128">
        <v>20</v>
      </c>
      <c r="AF128">
        <v>159</v>
      </c>
      <c r="AG128">
        <v>31</v>
      </c>
      <c r="AH128">
        <v>366</v>
      </c>
      <c r="AI128">
        <v>0</v>
      </c>
      <c r="AJ128">
        <v>512</v>
      </c>
      <c r="AK128">
        <v>12</v>
      </c>
      <c r="AL128">
        <v>692</v>
      </c>
      <c r="AM128">
        <v>5</v>
      </c>
      <c r="AN128">
        <v>1375</v>
      </c>
      <c r="AO128">
        <v>43</v>
      </c>
      <c r="AP128">
        <v>37924</v>
      </c>
      <c r="AQ128">
        <v>1300</v>
      </c>
      <c r="AR128">
        <v>4595</v>
      </c>
      <c r="AS128">
        <v>141</v>
      </c>
      <c r="AT128">
        <v>36116</v>
      </c>
      <c r="AU128">
        <v>1258</v>
      </c>
      <c r="AV128">
        <v>39703</v>
      </c>
      <c r="AW128">
        <v>1355</v>
      </c>
      <c r="AX128">
        <v>1008</v>
      </c>
      <c r="AY128">
        <v>44</v>
      </c>
      <c r="AZ128">
        <v>659</v>
      </c>
      <c r="BA128">
        <v>44</v>
      </c>
      <c r="BB128">
        <v>349</v>
      </c>
      <c r="BC128">
        <v>0</v>
      </c>
      <c r="BD128">
        <v>1673</v>
      </c>
      <c r="BE128">
        <v>69</v>
      </c>
      <c r="BF128">
        <v>7919</v>
      </c>
      <c r="BG128">
        <v>420</v>
      </c>
      <c r="BH128">
        <v>9922</v>
      </c>
      <c r="BI128">
        <v>373</v>
      </c>
      <c r="BJ128">
        <v>6489</v>
      </c>
      <c r="BK128">
        <v>121</v>
      </c>
      <c r="BL128">
        <v>20253</v>
      </c>
      <c r="BM128">
        <v>904</v>
      </c>
      <c r="BN128">
        <v>19401</v>
      </c>
      <c r="BO128">
        <v>772</v>
      </c>
      <c r="BP128">
        <v>852</v>
      </c>
      <c r="BQ128">
        <v>132</v>
      </c>
      <c r="BR128">
        <v>3499</v>
      </c>
      <c r="BS128">
        <v>297</v>
      </c>
      <c r="BT128">
        <v>13811</v>
      </c>
      <c r="BU128">
        <v>487</v>
      </c>
      <c r="BV128">
        <v>6873</v>
      </c>
      <c r="BW128">
        <v>424</v>
      </c>
      <c r="BX128">
        <v>3068</v>
      </c>
      <c r="BY128">
        <v>290</v>
      </c>
      <c r="BZ128">
        <v>2546</v>
      </c>
      <c r="CA128">
        <v>137</v>
      </c>
      <c r="CB128">
        <v>4785</v>
      </c>
      <c r="CC128">
        <v>352</v>
      </c>
      <c r="CD128">
        <v>18063</v>
      </c>
      <c r="CE128">
        <v>788</v>
      </c>
      <c r="CF128">
        <v>17617</v>
      </c>
      <c r="CG128">
        <v>259</v>
      </c>
      <c r="CH128">
        <v>1399</v>
      </c>
      <c r="CI128">
        <v>39312</v>
      </c>
      <c r="CJ128">
        <v>32212</v>
      </c>
      <c r="CK128">
        <v>12019</v>
      </c>
      <c r="CL128">
        <v>36582</v>
      </c>
      <c r="CM128">
        <v>1533</v>
      </c>
      <c r="CN128">
        <v>482</v>
      </c>
      <c r="CO128">
        <v>363</v>
      </c>
      <c r="CP128">
        <v>2069</v>
      </c>
      <c r="CQ128">
        <v>3669</v>
      </c>
      <c r="CR128">
        <v>914</v>
      </c>
      <c r="CS128">
        <v>2550</v>
      </c>
      <c r="CT128">
        <v>1030</v>
      </c>
      <c r="CU128">
        <v>299</v>
      </c>
      <c r="CV128">
        <v>1030</v>
      </c>
      <c r="CW128">
        <v>1861</v>
      </c>
      <c r="CX128">
        <v>4612</v>
      </c>
      <c r="CY128">
        <v>1544</v>
      </c>
      <c r="CZ128">
        <v>979</v>
      </c>
      <c r="DA128">
        <v>552</v>
      </c>
      <c r="DB128">
        <v>856</v>
      </c>
      <c r="DC128">
        <v>378</v>
      </c>
      <c r="DD128">
        <v>962</v>
      </c>
      <c r="DE128">
        <v>4353</v>
      </c>
      <c r="DF128">
        <v>10743</v>
      </c>
      <c r="DG128">
        <v>8668</v>
      </c>
      <c r="DH128">
        <v>3778</v>
      </c>
      <c r="DI128">
        <v>718</v>
      </c>
      <c r="DJ128">
        <v>491</v>
      </c>
      <c r="DK128">
        <v>1357</v>
      </c>
      <c r="DL128">
        <v>868</v>
      </c>
      <c r="DM128">
        <v>35402</v>
      </c>
      <c r="DN128">
        <v>5075</v>
      </c>
      <c r="DO128">
        <v>11495</v>
      </c>
      <c r="DP128">
        <v>3601</v>
      </c>
      <c r="DQ128">
        <v>411</v>
      </c>
      <c r="DR128">
        <v>450</v>
      </c>
      <c r="DS128">
        <v>522</v>
      </c>
      <c r="DT128">
        <v>409</v>
      </c>
      <c r="DU128">
        <v>335</v>
      </c>
      <c r="DV128">
        <v>1161</v>
      </c>
      <c r="DW128">
        <v>15096</v>
      </c>
      <c r="DX128" t="s">
        <v>700</v>
      </c>
      <c r="DY128" t="s">
        <v>700</v>
      </c>
      <c r="DZ128" t="s">
        <v>700</v>
      </c>
      <c r="EA128" t="s">
        <v>700</v>
      </c>
      <c r="EB128" t="s">
        <v>569</v>
      </c>
      <c r="EC128">
        <v>0.8</v>
      </c>
      <c r="ED128">
        <v>3.2</v>
      </c>
      <c r="EE128">
        <v>0.5</v>
      </c>
      <c r="EF128">
        <v>4.5</v>
      </c>
      <c r="EG128">
        <v>2.2999999999999998</v>
      </c>
      <c r="EH128">
        <v>1.4</v>
      </c>
      <c r="EI128">
        <v>2.2999999999999998</v>
      </c>
      <c r="EJ128">
        <v>2.2000000000000002</v>
      </c>
      <c r="EK128">
        <v>0.6</v>
      </c>
      <c r="EL128">
        <v>1.1000000000000001</v>
      </c>
      <c r="EM128">
        <v>1</v>
      </c>
      <c r="EN128">
        <v>0.3</v>
      </c>
      <c r="EO128">
        <v>1.2</v>
      </c>
      <c r="EP128">
        <v>0.7</v>
      </c>
      <c r="EQ128">
        <v>0.8</v>
      </c>
      <c r="ER128">
        <v>11.3</v>
      </c>
      <c r="ES128">
        <v>12.3</v>
      </c>
      <c r="ET128">
        <v>4.7</v>
      </c>
      <c r="EU128">
        <v>4.5999999999999996</v>
      </c>
      <c r="EV128">
        <v>1.3</v>
      </c>
      <c r="EW128">
        <v>4.4000000000000004</v>
      </c>
      <c r="EX128">
        <v>0.7</v>
      </c>
      <c r="EY128">
        <v>0.8</v>
      </c>
      <c r="EZ128">
        <v>6.9</v>
      </c>
      <c r="FA128">
        <v>10.7</v>
      </c>
      <c r="FB128">
        <v>4.9000000000000004</v>
      </c>
      <c r="FC128">
        <v>1.8</v>
      </c>
      <c r="FD128">
        <v>0.9</v>
      </c>
      <c r="FE128">
        <v>3.1</v>
      </c>
      <c r="FF128">
        <v>1.8</v>
      </c>
      <c r="FG128">
        <v>1.2</v>
      </c>
      <c r="FH128">
        <v>1.1000000000000001</v>
      </c>
      <c r="FI128">
        <v>1.1000000000000001</v>
      </c>
      <c r="FJ128">
        <v>1</v>
      </c>
      <c r="FK128">
        <v>9.4</v>
      </c>
      <c r="FL128">
        <v>3.2</v>
      </c>
      <c r="FM128">
        <v>1.2</v>
      </c>
      <c r="FN128">
        <v>1.8</v>
      </c>
      <c r="FO128">
        <v>3.7</v>
      </c>
      <c r="FP128">
        <v>4.2</v>
      </c>
      <c r="FQ128">
        <v>1.4</v>
      </c>
      <c r="FR128">
        <v>0.7</v>
      </c>
      <c r="FS128">
        <v>100</v>
      </c>
      <c r="FZ128" t="s">
        <v>700</v>
      </c>
      <c r="GA128" t="s">
        <v>700</v>
      </c>
      <c r="GB128" t="s">
        <v>369</v>
      </c>
      <c r="GC128" t="s">
        <v>2358</v>
      </c>
    </row>
    <row r="129" spans="1:185" x14ac:dyDescent="0.25">
      <c r="A129" s="65" t="s">
        <v>760</v>
      </c>
      <c r="B129">
        <v>41073</v>
      </c>
      <c r="C129">
        <v>1325</v>
      </c>
      <c r="D129">
        <v>11767</v>
      </c>
      <c r="E129">
        <v>201</v>
      </c>
      <c r="F129">
        <v>25089</v>
      </c>
      <c r="G129">
        <v>1112</v>
      </c>
      <c r="H129">
        <v>4217</v>
      </c>
      <c r="I129">
        <v>12</v>
      </c>
      <c r="J129">
        <v>3785</v>
      </c>
      <c r="K129">
        <v>51</v>
      </c>
      <c r="L129">
        <v>7982</v>
      </c>
      <c r="M129">
        <v>150</v>
      </c>
      <c r="N129">
        <v>3368</v>
      </c>
      <c r="O129">
        <v>161</v>
      </c>
      <c r="P129">
        <v>5284</v>
      </c>
      <c r="Q129">
        <v>349</v>
      </c>
      <c r="R129">
        <v>5718</v>
      </c>
      <c r="S129">
        <v>208</v>
      </c>
      <c r="T129">
        <v>5876</v>
      </c>
      <c r="U129">
        <v>247</v>
      </c>
      <c r="V129">
        <v>4843</v>
      </c>
      <c r="W129">
        <v>147</v>
      </c>
      <c r="X129">
        <v>20019</v>
      </c>
      <c r="Y129">
        <v>721</v>
      </c>
      <c r="Z129">
        <v>21054</v>
      </c>
      <c r="AA129">
        <v>604</v>
      </c>
      <c r="AB129">
        <v>38346</v>
      </c>
      <c r="AC129">
        <v>1127</v>
      </c>
      <c r="AD129">
        <v>540</v>
      </c>
      <c r="AE129">
        <v>82</v>
      </c>
      <c r="AF129">
        <v>218</v>
      </c>
      <c r="AG129">
        <v>0</v>
      </c>
      <c r="AH129">
        <v>481</v>
      </c>
      <c r="AI129">
        <v>21</v>
      </c>
      <c r="AJ129">
        <v>781</v>
      </c>
      <c r="AK129">
        <v>16</v>
      </c>
      <c r="AL129">
        <v>707</v>
      </c>
      <c r="AM129">
        <v>79</v>
      </c>
      <c r="AN129">
        <v>1395</v>
      </c>
      <c r="AO129">
        <v>28</v>
      </c>
      <c r="AP129">
        <v>37833</v>
      </c>
      <c r="AQ129">
        <v>1115</v>
      </c>
      <c r="AR129">
        <v>3430</v>
      </c>
      <c r="AS129">
        <v>108</v>
      </c>
      <c r="AT129">
        <v>37643</v>
      </c>
      <c r="AU129">
        <v>1217</v>
      </c>
      <c r="AV129">
        <v>39556</v>
      </c>
      <c r="AW129">
        <v>1228</v>
      </c>
      <c r="AX129">
        <v>1517</v>
      </c>
      <c r="AY129">
        <v>97</v>
      </c>
      <c r="AZ129">
        <v>918</v>
      </c>
      <c r="BA129">
        <v>32</v>
      </c>
      <c r="BB129">
        <v>599</v>
      </c>
      <c r="BC129">
        <v>65</v>
      </c>
      <c r="BD129">
        <v>1316</v>
      </c>
      <c r="BE129">
        <v>170</v>
      </c>
      <c r="BF129">
        <v>6976</v>
      </c>
      <c r="BG129">
        <v>296</v>
      </c>
      <c r="BH129">
        <v>10047</v>
      </c>
      <c r="BI129">
        <v>407</v>
      </c>
      <c r="BJ129">
        <v>7599</v>
      </c>
      <c r="BK129">
        <v>90</v>
      </c>
      <c r="BL129">
        <v>22046</v>
      </c>
      <c r="BM129">
        <v>963</v>
      </c>
      <c r="BN129">
        <v>21464</v>
      </c>
      <c r="BO129">
        <v>867</v>
      </c>
      <c r="BP129">
        <v>582</v>
      </c>
      <c r="BQ129">
        <v>96</v>
      </c>
      <c r="BR129">
        <v>3043</v>
      </c>
      <c r="BS129">
        <v>149</v>
      </c>
      <c r="BT129">
        <v>15997</v>
      </c>
      <c r="BU129">
        <v>496</v>
      </c>
      <c r="BV129">
        <v>6398</v>
      </c>
      <c r="BW129">
        <v>416</v>
      </c>
      <c r="BX129">
        <v>2694</v>
      </c>
      <c r="BY129">
        <v>200</v>
      </c>
      <c r="BZ129">
        <v>3146</v>
      </c>
      <c r="CA129">
        <v>304</v>
      </c>
      <c r="CB129">
        <v>4169</v>
      </c>
      <c r="CC129">
        <v>328</v>
      </c>
      <c r="CD129">
        <v>15431</v>
      </c>
      <c r="CE129">
        <v>582</v>
      </c>
      <c r="CF129">
        <v>21401</v>
      </c>
      <c r="CG129">
        <v>415</v>
      </c>
      <c r="CH129">
        <v>1325</v>
      </c>
      <c r="CI129">
        <v>39748</v>
      </c>
      <c r="CJ129">
        <v>34500</v>
      </c>
      <c r="CK129">
        <v>9544</v>
      </c>
      <c r="CL129">
        <v>36305</v>
      </c>
      <c r="CM129">
        <v>2347</v>
      </c>
      <c r="CN129">
        <v>777</v>
      </c>
      <c r="CO129">
        <v>214</v>
      </c>
      <c r="CP129">
        <v>1976</v>
      </c>
      <c r="CQ129">
        <v>3587</v>
      </c>
      <c r="CR129">
        <v>869</v>
      </c>
      <c r="CS129">
        <v>2890</v>
      </c>
      <c r="CT129">
        <v>1290</v>
      </c>
      <c r="CU129">
        <v>157</v>
      </c>
      <c r="CV129">
        <v>1489</v>
      </c>
      <c r="CW129">
        <v>2153</v>
      </c>
      <c r="CX129">
        <v>4893</v>
      </c>
      <c r="CY129">
        <v>1515</v>
      </c>
      <c r="CZ129">
        <v>1072</v>
      </c>
      <c r="DA129">
        <v>983</v>
      </c>
      <c r="DB129">
        <v>424</v>
      </c>
      <c r="DC129">
        <v>295</v>
      </c>
      <c r="DD129">
        <v>800</v>
      </c>
      <c r="DE129">
        <v>3088</v>
      </c>
      <c r="DF129">
        <v>11234</v>
      </c>
      <c r="DG129">
        <v>8831</v>
      </c>
      <c r="DH129">
        <v>3745</v>
      </c>
      <c r="DI129">
        <v>923</v>
      </c>
      <c r="DJ129">
        <v>533</v>
      </c>
      <c r="DK129">
        <v>1480</v>
      </c>
      <c r="DL129">
        <v>1086</v>
      </c>
      <c r="DM129">
        <v>35911</v>
      </c>
      <c r="DN129">
        <v>5180</v>
      </c>
      <c r="DO129">
        <v>11760</v>
      </c>
      <c r="DP129">
        <v>2562</v>
      </c>
      <c r="DQ129">
        <v>314</v>
      </c>
      <c r="DR129">
        <v>275</v>
      </c>
      <c r="DS129">
        <v>370</v>
      </c>
      <c r="DT129">
        <v>201</v>
      </c>
      <c r="DU129">
        <v>192</v>
      </c>
      <c r="DV129">
        <v>1070</v>
      </c>
      <c r="DW129">
        <v>14322</v>
      </c>
      <c r="DX129" t="s">
        <v>700</v>
      </c>
      <c r="DY129" t="s">
        <v>700</v>
      </c>
      <c r="DZ129" t="s">
        <v>700</v>
      </c>
      <c r="EA129" t="s">
        <v>700</v>
      </c>
      <c r="EB129" t="s">
        <v>570</v>
      </c>
      <c r="EC129">
        <v>0.8</v>
      </c>
      <c r="ED129">
        <v>1.5</v>
      </c>
      <c r="EE129">
        <v>1.1000000000000001</v>
      </c>
      <c r="EF129">
        <v>3.8</v>
      </c>
      <c r="EG129">
        <v>3.1</v>
      </c>
      <c r="EH129">
        <v>2.2999999999999998</v>
      </c>
      <c r="EI129">
        <v>1.9</v>
      </c>
      <c r="EJ129">
        <v>2.1</v>
      </c>
      <c r="EK129">
        <v>0.7</v>
      </c>
      <c r="EL129">
        <v>0.9</v>
      </c>
      <c r="EM129">
        <v>1.1000000000000001</v>
      </c>
      <c r="EN129">
        <v>0.5</v>
      </c>
      <c r="EO129">
        <v>1.1000000000000001</v>
      </c>
      <c r="EP129">
        <v>1</v>
      </c>
      <c r="EQ129">
        <v>0.8</v>
      </c>
      <c r="ER129">
        <v>17.600000000000001</v>
      </c>
      <c r="ES129">
        <v>7.7</v>
      </c>
      <c r="ET129">
        <v>7</v>
      </c>
      <c r="EU129">
        <v>3.7</v>
      </c>
      <c r="EV129">
        <v>12.1</v>
      </c>
      <c r="EW129">
        <v>2.6</v>
      </c>
      <c r="EX129">
        <v>0.8</v>
      </c>
      <c r="EY129">
        <v>0.8</v>
      </c>
      <c r="EZ129">
        <v>4.9000000000000004</v>
      </c>
      <c r="FA129">
        <v>3.7</v>
      </c>
      <c r="FB129">
        <v>9.6999999999999993</v>
      </c>
      <c r="FC129">
        <v>2.1</v>
      </c>
      <c r="FD129">
        <v>0.9</v>
      </c>
      <c r="FE129">
        <v>7.3</v>
      </c>
      <c r="FF129">
        <v>1.8</v>
      </c>
      <c r="FG129">
        <v>1.6</v>
      </c>
      <c r="FH129">
        <v>1</v>
      </c>
      <c r="FI129">
        <v>1.2</v>
      </c>
      <c r="FJ129">
        <v>1.1000000000000001</v>
      </c>
      <c r="FK129">
        <v>16.600000000000001</v>
      </c>
      <c r="FL129">
        <v>2.9</v>
      </c>
      <c r="FM129">
        <v>1</v>
      </c>
      <c r="FN129">
        <v>2.4</v>
      </c>
      <c r="FO129">
        <v>4.8</v>
      </c>
      <c r="FP129">
        <v>4.8</v>
      </c>
      <c r="FQ129">
        <v>1.4</v>
      </c>
      <c r="FR129">
        <v>1</v>
      </c>
      <c r="FS129">
        <v>202</v>
      </c>
      <c r="FZ129" t="s">
        <v>700</v>
      </c>
      <c r="GA129" t="s">
        <v>700</v>
      </c>
      <c r="GB129" t="s">
        <v>370</v>
      </c>
      <c r="GC129" t="s">
        <v>2358</v>
      </c>
    </row>
    <row r="130" spans="1:185" x14ac:dyDescent="0.25">
      <c r="A130" s="65" t="s">
        <v>761</v>
      </c>
      <c r="B130">
        <v>43717</v>
      </c>
      <c r="C130">
        <v>1052</v>
      </c>
      <c r="D130">
        <v>14382</v>
      </c>
      <c r="E130">
        <v>295</v>
      </c>
      <c r="F130">
        <v>26009</v>
      </c>
      <c r="G130">
        <v>757</v>
      </c>
      <c r="H130">
        <v>3326</v>
      </c>
      <c r="I130">
        <v>0</v>
      </c>
      <c r="J130">
        <v>4095</v>
      </c>
      <c r="K130">
        <v>139</v>
      </c>
      <c r="L130">
        <v>10287</v>
      </c>
      <c r="M130">
        <v>156</v>
      </c>
      <c r="N130">
        <v>2949</v>
      </c>
      <c r="O130">
        <v>62</v>
      </c>
      <c r="P130">
        <v>4881</v>
      </c>
      <c r="Q130">
        <v>286</v>
      </c>
      <c r="R130">
        <v>7331</v>
      </c>
      <c r="S130">
        <v>84</v>
      </c>
      <c r="T130">
        <v>6838</v>
      </c>
      <c r="U130">
        <v>95</v>
      </c>
      <c r="V130">
        <v>4010</v>
      </c>
      <c r="W130">
        <v>230</v>
      </c>
      <c r="X130">
        <v>22157</v>
      </c>
      <c r="Y130">
        <v>640</v>
      </c>
      <c r="Z130">
        <v>21560</v>
      </c>
      <c r="AA130">
        <v>412</v>
      </c>
      <c r="AB130">
        <v>40544</v>
      </c>
      <c r="AC130">
        <v>853</v>
      </c>
      <c r="AD130">
        <v>1269</v>
      </c>
      <c r="AE130">
        <v>54</v>
      </c>
      <c r="AF130">
        <v>112</v>
      </c>
      <c r="AG130">
        <v>0</v>
      </c>
      <c r="AH130">
        <v>956</v>
      </c>
      <c r="AI130">
        <v>0</v>
      </c>
      <c r="AJ130">
        <v>19</v>
      </c>
      <c r="AK130">
        <v>0</v>
      </c>
      <c r="AL130">
        <v>817</v>
      </c>
      <c r="AM130">
        <v>145</v>
      </c>
      <c r="AN130">
        <v>511</v>
      </c>
      <c r="AO130">
        <v>5</v>
      </c>
      <c r="AP130">
        <v>40151</v>
      </c>
      <c r="AQ130">
        <v>853</v>
      </c>
      <c r="AR130">
        <v>3205</v>
      </c>
      <c r="AS130">
        <v>11</v>
      </c>
      <c r="AT130">
        <v>40512</v>
      </c>
      <c r="AU130">
        <v>1041</v>
      </c>
      <c r="AV130">
        <v>42235</v>
      </c>
      <c r="AW130">
        <v>998</v>
      </c>
      <c r="AX130">
        <v>1482</v>
      </c>
      <c r="AY130">
        <v>54</v>
      </c>
      <c r="AZ130">
        <v>936</v>
      </c>
      <c r="BA130">
        <v>0</v>
      </c>
      <c r="BB130">
        <v>546</v>
      </c>
      <c r="BC130">
        <v>54</v>
      </c>
      <c r="BD130">
        <v>886</v>
      </c>
      <c r="BE130">
        <v>66</v>
      </c>
      <c r="BF130">
        <v>6056</v>
      </c>
      <c r="BG130">
        <v>125</v>
      </c>
      <c r="BH130">
        <v>10112</v>
      </c>
      <c r="BI130">
        <v>347</v>
      </c>
      <c r="BJ130">
        <v>9332</v>
      </c>
      <c r="BK130">
        <v>157</v>
      </c>
      <c r="BL130">
        <v>23732</v>
      </c>
      <c r="BM130">
        <v>646</v>
      </c>
      <c r="BN130">
        <v>23159</v>
      </c>
      <c r="BO130">
        <v>605</v>
      </c>
      <c r="BP130">
        <v>573</v>
      </c>
      <c r="BQ130">
        <v>41</v>
      </c>
      <c r="BR130">
        <v>2277</v>
      </c>
      <c r="BS130">
        <v>111</v>
      </c>
      <c r="BT130">
        <v>17518</v>
      </c>
      <c r="BU130">
        <v>450</v>
      </c>
      <c r="BV130">
        <v>6449</v>
      </c>
      <c r="BW130">
        <v>173</v>
      </c>
      <c r="BX130">
        <v>2042</v>
      </c>
      <c r="BY130">
        <v>134</v>
      </c>
      <c r="BZ130">
        <v>682</v>
      </c>
      <c r="CA130">
        <v>34</v>
      </c>
      <c r="CB130">
        <v>1653</v>
      </c>
      <c r="CC130">
        <v>34</v>
      </c>
      <c r="CD130">
        <v>15259</v>
      </c>
      <c r="CE130">
        <v>509</v>
      </c>
      <c r="CF130">
        <v>26574</v>
      </c>
      <c r="CG130">
        <v>490</v>
      </c>
      <c r="CH130">
        <v>1052</v>
      </c>
      <c r="CI130">
        <v>42665</v>
      </c>
      <c r="CJ130">
        <v>39244</v>
      </c>
      <c r="CK130">
        <v>6593</v>
      </c>
      <c r="CL130">
        <v>38547</v>
      </c>
      <c r="CM130">
        <v>1733</v>
      </c>
      <c r="CN130">
        <v>456</v>
      </c>
      <c r="CO130">
        <v>200</v>
      </c>
      <c r="CP130">
        <v>2465</v>
      </c>
      <c r="CQ130">
        <v>3939</v>
      </c>
      <c r="CR130">
        <v>953</v>
      </c>
      <c r="CS130">
        <v>3103</v>
      </c>
      <c r="CT130">
        <v>1201</v>
      </c>
      <c r="CU130">
        <v>319</v>
      </c>
      <c r="CV130">
        <v>2114</v>
      </c>
      <c r="CW130">
        <v>2407</v>
      </c>
      <c r="CX130">
        <v>5159</v>
      </c>
      <c r="CY130">
        <v>1324</v>
      </c>
      <c r="CZ130">
        <v>932</v>
      </c>
      <c r="DA130">
        <v>736</v>
      </c>
      <c r="DB130">
        <v>254</v>
      </c>
      <c r="DC130">
        <v>141</v>
      </c>
      <c r="DD130">
        <v>476</v>
      </c>
      <c r="DE130">
        <v>2620</v>
      </c>
      <c r="DF130">
        <v>11840</v>
      </c>
      <c r="DG130">
        <v>9671</v>
      </c>
      <c r="DH130">
        <v>5450</v>
      </c>
      <c r="DI130">
        <v>1005</v>
      </c>
      <c r="DJ130">
        <v>525</v>
      </c>
      <c r="DK130">
        <v>1164</v>
      </c>
      <c r="DL130">
        <v>605</v>
      </c>
      <c r="DM130">
        <v>39824</v>
      </c>
      <c r="DN130">
        <v>3225</v>
      </c>
      <c r="DO130">
        <v>12502</v>
      </c>
      <c r="DP130">
        <v>1958</v>
      </c>
      <c r="DQ130">
        <v>278</v>
      </c>
      <c r="DR130">
        <v>406</v>
      </c>
      <c r="DS130">
        <v>324</v>
      </c>
      <c r="DT130">
        <v>249</v>
      </c>
      <c r="DU130">
        <v>218</v>
      </c>
      <c r="DV130">
        <v>411</v>
      </c>
      <c r="DW130">
        <v>14460</v>
      </c>
      <c r="DX130" t="s">
        <v>700</v>
      </c>
      <c r="DY130" t="s">
        <v>700</v>
      </c>
      <c r="DZ130" t="s">
        <v>700</v>
      </c>
      <c r="EA130" t="s">
        <v>700</v>
      </c>
      <c r="EB130" t="s">
        <v>571</v>
      </c>
      <c r="EC130">
        <v>0.8</v>
      </c>
      <c r="ED130">
        <v>2.2999999999999998</v>
      </c>
      <c r="EE130">
        <v>1.1000000000000001</v>
      </c>
      <c r="EF130">
        <v>2.9</v>
      </c>
      <c r="EG130">
        <v>3</v>
      </c>
      <c r="EH130">
        <v>1.2</v>
      </c>
      <c r="EI130">
        <v>1.2</v>
      </c>
      <c r="EJ130">
        <v>4.4000000000000004</v>
      </c>
      <c r="EK130">
        <v>0.7</v>
      </c>
      <c r="EL130">
        <v>1.2</v>
      </c>
      <c r="EM130">
        <v>1.1000000000000001</v>
      </c>
      <c r="EN130">
        <v>0.5</v>
      </c>
      <c r="EO130">
        <v>1.2</v>
      </c>
      <c r="EP130">
        <v>0.9</v>
      </c>
      <c r="EQ130">
        <v>0.8</v>
      </c>
      <c r="ER130">
        <v>6.4</v>
      </c>
      <c r="ES130">
        <v>14.4</v>
      </c>
      <c r="ET130">
        <v>1.8</v>
      </c>
      <c r="EU130">
        <v>49.9</v>
      </c>
      <c r="EV130">
        <v>25.7</v>
      </c>
      <c r="EW130">
        <v>1.9</v>
      </c>
      <c r="EX130">
        <v>0.8</v>
      </c>
      <c r="EY130">
        <v>0.9</v>
      </c>
      <c r="EZ130">
        <v>5.3</v>
      </c>
      <c r="FA130">
        <v>1.8</v>
      </c>
      <c r="FB130">
        <v>16.5</v>
      </c>
      <c r="FC130">
        <v>0.4</v>
      </c>
      <c r="FD130">
        <v>0.9</v>
      </c>
      <c r="FE130">
        <v>8.1999999999999993</v>
      </c>
      <c r="FF130">
        <v>1.6</v>
      </c>
      <c r="FG130">
        <v>1.6</v>
      </c>
      <c r="FH130">
        <v>1.4</v>
      </c>
      <c r="FI130">
        <v>1</v>
      </c>
      <c r="FJ130">
        <v>1</v>
      </c>
      <c r="FK130">
        <v>7.3</v>
      </c>
      <c r="FL130">
        <v>4.5</v>
      </c>
      <c r="FM130">
        <v>1</v>
      </c>
      <c r="FN130">
        <v>2</v>
      </c>
      <c r="FO130">
        <v>5.3</v>
      </c>
      <c r="FP130">
        <v>2.2000000000000002</v>
      </c>
      <c r="FQ130">
        <v>1.5</v>
      </c>
      <c r="FR130">
        <v>1.1000000000000001</v>
      </c>
      <c r="FS130">
        <v>33</v>
      </c>
      <c r="FZ130" t="s">
        <v>700</v>
      </c>
      <c r="GA130" t="s">
        <v>700</v>
      </c>
      <c r="GB130" t="s">
        <v>371</v>
      </c>
      <c r="GC130" t="s">
        <v>2358</v>
      </c>
    </row>
    <row r="131" spans="1:185" x14ac:dyDescent="0.25">
      <c r="A131" s="65" t="s">
        <v>762</v>
      </c>
      <c r="B131">
        <v>40660</v>
      </c>
      <c r="C131">
        <v>1794</v>
      </c>
      <c r="D131">
        <v>11186</v>
      </c>
      <c r="E131">
        <v>343</v>
      </c>
      <c r="F131">
        <v>25186</v>
      </c>
      <c r="G131">
        <v>1438</v>
      </c>
      <c r="H131">
        <v>4288</v>
      </c>
      <c r="I131">
        <v>13</v>
      </c>
      <c r="J131">
        <v>3121</v>
      </c>
      <c r="K131">
        <v>116</v>
      </c>
      <c r="L131">
        <v>8065</v>
      </c>
      <c r="M131">
        <v>227</v>
      </c>
      <c r="N131">
        <v>3321</v>
      </c>
      <c r="O131">
        <v>216</v>
      </c>
      <c r="P131">
        <v>4153</v>
      </c>
      <c r="Q131">
        <v>127</v>
      </c>
      <c r="R131">
        <v>5456</v>
      </c>
      <c r="S131">
        <v>314</v>
      </c>
      <c r="T131">
        <v>6981</v>
      </c>
      <c r="U131">
        <v>550</v>
      </c>
      <c r="V131">
        <v>5275</v>
      </c>
      <c r="W131">
        <v>231</v>
      </c>
      <c r="X131">
        <v>21096</v>
      </c>
      <c r="Y131">
        <v>1075</v>
      </c>
      <c r="Z131">
        <v>19564</v>
      </c>
      <c r="AA131">
        <v>719</v>
      </c>
      <c r="AB131">
        <v>38093</v>
      </c>
      <c r="AC131">
        <v>1513</v>
      </c>
      <c r="AD131">
        <v>204</v>
      </c>
      <c r="AE131">
        <v>19</v>
      </c>
      <c r="AF131">
        <v>277</v>
      </c>
      <c r="AG131">
        <v>21</v>
      </c>
      <c r="AH131">
        <v>787</v>
      </c>
      <c r="AI131">
        <v>40</v>
      </c>
      <c r="AJ131">
        <v>186</v>
      </c>
      <c r="AK131">
        <v>25</v>
      </c>
      <c r="AL131">
        <v>1113</v>
      </c>
      <c r="AM131">
        <v>176</v>
      </c>
      <c r="AN131">
        <v>1001</v>
      </c>
      <c r="AO131">
        <v>138</v>
      </c>
      <c r="AP131">
        <v>37473</v>
      </c>
      <c r="AQ131">
        <v>1502</v>
      </c>
      <c r="AR131">
        <v>3985</v>
      </c>
      <c r="AS131">
        <v>146</v>
      </c>
      <c r="AT131">
        <v>36675</v>
      </c>
      <c r="AU131">
        <v>1648</v>
      </c>
      <c r="AV131">
        <v>39633</v>
      </c>
      <c r="AW131">
        <v>1734</v>
      </c>
      <c r="AX131">
        <v>1027</v>
      </c>
      <c r="AY131">
        <v>60</v>
      </c>
      <c r="AZ131">
        <v>761</v>
      </c>
      <c r="BA131">
        <v>0</v>
      </c>
      <c r="BB131">
        <v>266</v>
      </c>
      <c r="BC131">
        <v>60</v>
      </c>
      <c r="BD131">
        <v>1561</v>
      </c>
      <c r="BE131">
        <v>134</v>
      </c>
      <c r="BF131">
        <v>8008</v>
      </c>
      <c r="BG131">
        <v>523</v>
      </c>
      <c r="BH131">
        <v>10689</v>
      </c>
      <c r="BI131">
        <v>411</v>
      </c>
      <c r="BJ131">
        <v>5895</v>
      </c>
      <c r="BK131">
        <v>167</v>
      </c>
      <c r="BL131">
        <v>21614</v>
      </c>
      <c r="BM131">
        <v>1185</v>
      </c>
      <c r="BN131">
        <v>20839</v>
      </c>
      <c r="BO131">
        <v>1072</v>
      </c>
      <c r="BP131">
        <v>775</v>
      </c>
      <c r="BQ131">
        <v>113</v>
      </c>
      <c r="BR131">
        <v>3572</v>
      </c>
      <c r="BS131">
        <v>253</v>
      </c>
      <c r="BT131">
        <v>15914</v>
      </c>
      <c r="BU131">
        <v>754</v>
      </c>
      <c r="BV131">
        <v>6386</v>
      </c>
      <c r="BW131">
        <v>443</v>
      </c>
      <c r="BX131">
        <v>2886</v>
      </c>
      <c r="BY131">
        <v>241</v>
      </c>
      <c r="BZ131">
        <v>2049</v>
      </c>
      <c r="CA131">
        <v>138</v>
      </c>
      <c r="CB131">
        <v>3347</v>
      </c>
      <c r="CC131">
        <v>227</v>
      </c>
      <c r="CD131">
        <v>16355</v>
      </c>
      <c r="CE131">
        <v>1056</v>
      </c>
      <c r="CF131">
        <v>20802</v>
      </c>
      <c r="CG131">
        <v>511</v>
      </c>
      <c r="CH131">
        <v>1794</v>
      </c>
      <c r="CI131">
        <v>38866</v>
      </c>
      <c r="CJ131">
        <v>33259</v>
      </c>
      <c r="CK131">
        <v>9813</v>
      </c>
      <c r="CL131">
        <v>36818</v>
      </c>
      <c r="CM131">
        <v>1319</v>
      </c>
      <c r="CN131">
        <v>290</v>
      </c>
      <c r="CO131">
        <v>176</v>
      </c>
      <c r="CP131">
        <v>2488</v>
      </c>
      <c r="CQ131">
        <v>4279</v>
      </c>
      <c r="CR131">
        <v>767</v>
      </c>
      <c r="CS131">
        <v>2228</v>
      </c>
      <c r="CT131">
        <v>1358</v>
      </c>
      <c r="CU131">
        <v>231</v>
      </c>
      <c r="CV131">
        <v>1396</v>
      </c>
      <c r="CW131">
        <v>1803</v>
      </c>
      <c r="CX131">
        <v>4192</v>
      </c>
      <c r="CY131">
        <v>1476</v>
      </c>
      <c r="CZ131">
        <v>974</v>
      </c>
      <c r="DA131">
        <v>831</v>
      </c>
      <c r="DB131">
        <v>354</v>
      </c>
      <c r="DC131">
        <v>273</v>
      </c>
      <c r="DD131">
        <v>625</v>
      </c>
      <c r="DE131">
        <v>2948</v>
      </c>
      <c r="DF131">
        <v>10951</v>
      </c>
      <c r="DG131">
        <v>9136</v>
      </c>
      <c r="DH131">
        <v>3786</v>
      </c>
      <c r="DI131">
        <v>781</v>
      </c>
      <c r="DJ131">
        <v>440</v>
      </c>
      <c r="DK131">
        <v>1034</v>
      </c>
      <c r="DL131">
        <v>576</v>
      </c>
      <c r="DM131">
        <v>35620</v>
      </c>
      <c r="DN131">
        <v>4483</v>
      </c>
      <c r="DO131">
        <v>12463</v>
      </c>
      <c r="DP131">
        <v>1436</v>
      </c>
      <c r="DQ131">
        <v>172</v>
      </c>
      <c r="DR131">
        <v>171</v>
      </c>
      <c r="DS131">
        <v>299</v>
      </c>
      <c r="DT131">
        <v>177</v>
      </c>
      <c r="DU131">
        <v>63</v>
      </c>
      <c r="DV131">
        <v>467</v>
      </c>
      <c r="DW131">
        <v>13899</v>
      </c>
      <c r="DX131" t="s">
        <v>700</v>
      </c>
      <c r="DY131" t="s">
        <v>700</v>
      </c>
      <c r="DZ131" t="s">
        <v>700</v>
      </c>
      <c r="EA131" t="s">
        <v>700</v>
      </c>
      <c r="EB131" t="s">
        <v>572</v>
      </c>
      <c r="EC131">
        <v>0.9</v>
      </c>
      <c r="ED131">
        <v>2.2000000000000002</v>
      </c>
      <c r="EE131">
        <v>1.2</v>
      </c>
      <c r="EF131">
        <v>3.7</v>
      </c>
      <c r="EG131">
        <v>1.5</v>
      </c>
      <c r="EH131">
        <v>1.7</v>
      </c>
      <c r="EI131">
        <v>2.2999999999999998</v>
      </c>
      <c r="EJ131">
        <v>1.5</v>
      </c>
      <c r="EK131">
        <v>0.6</v>
      </c>
      <c r="EL131">
        <v>1.1000000000000001</v>
      </c>
      <c r="EM131">
        <v>1.1000000000000001</v>
      </c>
      <c r="EN131">
        <v>0.4</v>
      </c>
      <c r="EO131">
        <v>1.2</v>
      </c>
      <c r="EP131">
        <v>0.8</v>
      </c>
      <c r="EQ131">
        <v>0.8</v>
      </c>
      <c r="ER131">
        <v>8.4</v>
      </c>
      <c r="ES131">
        <v>10.8</v>
      </c>
      <c r="ET131">
        <v>6.2</v>
      </c>
      <c r="EU131">
        <v>13.5</v>
      </c>
      <c r="EV131">
        <v>10.4</v>
      </c>
      <c r="EW131">
        <v>14.1</v>
      </c>
      <c r="EX131">
        <v>0.9</v>
      </c>
      <c r="EY131">
        <v>0.9</v>
      </c>
      <c r="EZ131">
        <v>5.2</v>
      </c>
      <c r="FA131">
        <v>2.2999999999999998</v>
      </c>
      <c r="FB131">
        <v>21.2</v>
      </c>
      <c r="FC131">
        <v>1.8</v>
      </c>
      <c r="FD131">
        <v>0.9</v>
      </c>
      <c r="FE131">
        <v>3.6</v>
      </c>
      <c r="FF131">
        <v>2.1</v>
      </c>
      <c r="FG131">
        <v>1.2</v>
      </c>
      <c r="FH131">
        <v>1.2</v>
      </c>
      <c r="FI131">
        <v>1.3</v>
      </c>
      <c r="FJ131">
        <v>1.1000000000000001</v>
      </c>
      <c r="FK131">
        <v>10.4</v>
      </c>
      <c r="FL131">
        <v>2.7</v>
      </c>
      <c r="FM131">
        <v>1.1000000000000001</v>
      </c>
      <c r="FN131">
        <v>2.1</v>
      </c>
      <c r="FO131">
        <v>3.1</v>
      </c>
      <c r="FP131">
        <v>2.8</v>
      </c>
      <c r="FQ131">
        <v>1.7</v>
      </c>
      <c r="FR131">
        <v>0.8</v>
      </c>
      <c r="FS131">
        <v>68</v>
      </c>
      <c r="FZ131" t="s">
        <v>700</v>
      </c>
      <c r="GA131" t="s">
        <v>700</v>
      </c>
      <c r="GB131" t="s">
        <v>372</v>
      </c>
      <c r="GC131" t="s">
        <v>2358</v>
      </c>
    </row>
    <row r="132" spans="1:185" x14ac:dyDescent="0.25">
      <c r="A132" s="65" t="s">
        <v>763</v>
      </c>
      <c r="B132">
        <v>41736</v>
      </c>
      <c r="C132">
        <v>1084</v>
      </c>
      <c r="D132">
        <v>9852</v>
      </c>
      <c r="E132">
        <v>102</v>
      </c>
      <c r="F132">
        <v>26476</v>
      </c>
      <c r="G132">
        <v>982</v>
      </c>
      <c r="H132">
        <v>5408</v>
      </c>
      <c r="I132">
        <v>0</v>
      </c>
      <c r="J132">
        <v>2898</v>
      </c>
      <c r="K132">
        <v>20</v>
      </c>
      <c r="L132">
        <v>6954</v>
      </c>
      <c r="M132">
        <v>82</v>
      </c>
      <c r="N132">
        <v>3252</v>
      </c>
      <c r="O132">
        <v>193</v>
      </c>
      <c r="P132">
        <v>4023</v>
      </c>
      <c r="Q132">
        <v>194</v>
      </c>
      <c r="R132">
        <v>5316</v>
      </c>
      <c r="S132">
        <v>235</v>
      </c>
      <c r="T132">
        <v>6891</v>
      </c>
      <c r="U132">
        <v>231</v>
      </c>
      <c r="V132">
        <v>6994</v>
      </c>
      <c r="W132">
        <v>129</v>
      </c>
      <c r="X132">
        <v>21479</v>
      </c>
      <c r="Y132">
        <v>654</v>
      </c>
      <c r="Z132">
        <v>20257</v>
      </c>
      <c r="AA132">
        <v>430</v>
      </c>
      <c r="AB132">
        <v>38689</v>
      </c>
      <c r="AC132">
        <v>960</v>
      </c>
      <c r="AD132">
        <v>291</v>
      </c>
      <c r="AE132">
        <v>1</v>
      </c>
      <c r="AF132">
        <v>365</v>
      </c>
      <c r="AG132">
        <v>77</v>
      </c>
      <c r="AH132">
        <v>1400</v>
      </c>
      <c r="AI132">
        <v>14</v>
      </c>
      <c r="AJ132">
        <v>167</v>
      </c>
      <c r="AK132">
        <v>7</v>
      </c>
      <c r="AL132">
        <v>824</v>
      </c>
      <c r="AM132">
        <v>25</v>
      </c>
      <c r="AN132">
        <v>481</v>
      </c>
      <c r="AO132">
        <v>25</v>
      </c>
      <c r="AP132">
        <v>38423</v>
      </c>
      <c r="AQ132">
        <v>942</v>
      </c>
      <c r="AR132">
        <v>3680</v>
      </c>
      <c r="AS132">
        <v>48</v>
      </c>
      <c r="AT132">
        <v>38056</v>
      </c>
      <c r="AU132">
        <v>1036</v>
      </c>
      <c r="AV132">
        <v>40476</v>
      </c>
      <c r="AW132">
        <v>1062</v>
      </c>
      <c r="AX132">
        <v>1260</v>
      </c>
      <c r="AY132">
        <v>22</v>
      </c>
      <c r="AZ132">
        <v>953</v>
      </c>
      <c r="BA132">
        <v>14</v>
      </c>
      <c r="BB132">
        <v>307</v>
      </c>
      <c r="BC132">
        <v>8</v>
      </c>
      <c r="BD132">
        <v>1212</v>
      </c>
      <c r="BE132">
        <v>49</v>
      </c>
      <c r="BF132">
        <v>8588</v>
      </c>
      <c r="BG132">
        <v>361</v>
      </c>
      <c r="BH132">
        <v>10882</v>
      </c>
      <c r="BI132">
        <v>290</v>
      </c>
      <c r="BJ132">
        <v>7950</v>
      </c>
      <c r="BK132">
        <v>89</v>
      </c>
      <c r="BL132">
        <v>22835</v>
      </c>
      <c r="BM132">
        <v>820</v>
      </c>
      <c r="BN132">
        <v>22141</v>
      </c>
      <c r="BO132">
        <v>741</v>
      </c>
      <c r="BP132">
        <v>694</v>
      </c>
      <c r="BQ132">
        <v>79</v>
      </c>
      <c r="BR132">
        <v>3641</v>
      </c>
      <c r="BS132">
        <v>162</v>
      </c>
      <c r="BT132">
        <v>16549</v>
      </c>
      <c r="BU132">
        <v>483</v>
      </c>
      <c r="BV132">
        <v>6861</v>
      </c>
      <c r="BW132">
        <v>357</v>
      </c>
      <c r="BX132">
        <v>3066</v>
      </c>
      <c r="BY132">
        <v>142</v>
      </c>
      <c r="BZ132">
        <v>1607</v>
      </c>
      <c r="CA132">
        <v>119</v>
      </c>
      <c r="CB132">
        <v>2459</v>
      </c>
      <c r="CC132">
        <v>199</v>
      </c>
      <c r="CD132">
        <v>14467</v>
      </c>
      <c r="CE132">
        <v>562</v>
      </c>
      <c r="CF132">
        <v>24633</v>
      </c>
      <c r="CG132">
        <v>320</v>
      </c>
      <c r="CH132">
        <v>1084</v>
      </c>
      <c r="CI132">
        <v>40652</v>
      </c>
      <c r="CJ132">
        <v>35241</v>
      </c>
      <c r="CK132">
        <v>10068</v>
      </c>
      <c r="CL132">
        <v>37241</v>
      </c>
      <c r="CM132">
        <v>2001</v>
      </c>
      <c r="CN132">
        <v>612</v>
      </c>
      <c r="CO132">
        <v>176</v>
      </c>
      <c r="CP132">
        <v>2331</v>
      </c>
      <c r="CQ132">
        <v>4239</v>
      </c>
      <c r="CR132">
        <v>689</v>
      </c>
      <c r="CS132">
        <v>2184</v>
      </c>
      <c r="CT132">
        <v>1539</v>
      </c>
      <c r="CU132">
        <v>332</v>
      </c>
      <c r="CV132">
        <v>1489</v>
      </c>
      <c r="CW132">
        <v>2200</v>
      </c>
      <c r="CX132">
        <v>4825</v>
      </c>
      <c r="CY132">
        <v>1440</v>
      </c>
      <c r="CZ132">
        <v>1233</v>
      </c>
      <c r="DA132">
        <v>914</v>
      </c>
      <c r="DB132">
        <v>430</v>
      </c>
      <c r="DC132">
        <v>183</v>
      </c>
      <c r="DD132">
        <v>480</v>
      </c>
      <c r="DE132">
        <v>3004</v>
      </c>
      <c r="DF132">
        <v>11724</v>
      </c>
      <c r="DG132">
        <v>10194</v>
      </c>
      <c r="DH132">
        <v>3767</v>
      </c>
      <c r="DI132">
        <v>641</v>
      </c>
      <c r="DJ132">
        <v>367</v>
      </c>
      <c r="DK132">
        <v>889</v>
      </c>
      <c r="DL132">
        <v>437</v>
      </c>
      <c r="DM132">
        <v>38567</v>
      </c>
      <c r="DN132">
        <v>2691</v>
      </c>
      <c r="DO132">
        <v>13858</v>
      </c>
      <c r="DP132">
        <v>870</v>
      </c>
      <c r="DQ132">
        <v>138</v>
      </c>
      <c r="DR132">
        <v>153</v>
      </c>
      <c r="DS132">
        <v>127</v>
      </c>
      <c r="DT132">
        <v>159</v>
      </c>
      <c r="DU132">
        <v>36</v>
      </c>
      <c r="DV132">
        <v>213</v>
      </c>
      <c r="DW132">
        <v>14728</v>
      </c>
      <c r="DX132" t="s">
        <v>700</v>
      </c>
      <c r="DY132" t="s">
        <v>700</v>
      </c>
      <c r="DZ132" t="s">
        <v>700</v>
      </c>
      <c r="EA132" t="s">
        <v>700</v>
      </c>
      <c r="EB132" t="s">
        <v>573</v>
      </c>
      <c r="EC132">
        <v>0.5</v>
      </c>
      <c r="ED132">
        <v>0.8</v>
      </c>
      <c r="EE132">
        <v>0.8</v>
      </c>
      <c r="EF132">
        <v>3.6</v>
      </c>
      <c r="EG132">
        <v>2.1</v>
      </c>
      <c r="EH132">
        <v>1.4</v>
      </c>
      <c r="EI132">
        <v>1.3</v>
      </c>
      <c r="EJ132">
        <v>0.9</v>
      </c>
      <c r="EK132">
        <v>0.5</v>
      </c>
      <c r="EL132">
        <v>0.6</v>
      </c>
      <c r="EM132">
        <v>0.7</v>
      </c>
      <c r="EN132">
        <v>0.3</v>
      </c>
      <c r="EO132">
        <v>0.7</v>
      </c>
      <c r="EP132">
        <v>0.6</v>
      </c>
      <c r="EQ132">
        <v>0.5</v>
      </c>
      <c r="ER132">
        <v>0.9</v>
      </c>
      <c r="ES132">
        <v>17.399999999999999</v>
      </c>
      <c r="ET132">
        <v>1.6</v>
      </c>
      <c r="EU132">
        <v>5.0999999999999996</v>
      </c>
      <c r="EV132">
        <v>3.3</v>
      </c>
      <c r="EW132">
        <v>4.0999999999999996</v>
      </c>
      <c r="EX132">
        <v>0.5</v>
      </c>
      <c r="EY132">
        <v>0.6</v>
      </c>
      <c r="EZ132">
        <v>2.1</v>
      </c>
      <c r="FA132">
        <v>2.2999999999999998</v>
      </c>
      <c r="FB132">
        <v>4.4000000000000004</v>
      </c>
      <c r="FC132">
        <v>1.4</v>
      </c>
      <c r="FD132">
        <v>0.6</v>
      </c>
      <c r="FE132">
        <v>2.8</v>
      </c>
      <c r="FF132">
        <v>1.3</v>
      </c>
      <c r="FG132">
        <v>0.8</v>
      </c>
      <c r="FH132">
        <v>0.5</v>
      </c>
      <c r="FI132">
        <v>0.8</v>
      </c>
      <c r="FJ132">
        <v>0.8</v>
      </c>
      <c r="FK132">
        <v>6.5</v>
      </c>
      <c r="FL132">
        <v>2</v>
      </c>
      <c r="FM132">
        <v>0.9</v>
      </c>
      <c r="FN132">
        <v>1.6</v>
      </c>
      <c r="FO132">
        <v>1.9</v>
      </c>
      <c r="FP132">
        <v>3.2</v>
      </c>
      <c r="FQ132">
        <v>1.3</v>
      </c>
      <c r="FR132">
        <v>0.5</v>
      </c>
      <c r="FS132">
        <v>51</v>
      </c>
      <c r="FZ132" t="s">
        <v>700</v>
      </c>
      <c r="GA132" t="s">
        <v>700</v>
      </c>
      <c r="GB132" t="s">
        <v>373</v>
      </c>
      <c r="GC132" t="s">
        <v>2358</v>
      </c>
    </row>
    <row r="133" spans="1:185" x14ac:dyDescent="0.25">
      <c r="A133" s="65" t="s">
        <v>764</v>
      </c>
      <c r="B133">
        <v>39601</v>
      </c>
      <c r="C133">
        <v>1518</v>
      </c>
      <c r="D133">
        <v>10354</v>
      </c>
      <c r="E133">
        <v>209</v>
      </c>
      <c r="F133">
        <v>23422</v>
      </c>
      <c r="G133">
        <v>1305</v>
      </c>
      <c r="H133">
        <v>5825</v>
      </c>
      <c r="I133">
        <v>4</v>
      </c>
      <c r="J133">
        <v>2976</v>
      </c>
      <c r="K133">
        <v>52</v>
      </c>
      <c r="L133">
        <v>7378</v>
      </c>
      <c r="M133">
        <v>157</v>
      </c>
      <c r="N133">
        <v>2869</v>
      </c>
      <c r="O133">
        <v>180</v>
      </c>
      <c r="P133">
        <v>4717</v>
      </c>
      <c r="Q133">
        <v>375</v>
      </c>
      <c r="R133">
        <v>4806</v>
      </c>
      <c r="S133">
        <v>225</v>
      </c>
      <c r="T133">
        <v>5644</v>
      </c>
      <c r="U133">
        <v>330</v>
      </c>
      <c r="V133">
        <v>5386</v>
      </c>
      <c r="W133">
        <v>195</v>
      </c>
      <c r="X133">
        <v>19983</v>
      </c>
      <c r="Y133">
        <v>873</v>
      </c>
      <c r="Z133">
        <v>19618</v>
      </c>
      <c r="AA133">
        <v>645</v>
      </c>
      <c r="AB133">
        <v>37826</v>
      </c>
      <c r="AC133">
        <v>1405</v>
      </c>
      <c r="AD133">
        <v>199</v>
      </c>
      <c r="AE133">
        <v>7</v>
      </c>
      <c r="AF133">
        <v>180</v>
      </c>
      <c r="AG133">
        <v>10</v>
      </c>
      <c r="AH133">
        <v>523</v>
      </c>
      <c r="AI133">
        <v>0</v>
      </c>
      <c r="AJ133">
        <v>75</v>
      </c>
      <c r="AK133">
        <v>15</v>
      </c>
      <c r="AL133">
        <v>792</v>
      </c>
      <c r="AM133">
        <v>81</v>
      </c>
      <c r="AN133">
        <v>719</v>
      </c>
      <c r="AO133">
        <v>93</v>
      </c>
      <c r="AP133">
        <v>37272</v>
      </c>
      <c r="AQ133">
        <v>1329</v>
      </c>
      <c r="AR133">
        <v>5231</v>
      </c>
      <c r="AS133">
        <v>212</v>
      </c>
      <c r="AT133">
        <v>34370</v>
      </c>
      <c r="AU133">
        <v>1306</v>
      </c>
      <c r="AV133">
        <v>38978</v>
      </c>
      <c r="AW133">
        <v>1464</v>
      </c>
      <c r="AX133">
        <v>623</v>
      </c>
      <c r="AY133">
        <v>54</v>
      </c>
      <c r="AZ133">
        <v>394</v>
      </c>
      <c r="BA133">
        <v>11</v>
      </c>
      <c r="BB133">
        <v>229</v>
      </c>
      <c r="BC133">
        <v>43</v>
      </c>
      <c r="BD133">
        <v>1988</v>
      </c>
      <c r="BE133">
        <v>142</v>
      </c>
      <c r="BF133">
        <v>9019</v>
      </c>
      <c r="BG133">
        <v>428</v>
      </c>
      <c r="BH133">
        <v>10701</v>
      </c>
      <c r="BI133">
        <v>487</v>
      </c>
      <c r="BJ133">
        <v>4670</v>
      </c>
      <c r="BK133">
        <v>72</v>
      </c>
      <c r="BL133">
        <v>19576</v>
      </c>
      <c r="BM133">
        <v>1036</v>
      </c>
      <c r="BN133">
        <v>18656</v>
      </c>
      <c r="BO133">
        <v>942</v>
      </c>
      <c r="BP133">
        <v>920</v>
      </c>
      <c r="BQ133">
        <v>94</v>
      </c>
      <c r="BR133">
        <v>3846</v>
      </c>
      <c r="BS133">
        <v>269</v>
      </c>
      <c r="BT133">
        <v>13408</v>
      </c>
      <c r="BU133">
        <v>515</v>
      </c>
      <c r="BV133">
        <v>6840</v>
      </c>
      <c r="BW133">
        <v>508</v>
      </c>
      <c r="BX133">
        <v>3174</v>
      </c>
      <c r="BY133">
        <v>282</v>
      </c>
      <c r="BZ133">
        <v>3078</v>
      </c>
      <c r="CA133">
        <v>309</v>
      </c>
      <c r="CB133">
        <v>5559</v>
      </c>
      <c r="CC133">
        <v>431</v>
      </c>
      <c r="CD133">
        <v>17277</v>
      </c>
      <c r="CE133">
        <v>842</v>
      </c>
      <c r="CF133">
        <v>16606</v>
      </c>
      <c r="CG133">
        <v>214</v>
      </c>
      <c r="CH133">
        <v>1518</v>
      </c>
      <c r="CI133">
        <v>38083</v>
      </c>
      <c r="CJ133">
        <v>30692</v>
      </c>
      <c r="CK133">
        <v>13647</v>
      </c>
      <c r="CL133">
        <v>37611</v>
      </c>
      <c r="CM133">
        <v>988</v>
      </c>
      <c r="CN133">
        <v>170</v>
      </c>
      <c r="CO133">
        <v>346</v>
      </c>
      <c r="CP133">
        <v>2083</v>
      </c>
      <c r="CQ133">
        <v>3247</v>
      </c>
      <c r="CR133">
        <v>410</v>
      </c>
      <c r="CS133">
        <v>2298</v>
      </c>
      <c r="CT133">
        <v>1150</v>
      </c>
      <c r="CU133">
        <v>171</v>
      </c>
      <c r="CV133">
        <v>986</v>
      </c>
      <c r="CW133">
        <v>1101</v>
      </c>
      <c r="CX133">
        <v>5292</v>
      </c>
      <c r="CY133">
        <v>1391</v>
      </c>
      <c r="CZ133">
        <v>925</v>
      </c>
      <c r="DA133">
        <v>786</v>
      </c>
      <c r="DB133">
        <v>634</v>
      </c>
      <c r="DC133">
        <v>403</v>
      </c>
      <c r="DD133">
        <v>1202</v>
      </c>
      <c r="DE133">
        <v>4837</v>
      </c>
      <c r="DF133">
        <v>10417</v>
      </c>
      <c r="DG133">
        <v>8092</v>
      </c>
      <c r="DH133">
        <v>3077</v>
      </c>
      <c r="DI133">
        <v>787</v>
      </c>
      <c r="DJ133">
        <v>500</v>
      </c>
      <c r="DK133">
        <v>1538</v>
      </c>
      <c r="DL133">
        <v>862</v>
      </c>
      <c r="DM133">
        <v>34847</v>
      </c>
      <c r="DN133">
        <v>5669</v>
      </c>
      <c r="DO133">
        <v>12250</v>
      </c>
      <c r="DP133">
        <v>3004</v>
      </c>
      <c r="DQ133">
        <v>336</v>
      </c>
      <c r="DR133">
        <v>259</v>
      </c>
      <c r="DS133">
        <v>428</v>
      </c>
      <c r="DT133">
        <v>411</v>
      </c>
      <c r="DU133">
        <v>288</v>
      </c>
      <c r="DV133">
        <v>1051</v>
      </c>
      <c r="DW133">
        <v>15254</v>
      </c>
      <c r="DX133" t="s">
        <v>700</v>
      </c>
      <c r="DY133" t="s">
        <v>700</v>
      </c>
      <c r="DZ133" t="s">
        <v>700</v>
      </c>
      <c r="EA133" t="s">
        <v>700</v>
      </c>
      <c r="EB133" t="s">
        <v>574</v>
      </c>
      <c r="EC133">
        <v>0.6</v>
      </c>
      <c r="ED133">
        <v>1.1000000000000001</v>
      </c>
      <c r="EE133">
        <v>0.8</v>
      </c>
      <c r="EF133">
        <v>3</v>
      </c>
      <c r="EG133">
        <v>2.6</v>
      </c>
      <c r="EH133">
        <v>2</v>
      </c>
      <c r="EI133">
        <v>1.9</v>
      </c>
      <c r="EJ133">
        <v>1.1000000000000001</v>
      </c>
      <c r="EK133">
        <v>0.2</v>
      </c>
      <c r="EL133">
        <v>0.7</v>
      </c>
      <c r="EM133">
        <v>0.9</v>
      </c>
      <c r="EN133">
        <v>0.1</v>
      </c>
      <c r="EO133">
        <v>0.8</v>
      </c>
      <c r="EP133">
        <v>0.7</v>
      </c>
      <c r="EQ133">
        <v>0.6</v>
      </c>
      <c r="ER133">
        <v>5.5</v>
      </c>
      <c r="ES133">
        <v>6</v>
      </c>
      <c r="ET133">
        <v>3.3</v>
      </c>
      <c r="EU133">
        <v>32.700000000000003</v>
      </c>
      <c r="EV133">
        <v>5.9</v>
      </c>
      <c r="EW133">
        <v>10</v>
      </c>
      <c r="EX133">
        <v>0.6</v>
      </c>
      <c r="EY133">
        <v>0.6</v>
      </c>
      <c r="EZ133">
        <v>9.6</v>
      </c>
      <c r="FA133">
        <v>3.2</v>
      </c>
      <c r="FB133">
        <v>24</v>
      </c>
      <c r="FC133">
        <v>1.7</v>
      </c>
      <c r="FD133">
        <v>0.6</v>
      </c>
      <c r="FE133">
        <v>2.9</v>
      </c>
      <c r="FF133">
        <v>1</v>
      </c>
      <c r="FG133">
        <v>1.3</v>
      </c>
      <c r="FH133">
        <v>0.9</v>
      </c>
      <c r="FI133">
        <v>1</v>
      </c>
      <c r="FJ133">
        <v>1</v>
      </c>
      <c r="FK133">
        <v>5.0999999999999996</v>
      </c>
      <c r="FL133">
        <v>2.2999999999999998</v>
      </c>
      <c r="FM133">
        <v>0.9</v>
      </c>
      <c r="FN133">
        <v>1.7</v>
      </c>
      <c r="FO133">
        <v>2.9</v>
      </c>
      <c r="FP133">
        <v>2.5</v>
      </c>
      <c r="FQ133">
        <v>0.9</v>
      </c>
      <c r="FR133">
        <v>0.4</v>
      </c>
      <c r="FS133">
        <v>121</v>
      </c>
      <c r="FZ133" t="s">
        <v>700</v>
      </c>
      <c r="GA133" t="s">
        <v>700</v>
      </c>
      <c r="GB133" t="s">
        <v>374</v>
      </c>
      <c r="GC133" t="s">
        <v>2358</v>
      </c>
    </row>
    <row r="134" spans="1:185" x14ac:dyDescent="0.25">
      <c r="A134" s="65" t="s">
        <v>765</v>
      </c>
      <c r="B134">
        <v>40257</v>
      </c>
      <c r="C134">
        <v>1618</v>
      </c>
      <c r="D134">
        <v>10203</v>
      </c>
      <c r="E134">
        <v>302</v>
      </c>
      <c r="F134">
        <v>24393</v>
      </c>
      <c r="G134">
        <v>1314</v>
      </c>
      <c r="H134">
        <v>5661</v>
      </c>
      <c r="I134">
        <v>2</v>
      </c>
      <c r="J134">
        <v>2786</v>
      </c>
      <c r="K134">
        <v>54</v>
      </c>
      <c r="L134">
        <v>7417</v>
      </c>
      <c r="M134">
        <v>248</v>
      </c>
      <c r="N134">
        <v>3028</v>
      </c>
      <c r="O134">
        <v>196</v>
      </c>
      <c r="P134">
        <v>4145</v>
      </c>
      <c r="Q134">
        <v>447</v>
      </c>
      <c r="R134">
        <v>5253</v>
      </c>
      <c r="S134">
        <v>189</v>
      </c>
      <c r="T134">
        <v>6474</v>
      </c>
      <c r="U134">
        <v>333</v>
      </c>
      <c r="V134">
        <v>5493</v>
      </c>
      <c r="W134">
        <v>149</v>
      </c>
      <c r="X134">
        <v>20423</v>
      </c>
      <c r="Y134">
        <v>975</v>
      </c>
      <c r="Z134">
        <v>19834</v>
      </c>
      <c r="AA134">
        <v>643</v>
      </c>
      <c r="AB134">
        <v>38666</v>
      </c>
      <c r="AC134">
        <v>1564</v>
      </c>
      <c r="AD134">
        <v>185</v>
      </c>
      <c r="AE134">
        <v>3</v>
      </c>
      <c r="AF134">
        <v>82</v>
      </c>
      <c r="AG134">
        <v>0</v>
      </c>
      <c r="AH134">
        <v>454</v>
      </c>
      <c r="AI134">
        <v>16</v>
      </c>
      <c r="AJ134">
        <v>137</v>
      </c>
      <c r="AK134">
        <v>0</v>
      </c>
      <c r="AL134">
        <v>723</v>
      </c>
      <c r="AM134">
        <v>28</v>
      </c>
      <c r="AN134">
        <v>898</v>
      </c>
      <c r="AO134">
        <v>40</v>
      </c>
      <c r="AP134">
        <v>37966</v>
      </c>
      <c r="AQ134">
        <v>1524</v>
      </c>
      <c r="AR134">
        <v>4643</v>
      </c>
      <c r="AS134">
        <v>84</v>
      </c>
      <c r="AT134">
        <v>35614</v>
      </c>
      <c r="AU134">
        <v>1534</v>
      </c>
      <c r="AV134">
        <v>39524</v>
      </c>
      <c r="AW134">
        <v>1596</v>
      </c>
      <c r="AX134">
        <v>733</v>
      </c>
      <c r="AY134">
        <v>22</v>
      </c>
      <c r="AZ134">
        <v>408</v>
      </c>
      <c r="BA134">
        <v>2</v>
      </c>
      <c r="BB134">
        <v>325</v>
      </c>
      <c r="BC134">
        <v>20</v>
      </c>
      <c r="BD134">
        <v>1427</v>
      </c>
      <c r="BE134">
        <v>114</v>
      </c>
      <c r="BF134">
        <v>8582</v>
      </c>
      <c r="BG134">
        <v>523</v>
      </c>
      <c r="BH134">
        <v>11165</v>
      </c>
      <c r="BI134">
        <v>385</v>
      </c>
      <c r="BJ134">
        <v>5852</v>
      </c>
      <c r="BK134">
        <v>98</v>
      </c>
      <c r="BL134">
        <v>21128</v>
      </c>
      <c r="BM134">
        <v>1049</v>
      </c>
      <c r="BN134">
        <v>20316</v>
      </c>
      <c r="BO134">
        <v>980</v>
      </c>
      <c r="BP134">
        <v>812</v>
      </c>
      <c r="BQ134">
        <v>69</v>
      </c>
      <c r="BR134">
        <v>3265</v>
      </c>
      <c r="BS134">
        <v>265</v>
      </c>
      <c r="BT134">
        <v>15104</v>
      </c>
      <c r="BU134">
        <v>651</v>
      </c>
      <c r="BV134">
        <v>6464</v>
      </c>
      <c r="BW134">
        <v>431</v>
      </c>
      <c r="BX134">
        <v>2825</v>
      </c>
      <c r="BY134">
        <v>232</v>
      </c>
      <c r="BZ134">
        <v>1938</v>
      </c>
      <c r="CA134">
        <v>260</v>
      </c>
      <c r="CB134">
        <v>3545</v>
      </c>
      <c r="CC134">
        <v>358</v>
      </c>
      <c r="CD134">
        <v>15545</v>
      </c>
      <c r="CE134">
        <v>722</v>
      </c>
      <c r="CF134">
        <v>21032</v>
      </c>
      <c r="CG134">
        <v>538</v>
      </c>
      <c r="CH134">
        <v>1618</v>
      </c>
      <c r="CI134">
        <v>38639</v>
      </c>
      <c r="CJ134">
        <v>32233</v>
      </c>
      <c r="CK134">
        <v>12075</v>
      </c>
      <c r="CL134">
        <v>37085</v>
      </c>
      <c r="CM134">
        <v>1154</v>
      </c>
      <c r="CN134">
        <v>172</v>
      </c>
      <c r="CO134">
        <v>170</v>
      </c>
      <c r="CP134">
        <v>2505</v>
      </c>
      <c r="CQ134">
        <v>3300</v>
      </c>
      <c r="CR134">
        <v>472</v>
      </c>
      <c r="CS134">
        <v>2264</v>
      </c>
      <c r="CT134">
        <v>989</v>
      </c>
      <c r="CU134">
        <v>179</v>
      </c>
      <c r="CV134">
        <v>1023</v>
      </c>
      <c r="CW134">
        <v>1914</v>
      </c>
      <c r="CX134">
        <v>5521</v>
      </c>
      <c r="CY134">
        <v>1544</v>
      </c>
      <c r="CZ134">
        <v>898</v>
      </c>
      <c r="DA134">
        <v>1103</v>
      </c>
      <c r="DB134">
        <v>640</v>
      </c>
      <c r="DC134">
        <v>331</v>
      </c>
      <c r="DD134">
        <v>1074</v>
      </c>
      <c r="DE134">
        <v>3876</v>
      </c>
      <c r="DF134">
        <v>11259</v>
      </c>
      <c r="DG134">
        <v>9155</v>
      </c>
      <c r="DH134">
        <v>3526</v>
      </c>
      <c r="DI134">
        <v>733</v>
      </c>
      <c r="DJ134">
        <v>456</v>
      </c>
      <c r="DK134">
        <v>1371</v>
      </c>
      <c r="DL134">
        <v>808</v>
      </c>
      <c r="DM134">
        <v>34992</v>
      </c>
      <c r="DN134">
        <v>5153</v>
      </c>
      <c r="DO134">
        <v>13041</v>
      </c>
      <c r="DP134">
        <v>2094</v>
      </c>
      <c r="DQ134">
        <v>292</v>
      </c>
      <c r="DR134">
        <v>277</v>
      </c>
      <c r="DS134">
        <v>294</v>
      </c>
      <c r="DT134">
        <v>227</v>
      </c>
      <c r="DU134">
        <v>211</v>
      </c>
      <c r="DV134">
        <v>673</v>
      </c>
      <c r="DW134">
        <v>15135</v>
      </c>
      <c r="DX134" t="s">
        <v>700</v>
      </c>
      <c r="DY134" t="s">
        <v>700</v>
      </c>
      <c r="DZ134" t="s">
        <v>700</v>
      </c>
      <c r="EA134" t="s">
        <v>700</v>
      </c>
      <c r="EB134" t="s">
        <v>575</v>
      </c>
      <c r="EC134">
        <v>0.9</v>
      </c>
      <c r="ED134">
        <v>2.1</v>
      </c>
      <c r="EE134">
        <v>2</v>
      </c>
      <c r="EF134">
        <v>2.8</v>
      </c>
      <c r="EG134">
        <v>4.3</v>
      </c>
      <c r="EH134">
        <v>1.6</v>
      </c>
      <c r="EI134">
        <v>1.7</v>
      </c>
      <c r="EJ134">
        <v>1.1000000000000001</v>
      </c>
      <c r="EK134">
        <v>0.1</v>
      </c>
      <c r="EL134">
        <v>1.7</v>
      </c>
      <c r="EM134">
        <v>1.2</v>
      </c>
      <c r="EN134">
        <v>0.1</v>
      </c>
      <c r="EO134">
        <v>1.3</v>
      </c>
      <c r="EP134">
        <v>0.7</v>
      </c>
      <c r="EQ134">
        <v>1</v>
      </c>
      <c r="ER134">
        <v>3.9</v>
      </c>
      <c r="ES134">
        <v>19.100000000000001</v>
      </c>
      <c r="ET134">
        <v>4.0999999999999996</v>
      </c>
      <c r="EU134">
        <v>12</v>
      </c>
      <c r="EV134">
        <v>3.7</v>
      </c>
      <c r="EW134">
        <v>5.2</v>
      </c>
      <c r="EX134">
        <v>1</v>
      </c>
      <c r="EY134">
        <v>0.9</v>
      </c>
      <c r="EZ134">
        <v>3</v>
      </c>
      <c r="FA134">
        <v>1.2</v>
      </c>
      <c r="FB134">
        <v>7.2</v>
      </c>
      <c r="FC134">
        <v>1.3</v>
      </c>
      <c r="FD134">
        <v>1</v>
      </c>
      <c r="FE134">
        <v>4.5999999999999996</v>
      </c>
      <c r="FF134">
        <v>2.1</v>
      </c>
      <c r="FG134">
        <v>1.4</v>
      </c>
      <c r="FH134">
        <v>0.8</v>
      </c>
      <c r="FI134">
        <v>1.2</v>
      </c>
      <c r="FJ134">
        <v>1.2</v>
      </c>
      <c r="FK134">
        <v>4.3</v>
      </c>
      <c r="FL134">
        <v>3.2</v>
      </c>
      <c r="FM134">
        <v>1.4</v>
      </c>
      <c r="FN134">
        <v>2</v>
      </c>
      <c r="FO134">
        <v>3.1</v>
      </c>
      <c r="FP134">
        <v>4.3</v>
      </c>
      <c r="FQ134">
        <v>1.3</v>
      </c>
      <c r="FR134">
        <v>1.1000000000000001</v>
      </c>
      <c r="FS134">
        <v>141</v>
      </c>
      <c r="FZ134" t="s">
        <v>700</v>
      </c>
      <c r="GA134" t="s">
        <v>700</v>
      </c>
      <c r="GB134" t="s">
        <v>375</v>
      </c>
      <c r="GC134" t="s">
        <v>2358</v>
      </c>
    </row>
    <row r="135" spans="1:185" x14ac:dyDescent="0.25">
      <c r="A135" s="65" t="s">
        <v>766</v>
      </c>
      <c r="B135">
        <v>44046</v>
      </c>
      <c r="C135">
        <v>1134</v>
      </c>
      <c r="D135">
        <v>11729</v>
      </c>
      <c r="E135">
        <v>268</v>
      </c>
      <c r="F135">
        <v>25618</v>
      </c>
      <c r="G135">
        <v>866</v>
      </c>
      <c r="H135">
        <v>6699</v>
      </c>
      <c r="I135">
        <v>0</v>
      </c>
      <c r="J135">
        <v>2886</v>
      </c>
      <c r="K135">
        <v>86</v>
      </c>
      <c r="L135">
        <v>8843</v>
      </c>
      <c r="M135">
        <v>182</v>
      </c>
      <c r="N135">
        <v>1944</v>
      </c>
      <c r="O135">
        <v>125</v>
      </c>
      <c r="P135">
        <v>2969</v>
      </c>
      <c r="Q135">
        <v>106</v>
      </c>
      <c r="R135">
        <v>5419</v>
      </c>
      <c r="S135">
        <v>224</v>
      </c>
      <c r="T135">
        <v>8338</v>
      </c>
      <c r="U135">
        <v>210</v>
      </c>
      <c r="V135">
        <v>6948</v>
      </c>
      <c r="W135">
        <v>201</v>
      </c>
      <c r="X135">
        <v>22124</v>
      </c>
      <c r="Y135">
        <v>576</v>
      </c>
      <c r="Z135">
        <v>21922</v>
      </c>
      <c r="AA135">
        <v>558</v>
      </c>
      <c r="AB135">
        <v>41228</v>
      </c>
      <c r="AC135">
        <v>984</v>
      </c>
      <c r="AD135">
        <v>648</v>
      </c>
      <c r="AE135">
        <v>39</v>
      </c>
      <c r="AF135">
        <v>28</v>
      </c>
      <c r="AG135">
        <v>0</v>
      </c>
      <c r="AH135">
        <v>1432</v>
      </c>
      <c r="AI135">
        <v>74</v>
      </c>
      <c r="AJ135">
        <v>86</v>
      </c>
      <c r="AK135">
        <v>23</v>
      </c>
      <c r="AL135">
        <v>624</v>
      </c>
      <c r="AM135">
        <v>14</v>
      </c>
      <c r="AN135">
        <v>754</v>
      </c>
      <c r="AO135">
        <v>231</v>
      </c>
      <c r="AP135">
        <v>40602</v>
      </c>
      <c r="AQ135">
        <v>781</v>
      </c>
      <c r="AR135">
        <v>3175</v>
      </c>
      <c r="AS135">
        <v>64</v>
      </c>
      <c r="AT135">
        <v>40871</v>
      </c>
      <c r="AU135">
        <v>1070</v>
      </c>
      <c r="AV135">
        <v>41775</v>
      </c>
      <c r="AW135">
        <v>885</v>
      </c>
      <c r="AX135">
        <v>2271</v>
      </c>
      <c r="AY135">
        <v>249</v>
      </c>
      <c r="AZ135">
        <v>1301</v>
      </c>
      <c r="BA135">
        <v>33</v>
      </c>
      <c r="BB135">
        <v>970</v>
      </c>
      <c r="BC135">
        <v>216</v>
      </c>
      <c r="BD135">
        <v>1008</v>
      </c>
      <c r="BE135">
        <v>107</v>
      </c>
      <c r="BF135">
        <v>5159</v>
      </c>
      <c r="BG135">
        <v>243</v>
      </c>
      <c r="BH135">
        <v>8373</v>
      </c>
      <c r="BI135">
        <v>205</v>
      </c>
      <c r="BJ135">
        <v>15833</v>
      </c>
      <c r="BK135">
        <v>186</v>
      </c>
      <c r="BL135">
        <v>21227</v>
      </c>
      <c r="BM135">
        <v>691</v>
      </c>
      <c r="BN135">
        <v>20592</v>
      </c>
      <c r="BO135">
        <v>574</v>
      </c>
      <c r="BP135">
        <v>635</v>
      </c>
      <c r="BQ135">
        <v>117</v>
      </c>
      <c r="BR135">
        <v>4391</v>
      </c>
      <c r="BS135">
        <v>175</v>
      </c>
      <c r="BT135">
        <v>16013</v>
      </c>
      <c r="BU135">
        <v>397</v>
      </c>
      <c r="BV135">
        <v>5895</v>
      </c>
      <c r="BW135">
        <v>316</v>
      </c>
      <c r="BX135">
        <v>3710</v>
      </c>
      <c r="BY135">
        <v>153</v>
      </c>
      <c r="BZ135">
        <v>1826</v>
      </c>
      <c r="CA135">
        <v>82</v>
      </c>
      <c r="CB135">
        <v>2673</v>
      </c>
      <c r="CC135">
        <v>298</v>
      </c>
      <c r="CD135">
        <v>10029</v>
      </c>
      <c r="CE135">
        <v>588</v>
      </c>
      <c r="CF135">
        <v>31255</v>
      </c>
      <c r="CG135">
        <v>235</v>
      </c>
      <c r="CH135">
        <v>1134</v>
      </c>
      <c r="CI135">
        <v>42912</v>
      </c>
      <c r="CJ135">
        <v>38593</v>
      </c>
      <c r="CK135">
        <v>9721</v>
      </c>
      <c r="CL135">
        <v>39027</v>
      </c>
      <c r="CM135">
        <v>2581</v>
      </c>
      <c r="CN135">
        <v>732</v>
      </c>
      <c r="CO135">
        <v>221</v>
      </c>
      <c r="CP135">
        <v>1826</v>
      </c>
      <c r="CQ135">
        <v>3632</v>
      </c>
      <c r="CR135">
        <v>1176</v>
      </c>
      <c r="CS135">
        <v>2637</v>
      </c>
      <c r="CT135">
        <v>669</v>
      </c>
      <c r="CU135">
        <v>437</v>
      </c>
      <c r="CV135">
        <v>2464</v>
      </c>
      <c r="CW135">
        <v>3428</v>
      </c>
      <c r="CX135">
        <v>3487</v>
      </c>
      <c r="CY135">
        <v>1422</v>
      </c>
      <c r="CZ135">
        <v>1145</v>
      </c>
      <c r="DA135">
        <v>515</v>
      </c>
      <c r="DB135">
        <v>394</v>
      </c>
      <c r="DC135">
        <v>261</v>
      </c>
      <c r="DD135">
        <v>494</v>
      </c>
      <c r="DE135">
        <v>4240</v>
      </c>
      <c r="DF135">
        <v>12348</v>
      </c>
      <c r="DG135">
        <v>10895</v>
      </c>
      <c r="DH135">
        <v>4767</v>
      </c>
      <c r="DI135">
        <v>514</v>
      </c>
      <c r="DJ135">
        <v>237</v>
      </c>
      <c r="DK135">
        <v>939</v>
      </c>
      <c r="DL135">
        <v>534</v>
      </c>
      <c r="DM135">
        <v>39667</v>
      </c>
      <c r="DN135">
        <v>3940</v>
      </c>
      <c r="DO135">
        <v>14219</v>
      </c>
      <c r="DP135">
        <v>2369</v>
      </c>
      <c r="DQ135">
        <v>303</v>
      </c>
      <c r="DR135">
        <v>304</v>
      </c>
      <c r="DS135">
        <v>221</v>
      </c>
      <c r="DT135">
        <v>272</v>
      </c>
      <c r="DU135">
        <v>219</v>
      </c>
      <c r="DV135">
        <v>870</v>
      </c>
      <c r="DW135">
        <v>16588</v>
      </c>
      <c r="DX135" t="s">
        <v>700</v>
      </c>
      <c r="DY135" t="s">
        <v>700</v>
      </c>
      <c r="DZ135" t="s">
        <v>700</v>
      </c>
      <c r="EA135" t="s">
        <v>700</v>
      </c>
      <c r="EB135" t="s">
        <v>576</v>
      </c>
      <c r="EC135">
        <v>0.6</v>
      </c>
      <c r="ED135">
        <v>2.2999999999999998</v>
      </c>
      <c r="EE135">
        <v>1.2</v>
      </c>
      <c r="EF135">
        <v>3.4</v>
      </c>
      <c r="EG135">
        <v>1.8</v>
      </c>
      <c r="EH135">
        <v>2.1</v>
      </c>
      <c r="EI135">
        <v>1</v>
      </c>
      <c r="EJ135">
        <v>1.2</v>
      </c>
      <c r="EK135">
        <v>0.4</v>
      </c>
      <c r="EL135">
        <v>1.4</v>
      </c>
      <c r="EM135">
        <v>0.6</v>
      </c>
      <c r="EN135">
        <v>0.3</v>
      </c>
      <c r="EO135">
        <v>0.7</v>
      </c>
      <c r="EP135">
        <v>0.7</v>
      </c>
      <c r="EQ135">
        <v>0.7</v>
      </c>
      <c r="ER135">
        <v>5.3</v>
      </c>
      <c r="ES135">
        <v>41.1</v>
      </c>
      <c r="ET135">
        <v>3.5</v>
      </c>
      <c r="EU135">
        <v>26.6</v>
      </c>
      <c r="EV135">
        <v>2.2000000000000002</v>
      </c>
      <c r="EW135">
        <v>25.3</v>
      </c>
      <c r="EX135">
        <v>0.4</v>
      </c>
      <c r="EY135">
        <v>0.5</v>
      </c>
      <c r="EZ135">
        <v>6.5</v>
      </c>
      <c r="FA135">
        <v>2.4</v>
      </c>
      <c r="FB135">
        <v>14.2</v>
      </c>
      <c r="FC135">
        <v>1.4</v>
      </c>
      <c r="FD135">
        <v>0.7</v>
      </c>
      <c r="FE135">
        <v>5.7</v>
      </c>
      <c r="FF135">
        <v>2.4</v>
      </c>
      <c r="FG135">
        <v>1</v>
      </c>
      <c r="FH135">
        <v>0.5</v>
      </c>
      <c r="FI135">
        <v>0.7</v>
      </c>
      <c r="FJ135">
        <v>0.6</v>
      </c>
      <c r="FK135">
        <v>8.6</v>
      </c>
      <c r="FL135">
        <v>1.7</v>
      </c>
      <c r="FM135">
        <v>0.7</v>
      </c>
      <c r="FN135">
        <v>2.2999999999999998</v>
      </c>
      <c r="FO135">
        <v>1.9</v>
      </c>
      <c r="FP135">
        <v>8.3000000000000007</v>
      </c>
      <c r="FQ135">
        <v>1.5</v>
      </c>
      <c r="FR135">
        <v>0.3</v>
      </c>
      <c r="FS135">
        <v>45</v>
      </c>
      <c r="FZ135" t="s">
        <v>700</v>
      </c>
      <c r="GA135" t="s">
        <v>700</v>
      </c>
      <c r="GB135" t="s">
        <v>376</v>
      </c>
      <c r="GC135" t="s">
        <v>2358</v>
      </c>
    </row>
    <row r="136" spans="1:185" x14ac:dyDescent="0.25">
      <c r="A136" s="65" t="s">
        <v>767</v>
      </c>
      <c r="B136">
        <v>41525</v>
      </c>
      <c r="C136">
        <v>1320</v>
      </c>
      <c r="D136">
        <v>10144</v>
      </c>
      <c r="E136">
        <v>272</v>
      </c>
      <c r="F136">
        <v>25119</v>
      </c>
      <c r="G136">
        <v>994</v>
      </c>
      <c r="H136">
        <v>6262</v>
      </c>
      <c r="I136">
        <v>54</v>
      </c>
      <c r="J136">
        <v>2702</v>
      </c>
      <c r="K136">
        <v>25</v>
      </c>
      <c r="L136">
        <v>7442</v>
      </c>
      <c r="M136">
        <v>247</v>
      </c>
      <c r="N136">
        <v>2149</v>
      </c>
      <c r="O136">
        <v>231</v>
      </c>
      <c r="P136">
        <v>4022</v>
      </c>
      <c r="Q136">
        <v>302</v>
      </c>
      <c r="R136">
        <v>4909</v>
      </c>
      <c r="S136">
        <v>157</v>
      </c>
      <c r="T136">
        <v>6604</v>
      </c>
      <c r="U136">
        <v>153</v>
      </c>
      <c r="V136">
        <v>7435</v>
      </c>
      <c r="W136">
        <v>151</v>
      </c>
      <c r="X136">
        <v>20976</v>
      </c>
      <c r="Y136">
        <v>773</v>
      </c>
      <c r="Z136">
        <v>20549</v>
      </c>
      <c r="AA136">
        <v>547</v>
      </c>
      <c r="AB136">
        <v>39416</v>
      </c>
      <c r="AC136">
        <v>1199</v>
      </c>
      <c r="AD136">
        <v>285</v>
      </c>
      <c r="AE136">
        <v>19</v>
      </c>
      <c r="AF136">
        <v>47</v>
      </c>
      <c r="AG136">
        <v>0</v>
      </c>
      <c r="AH136">
        <v>724</v>
      </c>
      <c r="AI136">
        <v>22</v>
      </c>
      <c r="AJ136">
        <v>205</v>
      </c>
      <c r="AK136">
        <v>54</v>
      </c>
      <c r="AL136">
        <v>823</v>
      </c>
      <c r="AM136">
        <v>26</v>
      </c>
      <c r="AN136">
        <v>1361</v>
      </c>
      <c r="AO136">
        <v>387</v>
      </c>
      <c r="AP136">
        <v>38342</v>
      </c>
      <c r="AQ136">
        <v>866</v>
      </c>
      <c r="AR136">
        <v>3103</v>
      </c>
      <c r="AS136">
        <v>163</v>
      </c>
      <c r="AT136">
        <v>38422</v>
      </c>
      <c r="AU136">
        <v>1157</v>
      </c>
      <c r="AV136">
        <v>39368</v>
      </c>
      <c r="AW136">
        <v>918</v>
      </c>
      <c r="AX136">
        <v>2157</v>
      </c>
      <c r="AY136">
        <v>402</v>
      </c>
      <c r="AZ136">
        <v>1164</v>
      </c>
      <c r="BA136">
        <v>22</v>
      </c>
      <c r="BB136">
        <v>993</v>
      </c>
      <c r="BC136">
        <v>380</v>
      </c>
      <c r="BD136">
        <v>602</v>
      </c>
      <c r="BE136">
        <v>105</v>
      </c>
      <c r="BF136">
        <v>4036</v>
      </c>
      <c r="BG136">
        <v>326</v>
      </c>
      <c r="BH136">
        <v>7690</v>
      </c>
      <c r="BI136">
        <v>141</v>
      </c>
      <c r="BJ136">
        <v>16904</v>
      </c>
      <c r="BK136">
        <v>245</v>
      </c>
      <c r="BL136">
        <v>21011</v>
      </c>
      <c r="BM136">
        <v>804</v>
      </c>
      <c r="BN136">
        <v>20341</v>
      </c>
      <c r="BO136">
        <v>730</v>
      </c>
      <c r="BP136">
        <v>670</v>
      </c>
      <c r="BQ136">
        <v>74</v>
      </c>
      <c r="BR136">
        <v>4108</v>
      </c>
      <c r="BS136">
        <v>190</v>
      </c>
      <c r="BT136">
        <v>15324</v>
      </c>
      <c r="BU136">
        <v>524</v>
      </c>
      <c r="BV136">
        <v>6407</v>
      </c>
      <c r="BW136">
        <v>285</v>
      </c>
      <c r="BX136">
        <v>3388</v>
      </c>
      <c r="BY136">
        <v>185</v>
      </c>
      <c r="BZ136">
        <v>1869</v>
      </c>
      <c r="CA136">
        <v>428</v>
      </c>
      <c r="CB136">
        <v>2703</v>
      </c>
      <c r="CC136">
        <v>608</v>
      </c>
      <c r="CD136">
        <v>10247</v>
      </c>
      <c r="CE136">
        <v>526</v>
      </c>
      <c r="CF136">
        <v>28457</v>
      </c>
      <c r="CG136">
        <v>169</v>
      </c>
      <c r="CH136">
        <v>1320</v>
      </c>
      <c r="CI136">
        <v>40205</v>
      </c>
      <c r="CJ136">
        <v>36315</v>
      </c>
      <c r="CK136">
        <v>9009</v>
      </c>
      <c r="CL136">
        <v>37182</v>
      </c>
      <c r="CM136">
        <v>2363</v>
      </c>
      <c r="CN136">
        <v>698</v>
      </c>
      <c r="CO136">
        <v>121</v>
      </c>
      <c r="CP136">
        <v>1073</v>
      </c>
      <c r="CQ136">
        <v>3142</v>
      </c>
      <c r="CR136">
        <v>1047</v>
      </c>
      <c r="CS136">
        <v>2479</v>
      </c>
      <c r="CT136">
        <v>868</v>
      </c>
      <c r="CU136">
        <v>477</v>
      </c>
      <c r="CV136">
        <v>2354</v>
      </c>
      <c r="CW136">
        <v>3224</v>
      </c>
      <c r="CX136">
        <v>4648</v>
      </c>
      <c r="CY136">
        <v>1720</v>
      </c>
      <c r="CZ136">
        <v>925</v>
      </c>
      <c r="DA136">
        <v>348</v>
      </c>
      <c r="DB136">
        <v>319</v>
      </c>
      <c r="DC136">
        <v>217</v>
      </c>
      <c r="DD136">
        <v>608</v>
      </c>
      <c r="DE136">
        <v>5015</v>
      </c>
      <c r="DF136">
        <v>11791</v>
      </c>
      <c r="DG136">
        <v>10233</v>
      </c>
      <c r="DH136">
        <v>4088</v>
      </c>
      <c r="DI136">
        <v>555</v>
      </c>
      <c r="DJ136">
        <v>343</v>
      </c>
      <c r="DK136">
        <v>1003</v>
      </c>
      <c r="DL136">
        <v>559</v>
      </c>
      <c r="DM136">
        <v>36332</v>
      </c>
      <c r="DN136">
        <v>4961</v>
      </c>
      <c r="DO136">
        <v>13039</v>
      </c>
      <c r="DP136">
        <v>3767</v>
      </c>
      <c r="DQ136">
        <v>547</v>
      </c>
      <c r="DR136">
        <v>553</v>
      </c>
      <c r="DS136">
        <v>591</v>
      </c>
      <c r="DT136">
        <v>443</v>
      </c>
      <c r="DU136">
        <v>381</v>
      </c>
      <c r="DV136">
        <v>1109</v>
      </c>
      <c r="DW136">
        <v>16806</v>
      </c>
      <c r="DX136" t="s">
        <v>700</v>
      </c>
      <c r="DY136" t="s">
        <v>700</v>
      </c>
      <c r="DZ136" t="s">
        <v>700</v>
      </c>
      <c r="EA136" t="s">
        <v>700</v>
      </c>
      <c r="EB136" t="s">
        <v>577</v>
      </c>
      <c r="EC136">
        <v>1</v>
      </c>
      <c r="ED136">
        <v>1.1000000000000001</v>
      </c>
      <c r="EE136">
        <v>2.2999999999999998</v>
      </c>
      <c r="EF136">
        <v>5.0999999999999996</v>
      </c>
      <c r="EG136">
        <v>3.3</v>
      </c>
      <c r="EH136">
        <v>1.6</v>
      </c>
      <c r="EI136">
        <v>1.1000000000000001</v>
      </c>
      <c r="EJ136">
        <v>0.9</v>
      </c>
      <c r="EK136">
        <v>0.5</v>
      </c>
      <c r="EL136">
        <v>1.8</v>
      </c>
      <c r="EM136">
        <v>1</v>
      </c>
      <c r="EN136">
        <v>1.2</v>
      </c>
      <c r="EO136">
        <v>1.3</v>
      </c>
      <c r="EP136">
        <v>0.9</v>
      </c>
      <c r="EQ136">
        <v>1</v>
      </c>
      <c r="ER136">
        <v>6.2</v>
      </c>
      <c r="ES136">
        <v>30.1</v>
      </c>
      <c r="ET136">
        <v>4.8</v>
      </c>
      <c r="EU136">
        <v>18.600000000000001</v>
      </c>
      <c r="EV136">
        <v>5</v>
      </c>
      <c r="EW136">
        <v>17.8</v>
      </c>
      <c r="EX136">
        <v>0.7</v>
      </c>
      <c r="EY136">
        <v>0.7</v>
      </c>
      <c r="EZ136">
        <v>12.3</v>
      </c>
      <c r="FA136">
        <v>2</v>
      </c>
      <c r="FB136">
        <v>21</v>
      </c>
      <c r="FC136">
        <v>3.1</v>
      </c>
      <c r="FD136">
        <v>1</v>
      </c>
      <c r="FE136">
        <v>17</v>
      </c>
      <c r="FF136">
        <v>3.1</v>
      </c>
      <c r="FG136">
        <v>1</v>
      </c>
      <c r="FH136">
        <v>0.6</v>
      </c>
      <c r="FI136">
        <v>0.9</v>
      </c>
      <c r="FJ136">
        <v>0.9</v>
      </c>
      <c r="FK136">
        <v>8.6</v>
      </c>
      <c r="FL136">
        <v>4.0999999999999996</v>
      </c>
      <c r="FM136">
        <v>1</v>
      </c>
      <c r="FN136">
        <v>1.4</v>
      </c>
      <c r="FO136">
        <v>4.9000000000000004</v>
      </c>
      <c r="FP136">
        <v>10.4</v>
      </c>
      <c r="FQ136">
        <v>1.7</v>
      </c>
      <c r="FR136">
        <v>0.3</v>
      </c>
      <c r="FS136">
        <v>326</v>
      </c>
      <c r="FZ136" t="s">
        <v>700</v>
      </c>
      <c r="GA136" t="s">
        <v>700</v>
      </c>
      <c r="GB136" t="s">
        <v>377</v>
      </c>
      <c r="GC136" t="s">
        <v>2358</v>
      </c>
    </row>
    <row r="137" spans="1:185" x14ac:dyDescent="0.25">
      <c r="A137" s="65" t="s">
        <v>768</v>
      </c>
      <c r="B137">
        <v>44934</v>
      </c>
      <c r="C137">
        <v>1394</v>
      </c>
      <c r="D137">
        <v>12937</v>
      </c>
      <c r="E137">
        <v>514</v>
      </c>
      <c r="F137">
        <v>26571</v>
      </c>
      <c r="G137">
        <v>856</v>
      </c>
      <c r="H137">
        <v>5426</v>
      </c>
      <c r="I137">
        <v>24</v>
      </c>
      <c r="J137">
        <v>4081</v>
      </c>
      <c r="K137">
        <v>252</v>
      </c>
      <c r="L137">
        <v>8856</v>
      </c>
      <c r="M137">
        <v>262</v>
      </c>
      <c r="N137">
        <v>1929</v>
      </c>
      <c r="O137">
        <v>133</v>
      </c>
      <c r="P137">
        <v>4459</v>
      </c>
      <c r="Q137">
        <v>194</v>
      </c>
      <c r="R137">
        <v>6818</v>
      </c>
      <c r="S137">
        <v>174</v>
      </c>
      <c r="T137">
        <v>7305</v>
      </c>
      <c r="U137">
        <v>184</v>
      </c>
      <c r="V137">
        <v>6060</v>
      </c>
      <c r="W137">
        <v>171</v>
      </c>
      <c r="X137">
        <v>21537</v>
      </c>
      <c r="Y137">
        <v>755</v>
      </c>
      <c r="Z137">
        <v>23397</v>
      </c>
      <c r="AA137">
        <v>639</v>
      </c>
      <c r="AB137">
        <v>39419</v>
      </c>
      <c r="AC137">
        <v>1175</v>
      </c>
      <c r="AD137">
        <v>1352</v>
      </c>
      <c r="AE137">
        <v>60</v>
      </c>
      <c r="AF137">
        <v>80</v>
      </c>
      <c r="AG137">
        <v>0</v>
      </c>
      <c r="AH137">
        <v>2753</v>
      </c>
      <c r="AI137">
        <v>111</v>
      </c>
      <c r="AJ137">
        <v>444</v>
      </c>
      <c r="AK137">
        <v>48</v>
      </c>
      <c r="AL137">
        <v>886</v>
      </c>
      <c r="AM137">
        <v>0</v>
      </c>
      <c r="AN137">
        <v>1250</v>
      </c>
      <c r="AO137">
        <v>346</v>
      </c>
      <c r="AP137">
        <v>38678</v>
      </c>
      <c r="AQ137">
        <v>898</v>
      </c>
      <c r="AR137">
        <v>3260</v>
      </c>
      <c r="AS137">
        <v>18</v>
      </c>
      <c r="AT137">
        <v>41674</v>
      </c>
      <c r="AU137">
        <v>1376</v>
      </c>
      <c r="AV137">
        <v>41351</v>
      </c>
      <c r="AW137">
        <v>1109</v>
      </c>
      <c r="AX137">
        <v>3583</v>
      </c>
      <c r="AY137">
        <v>285</v>
      </c>
      <c r="AZ137">
        <v>1967</v>
      </c>
      <c r="BA137">
        <v>12</v>
      </c>
      <c r="BB137">
        <v>1616</v>
      </c>
      <c r="BC137">
        <v>273</v>
      </c>
      <c r="BD137">
        <v>755</v>
      </c>
      <c r="BE137">
        <v>108</v>
      </c>
      <c r="BF137">
        <v>5756</v>
      </c>
      <c r="BG137">
        <v>245</v>
      </c>
      <c r="BH137">
        <v>8782</v>
      </c>
      <c r="BI137">
        <v>165</v>
      </c>
      <c r="BJ137">
        <v>14775</v>
      </c>
      <c r="BK137">
        <v>229</v>
      </c>
      <c r="BL137">
        <v>22880</v>
      </c>
      <c r="BM137">
        <v>695</v>
      </c>
      <c r="BN137">
        <v>22302</v>
      </c>
      <c r="BO137">
        <v>592</v>
      </c>
      <c r="BP137">
        <v>578</v>
      </c>
      <c r="BQ137">
        <v>103</v>
      </c>
      <c r="BR137">
        <v>3691</v>
      </c>
      <c r="BS137">
        <v>161</v>
      </c>
      <c r="BT137">
        <v>17472</v>
      </c>
      <c r="BU137">
        <v>310</v>
      </c>
      <c r="BV137">
        <v>5815</v>
      </c>
      <c r="BW137">
        <v>362</v>
      </c>
      <c r="BX137">
        <v>3284</v>
      </c>
      <c r="BY137">
        <v>184</v>
      </c>
      <c r="BZ137">
        <v>1606</v>
      </c>
      <c r="CA137">
        <v>102</v>
      </c>
      <c r="CB137">
        <v>2680</v>
      </c>
      <c r="CC137">
        <v>328</v>
      </c>
      <c r="CD137">
        <v>10262</v>
      </c>
      <c r="CE137">
        <v>574</v>
      </c>
      <c r="CF137">
        <v>31870</v>
      </c>
      <c r="CG137">
        <v>492</v>
      </c>
      <c r="CH137">
        <v>1394</v>
      </c>
      <c r="CI137">
        <v>43540</v>
      </c>
      <c r="CJ137">
        <v>39264</v>
      </c>
      <c r="CK137">
        <v>9678</v>
      </c>
      <c r="CL137">
        <v>37881</v>
      </c>
      <c r="CM137">
        <v>3807</v>
      </c>
      <c r="CN137">
        <v>1430</v>
      </c>
      <c r="CO137">
        <v>112</v>
      </c>
      <c r="CP137">
        <v>1297</v>
      </c>
      <c r="CQ137">
        <v>4378</v>
      </c>
      <c r="CR137">
        <v>830</v>
      </c>
      <c r="CS137">
        <v>2350</v>
      </c>
      <c r="CT137">
        <v>853</v>
      </c>
      <c r="CU137">
        <v>460</v>
      </c>
      <c r="CV137">
        <v>2996</v>
      </c>
      <c r="CW137">
        <v>3078</v>
      </c>
      <c r="CX137">
        <v>5171</v>
      </c>
      <c r="CY137">
        <v>1486</v>
      </c>
      <c r="CZ137">
        <v>774</v>
      </c>
      <c r="DA137">
        <v>464</v>
      </c>
      <c r="DB137">
        <v>344</v>
      </c>
      <c r="DC137">
        <v>341</v>
      </c>
      <c r="DD137">
        <v>415</v>
      </c>
      <c r="DE137">
        <v>3150</v>
      </c>
      <c r="DF137">
        <v>12847</v>
      </c>
      <c r="DG137">
        <v>11111</v>
      </c>
      <c r="DH137">
        <v>4975</v>
      </c>
      <c r="DI137">
        <v>517</v>
      </c>
      <c r="DJ137">
        <v>324</v>
      </c>
      <c r="DK137">
        <v>1219</v>
      </c>
      <c r="DL137">
        <v>869</v>
      </c>
      <c r="DM137">
        <v>40347</v>
      </c>
      <c r="DN137">
        <v>3785</v>
      </c>
      <c r="DO137">
        <v>14070</v>
      </c>
      <c r="DP137">
        <v>1927</v>
      </c>
      <c r="DQ137">
        <v>277</v>
      </c>
      <c r="DR137">
        <v>222</v>
      </c>
      <c r="DS137">
        <v>254</v>
      </c>
      <c r="DT137">
        <v>267</v>
      </c>
      <c r="DU137">
        <v>239</v>
      </c>
      <c r="DV137">
        <v>630</v>
      </c>
      <c r="DW137">
        <v>15997</v>
      </c>
      <c r="DX137" t="s">
        <v>700</v>
      </c>
      <c r="DY137" t="s">
        <v>700</v>
      </c>
      <c r="DZ137" t="s">
        <v>700</v>
      </c>
      <c r="EA137" t="s">
        <v>700</v>
      </c>
      <c r="EB137" t="s">
        <v>578</v>
      </c>
      <c r="EC137">
        <v>1</v>
      </c>
      <c r="ED137">
        <v>4.0999999999999996</v>
      </c>
      <c r="EE137">
        <v>1.8</v>
      </c>
      <c r="EF137">
        <v>4.7</v>
      </c>
      <c r="EG137">
        <v>2.7</v>
      </c>
      <c r="EH137">
        <v>1.7</v>
      </c>
      <c r="EI137">
        <v>1.5</v>
      </c>
      <c r="EJ137">
        <v>1.8</v>
      </c>
      <c r="EK137">
        <v>0.5</v>
      </c>
      <c r="EL137">
        <v>2.4</v>
      </c>
      <c r="EM137">
        <v>0.9</v>
      </c>
      <c r="EN137">
        <v>0.7</v>
      </c>
      <c r="EO137">
        <v>1.1000000000000001</v>
      </c>
      <c r="EP137">
        <v>1.2</v>
      </c>
      <c r="EQ137">
        <v>1.1000000000000001</v>
      </c>
      <c r="ER137">
        <v>4.5999999999999996</v>
      </c>
      <c r="ES137">
        <v>19.5</v>
      </c>
      <c r="ET137">
        <v>3.8</v>
      </c>
      <c r="EU137">
        <v>12.6</v>
      </c>
      <c r="EV137">
        <v>2</v>
      </c>
      <c r="EW137">
        <v>17.7</v>
      </c>
      <c r="EX137">
        <v>0.9</v>
      </c>
      <c r="EY137">
        <v>1</v>
      </c>
      <c r="EZ137">
        <v>4.5999999999999996</v>
      </c>
      <c r="FA137">
        <v>0.9</v>
      </c>
      <c r="FB137">
        <v>10.5</v>
      </c>
      <c r="FC137">
        <v>0.6</v>
      </c>
      <c r="FD137">
        <v>1</v>
      </c>
      <c r="FE137">
        <v>8.3000000000000007</v>
      </c>
      <c r="FF137">
        <v>2.1</v>
      </c>
      <c r="FG137">
        <v>1.3</v>
      </c>
      <c r="FH137">
        <v>0.9</v>
      </c>
      <c r="FI137">
        <v>1</v>
      </c>
      <c r="FJ137">
        <v>0.9</v>
      </c>
      <c r="FK137">
        <v>13</v>
      </c>
      <c r="FL137">
        <v>2.4</v>
      </c>
      <c r="FM137">
        <v>0.7</v>
      </c>
      <c r="FN137">
        <v>2.7</v>
      </c>
      <c r="FO137">
        <v>2.9</v>
      </c>
      <c r="FP137">
        <v>10</v>
      </c>
      <c r="FQ137">
        <v>2.5</v>
      </c>
      <c r="FR137">
        <v>0.9</v>
      </c>
      <c r="FS137">
        <v>78</v>
      </c>
      <c r="FZ137" t="s">
        <v>700</v>
      </c>
      <c r="GA137" t="s">
        <v>700</v>
      </c>
      <c r="GB137" t="s">
        <v>378</v>
      </c>
      <c r="GC137" t="s">
        <v>2358</v>
      </c>
    </row>
    <row r="138" spans="1:185" x14ac:dyDescent="0.25">
      <c r="A138" s="65" t="s">
        <v>769</v>
      </c>
      <c r="B138">
        <v>45425</v>
      </c>
      <c r="C138">
        <v>1048</v>
      </c>
      <c r="D138">
        <v>11537</v>
      </c>
      <c r="E138">
        <v>314</v>
      </c>
      <c r="F138">
        <v>28029</v>
      </c>
      <c r="G138">
        <v>729</v>
      </c>
      <c r="H138">
        <v>5859</v>
      </c>
      <c r="I138">
        <v>5</v>
      </c>
      <c r="J138">
        <v>3597</v>
      </c>
      <c r="K138">
        <v>102</v>
      </c>
      <c r="L138">
        <v>7940</v>
      </c>
      <c r="M138">
        <v>212</v>
      </c>
      <c r="N138">
        <v>2252</v>
      </c>
      <c r="O138">
        <v>112</v>
      </c>
      <c r="P138">
        <v>5825</v>
      </c>
      <c r="Q138">
        <v>229</v>
      </c>
      <c r="R138">
        <v>6130</v>
      </c>
      <c r="S138">
        <v>62</v>
      </c>
      <c r="T138">
        <v>6710</v>
      </c>
      <c r="U138">
        <v>189</v>
      </c>
      <c r="V138">
        <v>7112</v>
      </c>
      <c r="W138">
        <v>137</v>
      </c>
      <c r="X138">
        <v>21981</v>
      </c>
      <c r="Y138">
        <v>607</v>
      </c>
      <c r="Z138">
        <v>23444</v>
      </c>
      <c r="AA138">
        <v>441</v>
      </c>
      <c r="AB138">
        <v>38067</v>
      </c>
      <c r="AC138">
        <v>812</v>
      </c>
      <c r="AD138">
        <v>2336</v>
      </c>
      <c r="AE138">
        <v>65</v>
      </c>
      <c r="AF138">
        <v>136</v>
      </c>
      <c r="AG138">
        <v>44</v>
      </c>
      <c r="AH138">
        <v>3385</v>
      </c>
      <c r="AI138">
        <v>35</v>
      </c>
      <c r="AJ138">
        <v>308</v>
      </c>
      <c r="AK138">
        <v>81</v>
      </c>
      <c r="AL138">
        <v>1172</v>
      </c>
      <c r="AM138">
        <v>11</v>
      </c>
      <c r="AN138">
        <v>932</v>
      </c>
      <c r="AO138">
        <v>134</v>
      </c>
      <c r="AP138">
        <v>37563</v>
      </c>
      <c r="AQ138">
        <v>770</v>
      </c>
      <c r="AR138">
        <v>3274</v>
      </c>
      <c r="AS138">
        <v>64</v>
      </c>
      <c r="AT138">
        <v>42151</v>
      </c>
      <c r="AU138">
        <v>984</v>
      </c>
      <c r="AV138">
        <v>40688</v>
      </c>
      <c r="AW138">
        <v>905</v>
      </c>
      <c r="AX138">
        <v>4737</v>
      </c>
      <c r="AY138">
        <v>143</v>
      </c>
      <c r="AZ138">
        <v>2998</v>
      </c>
      <c r="BA138">
        <v>58</v>
      </c>
      <c r="BB138">
        <v>1739</v>
      </c>
      <c r="BC138">
        <v>85</v>
      </c>
      <c r="BD138">
        <v>925</v>
      </c>
      <c r="BE138">
        <v>37</v>
      </c>
      <c r="BF138">
        <v>4645</v>
      </c>
      <c r="BG138">
        <v>218</v>
      </c>
      <c r="BH138">
        <v>9865</v>
      </c>
      <c r="BI138">
        <v>216</v>
      </c>
      <c r="BJ138">
        <v>16201</v>
      </c>
      <c r="BK138">
        <v>151</v>
      </c>
      <c r="BL138">
        <v>24432</v>
      </c>
      <c r="BM138">
        <v>553</v>
      </c>
      <c r="BN138">
        <v>23835</v>
      </c>
      <c r="BO138">
        <v>474</v>
      </c>
      <c r="BP138">
        <v>597</v>
      </c>
      <c r="BQ138">
        <v>79</v>
      </c>
      <c r="BR138">
        <v>3597</v>
      </c>
      <c r="BS138">
        <v>176</v>
      </c>
      <c r="BT138">
        <v>18461</v>
      </c>
      <c r="BU138">
        <v>189</v>
      </c>
      <c r="BV138">
        <v>6722</v>
      </c>
      <c r="BW138">
        <v>413</v>
      </c>
      <c r="BX138">
        <v>2846</v>
      </c>
      <c r="BY138">
        <v>127</v>
      </c>
      <c r="BZ138">
        <v>1634</v>
      </c>
      <c r="CA138">
        <v>129</v>
      </c>
      <c r="CB138">
        <v>2757</v>
      </c>
      <c r="CC138">
        <v>247</v>
      </c>
      <c r="CD138">
        <v>12650</v>
      </c>
      <c r="CE138">
        <v>397</v>
      </c>
      <c r="CF138">
        <v>29926</v>
      </c>
      <c r="CG138">
        <v>404</v>
      </c>
      <c r="CH138">
        <v>1048</v>
      </c>
      <c r="CI138">
        <v>44377</v>
      </c>
      <c r="CJ138">
        <v>39396</v>
      </c>
      <c r="CK138">
        <v>9621</v>
      </c>
      <c r="CL138">
        <v>37359</v>
      </c>
      <c r="CM138">
        <v>5152</v>
      </c>
      <c r="CN138">
        <v>1545</v>
      </c>
      <c r="CO138">
        <v>59</v>
      </c>
      <c r="CP138">
        <v>932</v>
      </c>
      <c r="CQ138">
        <v>4093</v>
      </c>
      <c r="CR138">
        <v>982</v>
      </c>
      <c r="CS138">
        <v>3083</v>
      </c>
      <c r="CT138">
        <v>792</v>
      </c>
      <c r="CU138">
        <v>394</v>
      </c>
      <c r="CV138">
        <v>2730</v>
      </c>
      <c r="CW138">
        <v>4096</v>
      </c>
      <c r="CX138">
        <v>5876</v>
      </c>
      <c r="CY138">
        <v>1449</v>
      </c>
      <c r="CZ138">
        <v>910</v>
      </c>
      <c r="DA138">
        <v>454</v>
      </c>
      <c r="DB138">
        <v>418</v>
      </c>
      <c r="DC138">
        <v>235</v>
      </c>
      <c r="DD138">
        <v>522</v>
      </c>
      <c r="DE138">
        <v>5733</v>
      </c>
      <c r="DF138">
        <v>12729</v>
      </c>
      <c r="DG138">
        <v>10694</v>
      </c>
      <c r="DH138">
        <v>5060</v>
      </c>
      <c r="DI138">
        <v>432</v>
      </c>
      <c r="DJ138">
        <v>280</v>
      </c>
      <c r="DK138">
        <v>1603</v>
      </c>
      <c r="DL138">
        <v>956</v>
      </c>
      <c r="DM138">
        <v>40202</v>
      </c>
      <c r="DN138">
        <v>4563</v>
      </c>
      <c r="DO138">
        <v>15068</v>
      </c>
      <c r="DP138">
        <v>3394</v>
      </c>
      <c r="DQ138">
        <v>346</v>
      </c>
      <c r="DR138">
        <v>696</v>
      </c>
      <c r="DS138">
        <v>349</v>
      </c>
      <c r="DT138">
        <v>349</v>
      </c>
      <c r="DU138">
        <v>402</v>
      </c>
      <c r="DV138">
        <v>1174</v>
      </c>
      <c r="DW138">
        <v>18462</v>
      </c>
      <c r="DX138" t="s">
        <v>700</v>
      </c>
      <c r="DY138" t="s">
        <v>700</v>
      </c>
      <c r="DZ138" t="s">
        <v>700</v>
      </c>
      <c r="EA138" t="s">
        <v>700</v>
      </c>
      <c r="EB138" t="s">
        <v>579</v>
      </c>
      <c r="EC138">
        <v>0.6</v>
      </c>
      <c r="ED138">
        <v>1.8</v>
      </c>
      <c r="EE138">
        <v>1.5</v>
      </c>
      <c r="EF138">
        <v>3.1</v>
      </c>
      <c r="EG138">
        <v>2</v>
      </c>
      <c r="EH138">
        <v>0.9</v>
      </c>
      <c r="EI138">
        <v>1.5</v>
      </c>
      <c r="EJ138">
        <v>0.9</v>
      </c>
      <c r="EK138">
        <v>0.4</v>
      </c>
      <c r="EL138">
        <v>1.3</v>
      </c>
      <c r="EM138">
        <v>0.7</v>
      </c>
      <c r="EN138">
        <v>0.1</v>
      </c>
      <c r="EO138">
        <v>0.8</v>
      </c>
      <c r="EP138">
        <v>0.7</v>
      </c>
      <c r="EQ138">
        <v>0.7</v>
      </c>
      <c r="ER138">
        <v>2.8</v>
      </c>
      <c r="ES138">
        <v>24.6</v>
      </c>
      <c r="ET138">
        <v>1.7</v>
      </c>
      <c r="EU138">
        <v>26.6</v>
      </c>
      <c r="EV138">
        <v>1.3</v>
      </c>
      <c r="EW138">
        <v>9.4</v>
      </c>
      <c r="EX138">
        <v>0.7</v>
      </c>
      <c r="EY138">
        <v>0.7</v>
      </c>
      <c r="EZ138">
        <v>1.9</v>
      </c>
      <c r="FA138">
        <v>2.1</v>
      </c>
      <c r="FB138">
        <v>3.6</v>
      </c>
      <c r="FC138">
        <v>1.5</v>
      </c>
      <c r="FD138">
        <v>0.7</v>
      </c>
      <c r="FE138">
        <v>3.6</v>
      </c>
      <c r="FF138">
        <v>2.6</v>
      </c>
      <c r="FG138">
        <v>1</v>
      </c>
      <c r="FH138">
        <v>0.5</v>
      </c>
      <c r="FI138">
        <v>0.7</v>
      </c>
      <c r="FJ138">
        <v>0.6</v>
      </c>
      <c r="FK138">
        <v>9.6999999999999993</v>
      </c>
      <c r="FL138">
        <v>2.7</v>
      </c>
      <c r="FM138">
        <v>0.4</v>
      </c>
      <c r="FN138">
        <v>1.9</v>
      </c>
      <c r="FO138">
        <v>3</v>
      </c>
      <c r="FP138">
        <v>5.5</v>
      </c>
      <c r="FQ138">
        <v>1.2</v>
      </c>
      <c r="FR138">
        <v>0.6</v>
      </c>
      <c r="FS138">
        <v>91</v>
      </c>
      <c r="FZ138" t="s">
        <v>700</v>
      </c>
      <c r="GA138" t="s">
        <v>700</v>
      </c>
      <c r="GB138" t="s">
        <v>379</v>
      </c>
      <c r="GC138" t="s">
        <v>2358</v>
      </c>
    </row>
    <row r="139" spans="1:185" x14ac:dyDescent="0.25">
      <c r="A139" s="65" t="s">
        <v>770</v>
      </c>
      <c r="B139">
        <v>41583</v>
      </c>
      <c r="C139">
        <v>1790</v>
      </c>
      <c r="D139">
        <v>10757</v>
      </c>
      <c r="E139">
        <v>404</v>
      </c>
      <c r="F139">
        <v>25325</v>
      </c>
      <c r="G139">
        <v>1341</v>
      </c>
      <c r="H139">
        <v>5501</v>
      </c>
      <c r="I139">
        <v>45</v>
      </c>
      <c r="J139">
        <v>3293</v>
      </c>
      <c r="K139">
        <v>100</v>
      </c>
      <c r="L139">
        <v>7464</v>
      </c>
      <c r="M139">
        <v>304</v>
      </c>
      <c r="N139">
        <v>3532</v>
      </c>
      <c r="O139">
        <v>215</v>
      </c>
      <c r="P139">
        <v>5483</v>
      </c>
      <c r="Q139">
        <v>412</v>
      </c>
      <c r="R139">
        <v>5305</v>
      </c>
      <c r="S139">
        <v>333</v>
      </c>
      <c r="T139">
        <v>6167</v>
      </c>
      <c r="U139">
        <v>230</v>
      </c>
      <c r="V139">
        <v>4838</v>
      </c>
      <c r="W139">
        <v>151</v>
      </c>
      <c r="X139">
        <v>20833</v>
      </c>
      <c r="Y139">
        <v>1067</v>
      </c>
      <c r="Z139">
        <v>20750</v>
      </c>
      <c r="AA139">
        <v>723</v>
      </c>
      <c r="AB139">
        <v>36919</v>
      </c>
      <c r="AC139">
        <v>1386</v>
      </c>
      <c r="AD139">
        <v>1655</v>
      </c>
      <c r="AE139">
        <v>60</v>
      </c>
      <c r="AF139">
        <v>161</v>
      </c>
      <c r="AG139">
        <v>0</v>
      </c>
      <c r="AH139">
        <v>918</v>
      </c>
      <c r="AI139">
        <v>117</v>
      </c>
      <c r="AJ139">
        <v>657</v>
      </c>
      <c r="AK139">
        <v>211</v>
      </c>
      <c r="AL139">
        <v>1273</v>
      </c>
      <c r="AM139">
        <v>16</v>
      </c>
      <c r="AN139">
        <v>1285</v>
      </c>
      <c r="AO139">
        <v>259</v>
      </c>
      <c r="AP139">
        <v>36563</v>
      </c>
      <c r="AQ139">
        <v>1354</v>
      </c>
      <c r="AR139">
        <v>4363</v>
      </c>
      <c r="AS139">
        <v>187</v>
      </c>
      <c r="AT139">
        <v>37220</v>
      </c>
      <c r="AU139">
        <v>1603</v>
      </c>
      <c r="AV139">
        <v>39130</v>
      </c>
      <c r="AW139">
        <v>1488</v>
      </c>
      <c r="AX139">
        <v>2453</v>
      </c>
      <c r="AY139">
        <v>302</v>
      </c>
      <c r="AZ139">
        <v>1547</v>
      </c>
      <c r="BA139">
        <v>76</v>
      </c>
      <c r="BB139">
        <v>906</v>
      </c>
      <c r="BC139">
        <v>226</v>
      </c>
      <c r="BD139">
        <v>1462</v>
      </c>
      <c r="BE139">
        <v>260</v>
      </c>
      <c r="BF139">
        <v>8025</v>
      </c>
      <c r="BG139">
        <v>391</v>
      </c>
      <c r="BH139">
        <v>10657</v>
      </c>
      <c r="BI139">
        <v>418</v>
      </c>
      <c r="BJ139">
        <v>7150</v>
      </c>
      <c r="BK139">
        <v>102</v>
      </c>
      <c r="BL139">
        <v>21704</v>
      </c>
      <c r="BM139">
        <v>1085</v>
      </c>
      <c r="BN139">
        <v>20999</v>
      </c>
      <c r="BO139">
        <v>970</v>
      </c>
      <c r="BP139">
        <v>705</v>
      </c>
      <c r="BQ139">
        <v>115</v>
      </c>
      <c r="BR139">
        <v>3621</v>
      </c>
      <c r="BS139">
        <v>256</v>
      </c>
      <c r="BT139">
        <v>15715</v>
      </c>
      <c r="BU139">
        <v>712</v>
      </c>
      <c r="BV139">
        <v>6735</v>
      </c>
      <c r="BW139">
        <v>461</v>
      </c>
      <c r="BX139">
        <v>2875</v>
      </c>
      <c r="BY139">
        <v>168</v>
      </c>
      <c r="BZ139">
        <v>2580</v>
      </c>
      <c r="CA139">
        <v>174</v>
      </c>
      <c r="CB139">
        <v>4507</v>
      </c>
      <c r="CC139">
        <v>268</v>
      </c>
      <c r="CD139">
        <v>16609</v>
      </c>
      <c r="CE139">
        <v>1005</v>
      </c>
      <c r="CF139">
        <v>20304</v>
      </c>
      <c r="CG139">
        <v>476</v>
      </c>
      <c r="CH139">
        <v>1790</v>
      </c>
      <c r="CI139">
        <v>39793</v>
      </c>
      <c r="CJ139">
        <v>32875</v>
      </c>
      <c r="CK139">
        <v>12164</v>
      </c>
      <c r="CL139">
        <v>36443</v>
      </c>
      <c r="CM139">
        <v>2967</v>
      </c>
      <c r="CN139">
        <v>1143</v>
      </c>
      <c r="CO139">
        <v>63</v>
      </c>
      <c r="CP139">
        <v>2110</v>
      </c>
      <c r="CQ139">
        <v>4028</v>
      </c>
      <c r="CR139">
        <v>439</v>
      </c>
      <c r="CS139">
        <v>2668</v>
      </c>
      <c r="CT139">
        <v>1175</v>
      </c>
      <c r="CU139">
        <v>318</v>
      </c>
      <c r="CV139">
        <v>1800</v>
      </c>
      <c r="CW139">
        <v>1771</v>
      </c>
      <c r="CX139">
        <v>5040</v>
      </c>
      <c r="CY139">
        <v>1739</v>
      </c>
      <c r="CZ139">
        <v>886</v>
      </c>
      <c r="DA139">
        <v>830</v>
      </c>
      <c r="DB139">
        <v>567</v>
      </c>
      <c r="DC139">
        <v>689</v>
      </c>
      <c r="DD139">
        <v>1110</v>
      </c>
      <c r="DE139">
        <v>4730</v>
      </c>
      <c r="DF139">
        <v>10862</v>
      </c>
      <c r="DG139">
        <v>8402</v>
      </c>
      <c r="DH139">
        <v>3444</v>
      </c>
      <c r="DI139">
        <v>952</v>
      </c>
      <c r="DJ139">
        <v>587</v>
      </c>
      <c r="DK139">
        <v>1508</v>
      </c>
      <c r="DL139">
        <v>951</v>
      </c>
      <c r="DM139">
        <v>36759</v>
      </c>
      <c r="DN139">
        <v>4809</v>
      </c>
      <c r="DO139">
        <v>10999</v>
      </c>
      <c r="DP139">
        <v>4593</v>
      </c>
      <c r="DQ139">
        <v>403</v>
      </c>
      <c r="DR139">
        <v>760</v>
      </c>
      <c r="DS139">
        <v>783</v>
      </c>
      <c r="DT139">
        <v>543</v>
      </c>
      <c r="DU139">
        <v>354</v>
      </c>
      <c r="DV139">
        <v>1633</v>
      </c>
      <c r="DW139">
        <v>15592</v>
      </c>
      <c r="DX139" t="s">
        <v>700</v>
      </c>
      <c r="DY139" t="s">
        <v>700</v>
      </c>
      <c r="DZ139" t="s">
        <v>700</v>
      </c>
      <c r="EA139" t="s">
        <v>700</v>
      </c>
      <c r="EB139" t="s">
        <v>580</v>
      </c>
      <c r="EC139">
        <v>0.8</v>
      </c>
      <c r="ED139">
        <v>1.9</v>
      </c>
      <c r="EE139">
        <v>2.1</v>
      </c>
      <c r="EF139">
        <v>2.4</v>
      </c>
      <c r="EG139">
        <v>2.5</v>
      </c>
      <c r="EH139">
        <v>2.6</v>
      </c>
      <c r="EI139">
        <v>1.7</v>
      </c>
      <c r="EJ139">
        <v>1.4</v>
      </c>
      <c r="EK139">
        <v>1.1000000000000001</v>
      </c>
      <c r="EL139">
        <v>1.6</v>
      </c>
      <c r="EM139">
        <v>1.1000000000000001</v>
      </c>
      <c r="EN139">
        <v>0.8</v>
      </c>
      <c r="EO139">
        <v>1.1000000000000001</v>
      </c>
      <c r="EP139">
        <v>0.9</v>
      </c>
      <c r="EQ139">
        <v>0.8</v>
      </c>
      <c r="ER139">
        <v>4.5</v>
      </c>
      <c r="ES139">
        <v>10.3</v>
      </c>
      <c r="ET139">
        <v>10.6</v>
      </c>
      <c r="EU139">
        <v>17</v>
      </c>
      <c r="EV139">
        <v>2</v>
      </c>
      <c r="EW139">
        <v>10.1</v>
      </c>
      <c r="EX139">
        <v>0.8</v>
      </c>
      <c r="EY139">
        <v>0.8</v>
      </c>
      <c r="EZ139">
        <v>5.5</v>
      </c>
      <c r="FA139">
        <v>4.8</v>
      </c>
      <c r="FB139">
        <v>10.4</v>
      </c>
      <c r="FC139">
        <v>2.2000000000000002</v>
      </c>
      <c r="FD139">
        <v>0.9</v>
      </c>
      <c r="FE139">
        <v>7.3</v>
      </c>
      <c r="FF139">
        <v>1.8</v>
      </c>
      <c r="FG139">
        <v>1.4</v>
      </c>
      <c r="FH139">
        <v>0.9</v>
      </c>
      <c r="FI139">
        <v>1.2</v>
      </c>
      <c r="FJ139">
        <v>1.2</v>
      </c>
      <c r="FK139">
        <v>9</v>
      </c>
      <c r="FL139">
        <v>2.9</v>
      </c>
      <c r="FM139">
        <v>1.3</v>
      </c>
      <c r="FN139">
        <v>2.1</v>
      </c>
      <c r="FO139">
        <v>2.2999999999999998</v>
      </c>
      <c r="FP139">
        <v>2.2999999999999998</v>
      </c>
      <c r="FQ139">
        <v>1.7</v>
      </c>
      <c r="FR139">
        <v>0.8</v>
      </c>
      <c r="FS139">
        <v>84</v>
      </c>
      <c r="FZ139" t="s">
        <v>700</v>
      </c>
      <c r="GA139" t="s">
        <v>700</v>
      </c>
      <c r="GB139" t="s">
        <v>380</v>
      </c>
      <c r="GC139" t="s">
        <v>2358</v>
      </c>
    </row>
    <row r="140" spans="1:185" x14ac:dyDescent="0.25">
      <c r="A140" s="65" t="s">
        <v>771</v>
      </c>
      <c r="B140">
        <v>41154</v>
      </c>
      <c r="C140">
        <v>1056</v>
      </c>
      <c r="D140">
        <v>11348</v>
      </c>
      <c r="E140">
        <v>217</v>
      </c>
      <c r="F140">
        <v>24681</v>
      </c>
      <c r="G140">
        <v>776</v>
      </c>
      <c r="H140">
        <v>5125</v>
      </c>
      <c r="I140">
        <v>63</v>
      </c>
      <c r="J140">
        <v>2688</v>
      </c>
      <c r="K140">
        <v>49</v>
      </c>
      <c r="L140">
        <v>8660</v>
      </c>
      <c r="M140">
        <v>168</v>
      </c>
      <c r="N140">
        <v>3022</v>
      </c>
      <c r="O140">
        <v>105</v>
      </c>
      <c r="P140">
        <v>3750</v>
      </c>
      <c r="Q140">
        <v>219</v>
      </c>
      <c r="R140">
        <v>5336</v>
      </c>
      <c r="S140">
        <v>175</v>
      </c>
      <c r="T140">
        <v>6908</v>
      </c>
      <c r="U140">
        <v>190</v>
      </c>
      <c r="V140">
        <v>5665</v>
      </c>
      <c r="W140">
        <v>87</v>
      </c>
      <c r="X140">
        <v>20186</v>
      </c>
      <c r="Y140">
        <v>632</v>
      </c>
      <c r="Z140">
        <v>20968</v>
      </c>
      <c r="AA140">
        <v>424</v>
      </c>
      <c r="AB140">
        <v>37025</v>
      </c>
      <c r="AC140">
        <v>912</v>
      </c>
      <c r="AD140">
        <v>1553</v>
      </c>
      <c r="AE140">
        <v>76</v>
      </c>
      <c r="AF140">
        <v>58</v>
      </c>
      <c r="AG140">
        <v>0</v>
      </c>
      <c r="AH140">
        <v>1094</v>
      </c>
      <c r="AI140">
        <v>9</v>
      </c>
      <c r="AJ140">
        <v>197</v>
      </c>
      <c r="AK140">
        <v>0</v>
      </c>
      <c r="AL140">
        <v>1217</v>
      </c>
      <c r="AM140">
        <v>59</v>
      </c>
      <c r="AN140">
        <v>1176</v>
      </c>
      <c r="AO140">
        <v>0</v>
      </c>
      <c r="AP140">
        <v>36325</v>
      </c>
      <c r="AQ140">
        <v>912</v>
      </c>
      <c r="AR140">
        <v>3632</v>
      </c>
      <c r="AS140">
        <v>123</v>
      </c>
      <c r="AT140">
        <v>37522</v>
      </c>
      <c r="AU140">
        <v>933</v>
      </c>
      <c r="AV140">
        <v>39250</v>
      </c>
      <c r="AW140">
        <v>953</v>
      </c>
      <c r="AX140">
        <v>1904</v>
      </c>
      <c r="AY140">
        <v>103</v>
      </c>
      <c r="AZ140">
        <v>1268</v>
      </c>
      <c r="BA140">
        <v>0</v>
      </c>
      <c r="BB140">
        <v>636</v>
      </c>
      <c r="BC140">
        <v>103</v>
      </c>
      <c r="BD140">
        <v>1013</v>
      </c>
      <c r="BE140">
        <v>72</v>
      </c>
      <c r="BF140">
        <v>5849</v>
      </c>
      <c r="BG140">
        <v>303</v>
      </c>
      <c r="BH140">
        <v>9967</v>
      </c>
      <c r="BI140">
        <v>250</v>
      </c>
      <c r="BJ140">
        <v>9955</v>
      </c>
      <c r="BK140">
        <v>109</v>
      </c>
      <c r="BL140">
        <v>21408</v>
      </c>
      <c r="BM140">
        <v>656</v>
      </c>
      <c r="BN140">
        <v>20678</v>
      </c>
      <c r="BO140">
        <v>609</v>
      </c>
      <c r="BP140">
        <v>730</v>
      </c>
      <c r="BQ140">
        <v>47</v>
      </c>
      <c r="BR140">
        <v>3273</v>
      </c>
      <c r="BS140">
        <v>120</v>
      </c>
      <c r="BT140">
        <v>15358</v>
      </c>
      <c r="BU140">
        <v>341</v>
      </c>
      <c r="BV140">
        <v>6710</v>
      </c>
      <c r="BW140">
        <v>344</v>
      </c>
      <c r="BX140">
        <v>2613</v>
      </c>
      <c r="BY140">
        <v>91</v>
      </c>
      <c r="BZ140">
        <v>1450</v>
      </c>
      <c r="CA140">
        <v>141</v>
      </c>
      <c r="CB140">
        <v>2241</v>
      </c>
      <c r="CC140">
        <v>200</v>
      </c>
      <c r="CD140">
        <v>13105</v>
      </c>
      <c r="CE140">
        <v>563</v>
      </c>
      <c r="CF140">
        <v>25674</v>
      </c>
      <c r="CG140">
        <v>271</v>
      </c>
      <c r="CH140">
        <v>1056</v>
      </c>
      <c r="CI140">
        <v>40098</v>
      </c>
      <c r="CJ140">
        <v>36146</v>
      </c>
      <c r="CK140">
        <v>9112</v>
      </c>
      <c r="CL140">
        <v>36857</v>
      </c>
      <c r="CM140">
        <v>2351</v>
      </c>
      <c r="CN140">
        <v>562</v>
      </c>
      <c r="CO140">
        <v>154</v>
      </c>
      <c r="CP140">
        <v>1479</v>
      </c>
      <c r="CQ140">
        <v>3309</v>
      </c>
      <c r="CR140">
        <v>742</v>
      </c>
      <c r="CS140">
        <v>2417</v>
      </c>
      <c r="CT140">
        <v>1075</v>
      </c>
      <c r="CU140">
        <v>304</v>
      </c>
      <c r="CV140">
        <v>2028</v>
      </c>
      <c r="CW140">
        <v>2108</v>
      </c>
      <c r="CX140">
        <v>5514</v>
      </c>
      <c r="CY140">
        <v>1698</v>
      </c>
      <c r="CZ140">
        <v>1043</v>
      </c>
      <c r="DA140">
        <v>889</v>
      </c>
      <c r="DB140">
        <v>281</v>
      </c>
      <c r="DC140">
        <v>316</v>
      </c>
      <c r="DD140">
        <v>406</v>
      </c>
      <c r="DE140">
        <v>2863</v>
      </c>
      <c r="DF140">
        <v>11249</v>
      </c>
      <c r="DG140">
        <v>9460</v>
      </c>
      <c r="DH140">
        <v>4232</v>
      </c>
      <c r="DI140">
        <v>545</v>
      </c>
      <c r="DJ140">
        <v>245</v>
      </c>
      <c r="DK140">
        <v>1244</v>
      </c>
      <c r="DL140">
        <v>742</v>
      </c>
      <c r="DM140">
        <v>37084</v>
      </c>
      <c r="DN140">
        <v>3711</v>
      </c>
      <c r="DO140">
        <v>12749</v>
      </c>
      <c r="DP140">
        <v>1363</v>
      </c>
      <c r="DQ140">
        <v>111</v>
      </c>
      <c r="DR140">
        <v>232</v>
      </c>
      <c r="DS140">
        <v>117</v>
      </c>
      <c r="DT140">
        <v>144</v>
      </c>
      <c r="DU140">
        <v>182</v>
      </c>
      <c r="DV140">
        <v>495</v>
      </c>
      <c r="DW140">
        <v>14112</v>
      </c>
      <c r="DX140" t="s">
        <v>700</v>
      </c>
      <c r="DY140" t="s">
        <v>700</v>
      </c>
      <c r="DZ140" t="s">
        <v>700</v>
      </c>
      <c r="EA140" t="s">
        <v>700</v>
      </c>
      <c r="EB140" t="s">
        <v>581</v>
      </c>
      <c r="EC140">
        <v>0.7</v>
      </c>
      <c r="ED140">
        <v>1.4</v>
      </c>
      <c r="EE140">
        <v>1.5</v>
      </c>
      <c r="EF140">
        <v>2.4</v>
      </c>
      <c r="EG140">
        <v>3</v>
      </c>
      <c r="EH140">
        <v>1.9</v>
      </c>
      <c r="EI140">
        <v>1.3</v>
      </c>
      <c r="EJ140">
        <v>0.9</v>
      </c>
      <c r="EK140">
        <v>0.8</v>
      </c>
      <c r="EL140">
        <v>1.3</v>
      </c>
      <c r="EM140">
        <v>0.8</v>
      </c>
      <c r="EN140">
        <v>1.5</v>
      </c>
      <c r="EO140">
        <v>0.9</v>
      </c>
      <c r="EP140">
        <v>0.7</v>
      </c>
      <c r="EQ140">
        <v>0.7</v>
      </c>
      <c r="ER140">
        <v>4.7</v>
      </c>
      <c r="ES140">
        <v>25.6</v>
      </c>
      <c r="ET140">
        <v>1.4</v>
      </c>
      <c r="EU140">
        <v>8.5</v>
      </c>
      <c r="EV140">
        <v>4.0999999999999996</v>
      </c>
      <c r="EW140">
        <v>1.5</v>
      </c>
      <c r="EX140">
        <v>0.7</v>
      </c>
      <c r="EY140">
        <v>0.7</v>
      </c>
      <c r="EZ140">
        <v>3.9</v>
      </c>
      <c r="FA140">
        <v>1.4</v>
      </c>
      <c r="FB140">
        <v>11.7</v>
      </c>
      <c r="FC140">
        <v>2.2999999999999998</v>
      </c>
      <c r="FD140">
        <v>0.7</v>
      </c>
      <c r="FE140">
        <v>7.2</v>
      </c>
      <c r="FF140">
        <v>2</v>
      </c>
      <c r="FG140">
        <v>1.1000000000000001</v>
      </c>
      <c r="FH140">
        <v>0.7</v>
      </c>
      <c r="FI140">
        <v>0.7</v>
      </c>
      <c r="FJ140">
        <v>0.8</v>
      </c>
      <c r="FK140">
        <v>6.5</v>
      </c>
      <c r="FL140">
        <v>2.1</v>
      </c>
      <c r="FM140">
        <v>0.8</v>
      </c>
      <c r="FN140">
        <v>2</v>
      </c>
      <c r="FO140">
        <v>2.2999999999999998</v>
      </c>
      <c r="FP140">
        <v>5.3</v>
      </c>
      <c r="FQ140">
        <v>1.7</v>
      </c>
      <c r="FR140">
        <v>0.5</v>
      </c>
      <c r="FS140">
        <v>119</v>
      </c>
      <c r="FZ140" t="s">
        <v>700</v>
      </c>
      <c r="GA140" t="s">
        <v>700</v>
      </c>
      <c r="GB140" t="s">
        <v>381</v>
      </c>
      <c r="GC140" t="s">
        <v>2358</v>
      </c>
    </row>
    <row r="141" spans="1:185" x14ac:dyDescent="0.25">
      <c r="A141" s="65" t="s">
        <v>772</v>
      </c>
      <c r="B141">
        <v>41628</v>
      </c>
      <c r="C141">
        <v>1544</v>
      </c>
      <c r="D141">
        <v>10787</v>
      </c>
      <c r="E141">
        <v>321</v>
      </c>
      <c r="F141">
        <v>25705</v>
      </c>
      <c r="G141">
        <v>1223</v>
      </c>
      <c r="H141">
        <v>5136</v>
      </c>
      <c r="I141">
        <v>0</v>
      </c>
      <c r="J141">
        <v>3428</v>
      </c>
      <c r="K141">
        <v>57</v>
      </c>
      <c r="L141">
        <v>7359</v>
      </c>
      <c r="M141">
        <v>264</v>
      </c>
      <c r="N141">
        <v>3077</v>
      </c>
      <c r="O141">
        <v>192</v>
      </c>
      <c r="P141">
        <v>4995</v>
      </c>
      <c r="Q141">
        <v>298</v>
      </c>
      <c r="R141">
        <v>5124</v>
      </c>
      <c r="S141">
        <v>356</v>
      </c>
      <c r="T141">
        <v>6537</v>
      </c>
      <c r="U141">
        <v>307</v>
      </c>
      <c r="V141">
        <v>5972</v>
      </c>
      <c r="W141">
        <v>70</v>
      </c>
      <c r="X141">
        <v>20114</v>
      </c>
      <c r="Y141">
        <v>960</v>
      </c>
      <c r="Z141">
        <v>21514</v>
      </c>
      <c r="AA141">
        <v>584</v>
      </c>
      <c r="AB141">
        <v>35254</v>
      </c>
      <c r="AC141">
        <v>1050</v>
      </c>
      <c r="AD141">
        <v>3603</v>
      </c>
      <c r="AE141">
        <v>341</v>
      </c>
      <c r="AF141">
        <v>92</v>
      </c>
      <c r="AG141">
        <v>22</v>
      </c>
      <c r="AH141">
        <v>1453</v>
      </c>
      <c r="AI141">
        <v>29</v>
      </c>
      <c r="AJ141">
        <v>185</v>
      </c>
      <c r="AK141">
        <v>0</v>
      </c>
      <c r="AL141">
        <v>1031</v>
      </c>
      <c r="AM141">
        <v>96</v>
      </c>
      <c r="AN141">
        <v>1103</v>
      </c>
      <c r="AO141">
        <v>47</v>
      </c>
      <c r="AP141">
        <v>34351</v>
      </c>
      <c r="AQ141">
        <v>1003</v>
      </c>
      <c r="AR141">
        <v>3740</v>
      </c>
      <c r="AS141">
        <v>61</v>
      </c>
      <c r="AT141">
        <v>37888</v>
      </c>
      <c r="AU141">
        <v>1483</v>
      </c>
      <c r="AV141">
        <v>37530</v>
      </c>
      <c r="AW141">
        <v>1229</v>
      </c>
      <c r="AX141">
        <v>4098</v>
      </c>
      <c r="AY141">
        <v>315</v>
      </c>
      <c r="AZ141">
        <v>2150</v>
      </c>
      <c r="BA141">
        <v>132</v>
      </c>
      <c r="BB141">
        <v>1948</v>
      </c>
      <c r="BC141">
        <v>183</v>
      </c>
      <c r="BD141">
        <v>1148</v>
      </c>
      <c r="BE141">
        <v>116</v>
      </c>
      <c r="BF141">
        <v>6788</v>
      </c>
      <c r="BG141">
        <v>354</v>
      </c>
      <c r="BH141">
        <v>10687</v>
      </c>
      <c r="BI141">
        <v>389</v>
      </c>
      <c r="BJ141">
        <v>9141</v>
      </c>
      <c r="BK141">
        <v>172</v>
      </c>
      <c r="BL141">
        <v>22547</v>
      </c>
      <c r="BM141">
        <v>1075</v>
      </c>
      <c r="BN141">
        <v>21813</v>
      </c>
      <c r="BO141">
        <v>953</v>
      </c>
      <c r="BP141">
        <v>734</v>
      </c>
      <c r="BQ141">
        <v>122</v>
      </c>
      <c r="BR141">
        <v>3158</v>
      </c>
      <c r="BS141">
        <v>148</v>
      </c>
      <c r="BT141">
        <v>15793</v>
      </c>
      <c r="BU141">
        <v>526</v>
      </c>
      <c r="BV141">
        <v>7289</v>
      </c>
      <c r="BW141">
        <v>553</v>
      </c>
      <c r="BX141">
        <v>2623</v>
      </c>
      <c r="BY141">
        <v>144</v>
      </c>
      <c r="BZ141">
        <v>2421</v>
      </c>
      <c r="CA141">
        <v>170</v>
      </c>
      <c r="CB141">
        <v>3981</v>
      </c>
      <c r="CC141">
        <v>221</v>
      </c>
      <c r="CD141">
        <v>16813</v>
      </c>
      <c r="CE141">
        <v>998</v>
      </c>
      <c r="CF141">
        <v>20731</v>
      </c>
      <c r="CG141">
        <v>304</v>
      </c>
      <c r="CH141">
        <v>1544</v>
      </c>
      <c r="CI141">
        <v>40084</v>
      </c>
      <c r="CJ141">
        <v>33891</v>
      </c>
      <c r="CK141">
        <v>11180</v>
      </c>
      <c r="CL141">
        <v>34541</v>
      </c>
      <c r="CM141">
        <v>4246</v>
      </c>
      <c r="CN141">
        <v>1410</v>
      </c>
      <c r="CO141">
        <v>84</v>
      </c>
      <c r="CP141">
        <v>1378</v>
      </c>
      <c r="CQ141">
        <v>3603</v>
      </c>
      <c r="CR141">
        <v>511</v>
      </c>
      <c r="CS141">
        <v>2868</v>
      </c>
      <c r="CT141">
        <v>1089</v>
      </c>
      <c r="CU141">
        <v>347</v>
      </c>
      <c r="CV141">
        <v>2117</v>
      </c>
      <c r="CW141">
        <v>2650</v>
      </c>
      <c r="CX141">
        <v>5736</v>
      </c>
      <c r="CY141">
        <v>1563</v>
      </c>
      <c r="CZ141">
        <v>1021</v>
      </c>
      <c r="DA141">
        <v>806</v>
      </c>
      <c r="DB141">
        <v>500</v>
      </c>
      <c r="DC141">
        <v>551</v>
      </c>
      <c r="DD141">
        <v>1040</v>
      </c>
      <c r="DE141">
        <v>4633</v>
      </c>
      <c r="DF141">
        <v>11057</v>
      </c>
      <c r="DG141">
        <v>8911</v>
      </c>
      <c r="DH141">
        <v>3819</v>
      </c>
      <c r="DI141">
        <v>618</v>
      </c>
      <c r="DJ141">
        <v>388</v>
      </c>
      <c r="DK141">
        <v>1528</v>
      </c>
      <c r="DL141">
        <v>852</v>
      </c>
      <c r="DM141">
        <v>37131</v>
      </c>
      <c r="DN141">
        <v>4033</v>
      </c>
      <c r="DO141">
        <v>12193</v>
      </c>
      <c r="DP141">
        <v>3497</v>
      </c>
      <c r="DQ141">
        <v>229</v>
      </c>
      <c r="DR141">
        <v>350</v>
      </c>
      <c r="DS141">
        <v>502</v>
      </c>
      <c r="DT141">
        <v>536</v>
      </c>
      <c r="DU141">
        <v>283</v>
      </c>
      <c r="DV141">
        <v>1429</v>
      </c>
      <c r="DW141">
        <v>15690</v>
      </c>
      <c r="DX141" t="s">
        <v>700</v>
      </c>
      <c r="DY141" t="s">
        <v>700</v>
      </c>
      <c r="DZ141" t="s">
        <v>700</v>
      </c>
      <c r="EA141" t="s">
        <v>700</v>
      </c>
      <c r="EB141" t="s">
        <v>582</v>
      </c>
      <c r="EC141">
        <v>1.2</v>
      </c>
      <c r="ED141">
        <v>2.1</v>
      </c>
      <c r="EE141">
        <v>2.2999999999999998</v>
      </c>
      <c r="EF141">
        <v>3.7</v>
      </c>
      <c r="EG141">
        <v>2.7</v>
      </c>
      <c r="EH141">
        <v>4</v>
      </c>
      <c r="EI141">
        <v>1.9</v>
      </c>
      <c r="EJ141">
        <v>0.7</v>
      </c>
      <c r="EK141">
        <v>0.5</v>
      </c>
      <c r="EL141">
        <v>2.1</v>
      </c>
      <c r="EM141">
        <v>1.3</v>
      </c>
      <c r="EN141">
        <v>0.3</v>
      </c>
      <c r="EO141">
        <v>1.4</v>
      </c>
      <c r="EP141">
        <v>1.3</v>
      </c>
      <c r="EQ141">
        <v>0.9</v>
      </c>
      <c r="ER141">
        <v>8.1999999999999993</v>
      </c>
      <c r="ES141">
        <v>26</v>
      </c>
      <c r="ET141">
        <v>2.1</v>
      </c>
      <c r="EU141">
        <v>9</v>
      </c>
      <c r="EV141">
        <v>7.8</v>
      </c>
      <c r="EW141">
        <v>4.5999999999999996</v>
      </c>
      <c r="EX141">
        <v>0.9</v>
      </c>
      <c r="EY141">
        <v>1</v>
      </c>
      <c r="EZ141">
        <v>4.2</v>
      </c>
      <c r="FA141">
        <v>4.7</v>
      </c>
      <c r="FB141">
        <v>5.0999999999999996</v>
      </c>
      <c r="FC141">
        <v>1.1000000000000001</v>
      </c>
      <c r="FD141">
        <v>1.3</v>
      </c>
      <c r="FE141">
        <v>5.3</v>
      </c>
      <c r="FF141">
        <v>2.2999999999999998</v>
      </c>
      <c r="FG141">
        <v>1.3</v>
      </c>
      <c r="FH141">
        <v>1.3</v>
      </c>
      <c r="FI141">
        <v>1.4</v>
      </c>
      <c r="FJ141">
        <v>1.4</v>
      </c>
      <c r="FK141">
        <v>8.9</v>
      </c>
      <c r="FL141">
        <v>2.2999999999999998</v>
      </c>
      <c r="FM141">
        <v>1.2</v>
      </c>
      <c r="FN141">
        <v>2.2000000000000002</v>
      </c>
      <c r="FO141">
        <v>2.9</v>
      </c>
      <c r="FP141">
        <v>3.1</v>
      </c>
      <c r="FQ141">
        <v>2.7</v>
      </c>
      <c r="FR141">
        <v>0.6</v>
      </c>
      <c r="FS141">
        <v>101</v>
      </c>
      <c r="FZ141" t="s">
        <v>700</v>
      </c>
      <c r="GA141" t="s">
        <v>700</v>
      </c>
      <c r="GB141" t="s">
        <v>382</v>
      </c>
      <c r="GC141" t="s">
        <v>2358</v>
      </c>
    </row>
    <row r="142" spans="1:185" x14ac:dyDescent="0.25">
      <c r="A142" s="65" t="s">
        <v>773</v>
      </c>
      <c r="B142">
        <v>40461</v>
      </c>
      <c r="C142">
        <v>2057</v>
      </c>
      <c r="D142">
        <v>10863</v>
      </c>
      <c r="E142">
        <v>496</v>
      </c>
      <c r="F142">
        <v>24307</v>
      </c>
      <c r="G142">
        <v>1398</v>
      </c>
      <c r="H142">
        <v>5291</v>
      </c>
      <c r="I142">
        <v>163</v>
      </c>
      <c r="J142">
        <v>3079</v>
      </c>
      <c r="K142">
        <v>73</v>
      </c>
      <c r="L142">
        <v>7784</v>
      </c>
      <c r="M142">
        <v>423</v>
      </c>
      <c r="N142">
        <v>3151</v>
      </c>
      <c r="O142">
        <v>188</v>
      </c>
      <c r="P142">
        <v>4767</v>
      </c>
      <c r="Q142">
        <v>253</v>
      </c>
      <c r="R142">
        <v>5333</v>
      </c>
      <c r="S142">
        <v>376</v>
      </c>
      <c r="T142">
        <v>6011</v>
      </c>
      <c r="U142">
        <v>356</v>
      </c>
      <c r="V142">
        <v>5045</v>
      </c>
      <c r="W142">
        <v>225</v>
      </c>
      <c r="X142">
        <v>19694</v>
      </c>
      <c r="Y142">
        <v>1087</v>
      </c>
      <c r="Z142">
        <v>20767</v>
      </c>
      <c r="AA142">
        <v>970</v>
      </c>
      <c r="AB142">
        <v>27738</v>
      </c>
      <c r="AC142">
        <v>600</v>
      </c>
      <c r="AD142">
        <v>5025</v>
      </c>
      <c r="AE142">
        <v>571</v>
      </c>
      <c r="AF142">
        <v>49</v>
      </c>
      <c r="AG142">
        <v>0</v>
      </c>
      <c r="AH142">
        <v>5656</v>
      </c>
      <c r="AI142">
        <v>706</v>
      </c>
      <c r="AJ142">
        <v>518</v>
      </c>
      <c r="AK142">
        <v>180</v>
      </c>
      <c r="AL142">
        <v>1411</v>
      </c>
      <c r="AM142">
        <v>0</v>
      </c>
      <c r="AN142">
        <v>1377</v>
      </c>
      <c r="AO142">
        <v>232</v>
      </c>
      <c r="AP142">
        <v>27157</v>
      </c>
      <c r="AQ142">
        <v>588</v>
      </c>
      <c r="AR142">
        <v>3629</v>
      </c>
      <c r="AS142">
        <v>220</v>
      </c>
      <c r="AT142">
        <v>36832</v>
      </c>
      <c r="AU142">
        <v>1837</v>
      </c>
      <c r="AV142">
        <v>34337</v>
      </c>
      <c r="AW142">
        <v>952</v>
      </c>
      <c r="AX142">
        <v>6124</v>
      </c>
      <c r="AY142">
        <v>1105</v>
      </c>
      <c r="AZ142">
        <v>4562</v>
      </c>
      <c r="BA142">
        <v>632</v>
      </c>
      <c r="BB142">
        <v>1562</v>
      </c>
      <c r="BC142">
        <v>473</v>
      </c>
      <c r="BD142">
        <v>1994</v>
      </c>
      <c r="BE142">
        <v>557</v>
      </c>
      <c r="BF142">
        <v>5645</v>
      </c>
      <c r="BG142">
        <v>413</v>
      </c>
      <c r="BH142">
        <v>8981</v>
      </c>
      <c r="BI142">
        <v>231</v>
      </c>
      <c r="BJ142">
        <v>9827</v>
      </c>
      <c r="BK142">
        <v>172</v>
      </c>
      <c r="BL142">
        <v>20901</v>
      </c>
      <c r="BM142">
        <v>944</v>
      </c>
      <c r="BN142">
        <v>20482</v>
      </c>
      <c r="BO142">
        <v>930</v>
      </c>
      <c r="BP142">
        <v>419</v>
      </c>
      <c r="BQ142">
        <v>14</v>
      </c>
      <c r="BR142">
        <v>3406</v>
      </c>
      <c r="BS142">
        <v>454</v>
      </c>
      <c r="BT142">
        <v>15970</v>
      </c>
      <c r="BU142">
        <v>593</v>
      </c>
      <c r="BV142">
        <v>5294</v>
      </c>
      <c r="BW142">
        <v>415</v>
      </c>
      <c r="BX142">
        <v>3043</v>
      </c>
      <c r="BY142">
        <v>390</v>
      </c>
      <c r="BZ142">
        <v>2171</v>
      </c>
      <c r="CA142">
        <v>499</v>
      </c>
      <c r="CB142">
        <v>3381</v>
      </c>
      <c r="CC142">
        <v>648</v>
      </c>
      <c r="CD142">
        <v>16513</v>
      </c>
      <c r="CE142">
        <v>1041</v>
      </c>
      <c r="CF142">
        <v>20516</v>
      </c>
      <c r="CG142">
        <v>368</v>
      </c>
      <c r="CH142">
        <v>2057</v>
      </c>
      <c r="CI142">
        <v>38404</v>
      </c>
      <c r="CJ142">
        <v>33049</v>
      </c>
      <c r="CK142">
        <v>10349</v>
      </c>
      <c r="CL142">
        <v>30942</v>
      </c>
      <c r="CM142">
        <v>7025</v>
      </c>
      <c r="CN142">
        <v>2978</v>
      </c>
      <c r="CO142">
        <v>100</v>
      </c>
      <c r="CP142">
        <v>938</v>
      </c>
      <c r="CQ142">
        <v>3564</v>
      </c>
      <c r="CR142">
        <v>510</v>
      </c>
      <c r="CS142">
        <v>2948</v>
      </c>
      <c r="CT142">
        <v>1119</v>
      </c>
      <c r="CU142">
        <v>302</v>
      </c>
      <c r="CV142">
        <v>2537</v>
      </c>
      <c r="CW142">
        <v>2117</v>
      </c>
      <c r="CX142">
        <v>4631</v>
      </c>
      <c r="CY142">
        <v>1454</v>
      </c>
      <c r="CZ142">
        <v>1003</v>
      </c>
      <c r="DA142">
        <v>627</v>
      </c>
      <c r="DB142">
        <v>519</v>
      </c>
      <c r="DC142">
        <v>502</v>
      </c>
      <c r="DD142">
        <v>793</v>
      </c>
      <c r="DE142">
        <v>3749</v>
      </c>
      <c r="DF142">
        <v>10389</v>
      </c>
      <c r="DG142">
        <v>8056</v>
      </c>
      <c r="DH142">
        <v>3530</v>
      </c>
      <c r="DI142">
        <v>761</v>
      </c>
      <c r="DJ142">
        <v>382</v>
      </c>
      <c r="DK142">
        <v>1572</v>
      </c>
      <c r="DL142">
        <v>1019</v>
      </c>
      <c r="DM142">
        <v>36261</v>
      </c>
      <c r="DN142">
        <v>3572</v>
      </c>
      <c r="DO142">
        <v>11848</v>
      </c>
      <c r="DP142">
        <v>2290</v>
      </c>
      <c r="DQ142">
        <v>182</v>
      </c>
      <c r="DR142">
        <v>352</v>
      </c>
      <c r="DS142">
        <v>339</v>
      </c>
      <c r="DT142">
        <v>224</v>
      </c>
      <c r="DU142">
        <v>187</v>
      </c>
      <c r="DV142">
        <v>958</v>
      </c>
      <c r="DW142">
        <v>14138</v>
      </c>
      <c r="DX142" t="s">
        <v>700</v>
      </c>
      <c r="DY142" t="s">
        <v>700</v>
      </c>
      <c r="DZ142" t="s">
        <v>700</v>
      </c>
      <c r="EA142" t="s">
        <v>700</v>
      </c>
      <c r="EB142" t="s">
        <v>583</v>
      </c>
      <c r="EC142">
        <v>1.3</v>
      </c>
      <c r="ED142">
        <v>2.2999999999999998</v>
      </c>
      <c r="EE142">
        <v>2.8</v>
      </c>
      <c r="EF142">
        <v>3.2</v>
      </c>
      <c r="EG142">
        <v>3.4</v>
      </c>
      <c r="EH142">
        <v>3.6</v>
      </c>
      <c r="EI142">
        <v>2.4</v>
      </c>
      <c r="EJ142">
        <v>2.4</v>
      </c>
      <c r="EK142">
        <v>2.9</v>
      </c>
      <c r="EL142">
        <v>1.9</v>
      </c>
      <c r="EM142">
        <v>1.7</v>
      </c>
      <c r="EN142">
        <v>1.7</v>
      </c>
      <c r="EO142">
        <v>1.5</v>
      </c>
      <c r="EP142">
        <v>1.4</v>
      </c>
      <c r="EQ142">
        <v>0.7</v>
      </c>
      <c r="ER142">
        <v>6.3</v>
      </c>
      <c r="ES142">
        <v>29.2</v>
      </c>
      <c r="ET142">
        <v>7.7</v>
      </c>
      <c r="EU142">
        <v>31.5</v>
      </c>
      <c r="EV142">
        <v>1.2</v>
      </c>
      <c r="EW142">
        <v>15.7</v>
      </c>
      <c r="EX142">
        <v>0.7</v>
      </c>
      <c r="EY142">
        <v>1</v>
      </c>
      <c r="EZ142">
        <v>6.5</v>
      </c>
      <c r="FA142">
        <v>6.5</v>
      </c>
      <c r="FB142">
        <v>15.2</v>
      </c>
      <c r="FC142">
        <v>3.4</v>
      </c>
      <c r="FD142">
        <v>1.4</v>
      </c>
      <c r="FE142">
        <v>10.8</v>
      </c>
      <c r="FF142">
        <v>2.4</v>
      </c>
      <c r="FG142">
        <v>1.3</v>
      </c>
      <c r="FH142">
        <v>1</v>
      </c>
      <c r="FI142">
        <v>1.2</v>
      </c>
      <c r="FJ142">
        <v>1.2</v>
      </c>
      <c r="FK142">
        <v>5.2</v>
      </c>
      <c r="FL142">
        <v>5.4</v>
      </c>
      <c r="FM142">
        <v>1.2</v>
      </c>
      <c r="FN142">
        <v>3.5</v>
      </c>
      <c r="FO142">
        <v>5.4</v>
      </c>
      <c r="FP142">
        <v>10.4</v>
      </c>
      <c r="FQ142">
        <v>2.1</v>
      </c>
      <c r="FR142">
        <v>0.9</v>
      </c>
      <c r="FS142">
        <v>363</v>
      </c>
      <c r="FZ142" t="s">
        <v>700</v>
      </c>
      <c r="GA142" t="s">
        <v>700</v>
      </c>
      <c r="GB142" t="s">
        <v>383</v>
      </c>
      <c r="GC142" t="s">
        <v>2358</v>
      </c>
    </row>
    <row r="143" spans="1:185" x14ac:dyDescent="0.25">
      <c r="A143" s="65" t="s">
        <v>774</v>
      </c>
      <c r="B143">
        <v>40481</v>
      </c>
      <c r="C143">
        <v>1723</v>
      </c>
      <c r="D143">
        <v>9060</v>
      </c>
      <c r="E143">
        <v>141</v>
      </c>
      <c r="F143">
        <v>25299</v>
      </c>
      <c r="G143">
        <v>1544</v>
      </c>
      <c r="H143">
        <v>6122</v>
      </c>
      <c r="I143">
        <v>38</v>
      </c>
      <c r="J143">
        <v>2932</v>
      </c>
      <c r="K143">
        <v>38</v>
      </c>
      <c r="L143">
        <v>6128</v>
      </c>
      <c r="M143">
        <v>103</v>
      </c>
      <c r="N143">
        <v>3042</v>
      </c>
      <c r="O143">
        <v>292</v>
      </c>
      <c r="P143">
        <v>5597</v>
      </c>
      <c r="Q143">
        <v>444</v>
      </c>
      <c r="R143">
        <v>5119</v>
      </c>
      <c r="S143">
        <v>194</v>
      </c>
      <c r="T143">
        <v>5596</v>
      </c>
      <c r="U143">
        <v>278</v>
      </c>
      <c r="V143">
        <v>5945</v>
      </c>
      <c r="W143">
        <v>336</v>
      </c>
      <c r="X143">
        <v>19884</v>
      </c>
      <c r="Y143">
        <v>1076</v>
      </c>
      <c r="Z143">
        <v>20597</v>
      </c>
      <c r="AA143">
        <v>647</v>
      </c>
      <c r="AB143">
        <v>33144</v>
      </c>
      <c r="AC143">
        <v>1274</v>
      </c>
      <c r="AD143">
        <v>2899</v>
      </c>
      <c r="AE143">
        <v>134</v>
      </c>
      <c r="AF143">
        <v>154</v>
      </c>
      <c r="AG143">
        <v>0</v>
      </c>
      <c r="AH143">
        <v>1926</v>
      </c>
      <c r="AI143">
        <v>37</v>
      </c>
      <c r="AJ143">
        <v>937</v>
      </c>
      <c r="AK143">
        <v>245</v>
      </c>
      <c r="AL143">
        <v>1400</v>
      </c>
      <c r="AM143">
        <v>33</v>
      </c>
      <c r="AN143">
        <v>2144</v>
      </c>
      <c r="AO143">
        <v>380</v>
      </c>
      <c r="AP143">
        <v>32178</v>
      </c>
      <c r="AQ143">
        <v>1148</v>
      </c>
      <c r="AR143">
        <v>5203</v>
      </c>
      <c r="AS143">
        <v>223</v>
      </c>
      <c r="AT143">
        <v>35278</v>
      </c>
      <c r="AU143">
        <v>1500</v>
      </c>
      <c r="AV143">
        <v>36361</v>
      </c>
      <c r="AW143">
        <v>1219</v>
      </c>
      <c r="AX143">
        <v>4120</v>
      </c>
      <c r="AY143">
        <v>504</v>
      </c>
      <c r="AZ143">
        <v>2648</v>
      </c>
      <c r="BA143">
        <v>49</v>
      </c>
      <c r="BB143">
        <v>1472</v>
      </c>
      <c r="BC143">
        <v>455</v>
      </c>
      <c r="BD143">
        <v>2032</v>
      </c>
      <c r="BE143">
        <v>165</v>
      </c>
      <c r="BF143">
        <v>9172</v>
      </c>
      <c r="BG143">
        <v>590</v>
      </c>
      <c r="BH143">
        <v>10434</v>
      </c>
      <c r="BI143">
        <v>312</v>
      </c>
      <c r="BJ143">
        <v>6741</v>
      </c>
      <c r="BK143">
        <v>223</v>
      </c>
      <c r="BL143">
        <v>21571</v>
      </c>
      <c r="BM143">
        <v>1235</v>
      </c>
      <c r="BN143">
        <v>20756</v>
      </c>
      <c r="BO143">
        <v>1142</v>
      </c>
      <c r="BP143">
        <v>815</v>
      </c>
      <c r="BQ143">
        <v>93</v>
      </c>
      <c r="BR143">
        <v>3728</v>
      </c>
      <c r="BS143">
        <v>309</v>
      </c>
      <c r="BT143">
        <v>15232</v>
      </c>
      <c r="BU143">
        <v>665</v>
      </c>
      <c r="BV143">
        <v>6797</v>
      </c>
      <c r="BW143">
        <v>586</v>
      </c>
      <c r="BX143">
        <v>3270</v>
      </c>
      <c r="BY143">
        <v>293</v>
      </c>
      <c r="BZ143">
        <v>2910</v>
      </c>
      <c r="CA143">
        <v>203</v>
      </c>
      <c r="CB143">
        <v>4371</v>
      </c>
      <c r="CC143">
        <v>324</v>
      </c>
      <c r="CD143">
        <v>19909</v>
      </c>
      <c r="CE143">
        <v>1042</v>
      </c>
      <c r="CF143">
        <v>16133</v>
      </c>
      <c r="CG143">
        <v>348</v>
      </c>
      <c r="CH143">
        <v>1723</v>
      </c>
      <c r="CI143">
        <v>38758</v>
      </c>
      <c r="CJ143">
        <v>30473</v>
      </c>
      <c r="CK143">
        <v>14097</v>
      </c>
      <c r="CL143">
        <v>33198</v>
      </c>
      <c r="CM143">
        <v>4870</v>
      </c>
      <c r="CN143">
        <v>2103</v>
      </c>
      <c r="CO143">
        <v>133</v>
      </c>
      <c r="CP143">
        <v>1296</v>
      </c>
      <c r="CQ143">
        <v>3939</v>
      </c>
      <c r="CR143">
        <v>692</v>
      </c>
      <c r="CS143">
        <v>2745</v>
      </c>
      <c r="CT143">
        <v>1193</v>
      </c>
      <c r="CU143">
        <v>251</v>
      </c>
      <c r="CV143">
        <v>1242</v>
      </c>
      <c r="CW143">
        <v>1959</v>
      </c>
      <c r="CX143">
        <v>5241</v>
      </c>
      <c r="CY143">
        <v>1972</v>
      </c>
      <c r="CZ143">
        <v>1006</v>
      </c>
      <c r="DA143">
        <v>588</v>
      </c>
      <c r="DB143">
        <v>602</v>
      </c>
      <c r="DC143">
        <v>599</v>
      </c>
      <c r="DD143">
        <v>1776</v>
      </c>
      <c r="DE143">
        <v>5446</v>
      </c>
      <c r="DF143">
        <v>10316</v>
      </c>
      <c r="DG143">
        <v>7443</v>
      </c>
      <c r="DH143">
        <v>2712</v>
      </c>
      <c r="DI143">
        <v>673</v>
      </c>
      <c r="DJ143">
        <v>332</v>
      </c>
      <c r="DK143">
        <v>2200</v>
      </c>
      <c r="DL143">
        <v>1138</v>
      </c>
      <c r="DM143">
        <v>35496</v>
      </c>
      <c r="DN143">
        <v>4455</v>
      </c>
      <c r="DO143">
        <v>12694</v>
      </c>
      <c r="DP143">
        <v>3068</v>
      </c>
      <c r="DQ143">
        <v>214</v>
      </c>
      <c r="DR143">
        <v>331</v>
      </c>
      <c r="DS143">
        <v>336</v>
      </c>
      <c r="DT143">
        <v>394</v>
      </c>
      <c r="DU143">
        <v>292</v>
      </c>
      <c r="DV143">
        <v>1404</v>
      </c>
      <c r="DW143">
        <v>15762</v>
      </c>
      <c r="DX143" t="s">
        <v>700</v>
      </c>
      <c r="DY143" t="s">
        <v>700</v>
      </c>
      <c r="DZ143" t="s">
        <v>700</v>
      </c>
      <c r="EA143" t="s">
        <v>700</v>
      </c>
      <c r="EB143" t="s">
        <v>584</v>
      </c>
      <c r="EC143">
        <v>0.9</v>
      </c>
      <c r="ED143">
        <v>1.1000000000000001</v>
      </c>
      <c r="EE143">
        <v>1.1000000000000001</v>
      </c>
      <c r="EF143">
        <v>3.6</v>
      </c>
      <c r="EG143">
        <v>2.6</v>
      </c>
      <c r="EH143">
        <v>2.2000000000000002</v>
      </c>
      <c r="EI143">
        <v>1.7</v>
      </c>
      <c r="EJ143">
        <v>2.5</v>
      </c>
      <c r="EK143">
        <v>1.1000000000000001</v>
      </c>
      <c r="EL143">
        <v>0.9</v>
      </c>
      <c r="EM143">
        <v>1.2</v>
      </c>
      <c r="EN143">
        <v>0.7</v>
      </c>
      <c r="EO143">
        <v>1.3</v>
      </c>
      <c r="EP143">
        <v>0.7</v>
      </c>
      <c r="EQ143">
        <v>0.8</v>
      </c>
      <c r="ER143">
        <v>3.4</v>
      </c>
      <c r="ES143">
        <v>10.7</v>
      </c>
      <c r="ET143">
        <v>1.6</v>
      </c>
      <c r="EU143">
        <v>13.7</v>
      </c>
      <c r="EV143">
        <v>2.6</v>
      </c>
      <c r="EW143">
        <v>7.4</v>
      </c>
      <c r="EX143">
        <v>0.8</v>
      </c>
      <c r="EY143">
        <v>0.7</v>
      </c>
      <c r="EZ143">
        <v>4.0999999999999996</v>
      </c>
      <c r="FA143">
        <v>1.5</v>
      </c>
      <c r="FB143">
        <v>10.4</v>
      </c>
      <c r="FC143">
        <v>2.1</v>
      </c>
      <c r="FD143">
        <v>0.9</v>
      </c>
      <c r="FE143">
        <v>4.8</v>
      </c>
      <c r="FF143">
        <v>2.1</v>
      </c>
      <c r="FG143">
        <v>1</v>
      </c>
      <c r="FH143">
        <v>1.5</v>
      </c>
      <c r="FI143">
        <v>1.3</v>
      </c>
      <c r="FJ143">
        <v>1.3</v>
      </c>
      <c r="FK143">
        <v>5.7</v>
      </c>
      <c r="FL143">
        <v>2.8</v>
      </c>
      <c r="FM143">
        <v>1.5</v>
      </c>
      <c r="FN143">
        <v>2.4</v>
      </c>
      <c r="FO143">
        <v>2.9</v>
      </c>
      <c r="FP143">
        <v>2.4</v>
      </c>
      <c r="FQ143">
        <v>1.2</v>
      </c>
      <c r="FR143">
        <v>1.2</v>
      </c>
      <c r="FS143">
        <v>76</v>
      </c>
      <c r="FZ143" t="s">
        <v>700</v>
      </c>
      <c r="GA143" t="s">
        <v>700</v>
      </c>
      <c r="GB143" t="s">
        <v>384</v>
      </c>
      <c r="GC143" t="s">
        <v>2358</v>
      </c>
    </row>
    <row r="144" spans="1:185" x14ac:dyDescent="0.25">
      <c r="A144" s="65" t="s">
        <v>775</v>
      </c>
      <c r="B144">
        <v>45049</v>
      </c>
      <c r="C144">
        <v>1576</v>
      </c>
      <c r="D144">
        <v>12712</v>
      </c>
      <c r="E144">
        <v>397</v>
      </c>
      <c r="F144">
        <v>27547</v>
      </c>
      <c r="G144">
        <v>1122</v>
      </c>
      <c r="H144">
        <v>4790</v>
      </c>
      <c r="I144">
        <v>57</v>
      </c>
      <c r="J144">
        <v>3595</v>
      </c>
      <c r="K144">
        <v>92</v>
      </c>
      <c r="L144">
        <v>9117</v>
      </c>
      <c r="M144">
        <v>305</v>
      </c>
      <c r="N144">
        <v>2890</v>
      </c>
      <c r="O144">
        <v>220</v>
      </c>
      <c r="P144">
        <v>4723</v>
      </c>
      <c r="Q144">
        <v>81</v>
      </c>
      <c r="R144">
        <v>7743</v>
      </c>
      <c r="S144">
        <v>327</v>
      </c>
      <c r="T144">
        <v>6325</v>
      </c>
      <c r="U144">
        <v>167</v>
      </c>
      <c r="V144">
        <v>5866</v>
      </c>
      <c r="W144">
        <v>327</v>
      </c>
      <c r="X144">
        <v>22323</v>
      </c>
      <c r="Y144">
        <v>727</v>
      </c>
      <c r="Z144">
        <v>22726</v>
      </c>
      <c r="AA144">
        <v>849</v>
      </c>
      <c r="AB144">
        <v>36363</v>
      </c>
      <c r="AC144">
        <v>1127</v>
      </c>
      <c r="AD144">
        <v>2623</v>
      </c>
      <c r="AE144">
        <v>168</v>
      </c>
      <c r="AF144">
        <v>278</v>
      </c>
      <c r="AG144">
        <v>0</v>
      </c>
      <c r="AH144">
        <v>3945</v>
      </c>
      <c r="AI144">
        <v>103</v>
      </c>
      <c r="AJ144">
        <v>474</v>
      </c>
      <c r="AK144">
        <v>87</v>
      </c>
      <c r="AL144">
        <v>1366</v>
      </c>
      <c r="AM144">
        <v>91</v>
      </c>
      <c r="AN144">
        <v>1844</v>
      </c>
      <c r="AO144">
        <v>318</v>
      </c>
      <c r="AP144">
        <v>35127</v>
      </c>
      <c r="AQ144">
        <v>883</v>
      </c>
      <c r="AR144">
        <v>3780</v>
      </c>
      <c r="AS144">
        <v>106</v>
      </c>
      <c r="AT144">
        <v>41269</v>
      </c>
      <c r="AU144">
        <v>1470</v>
      </c>
      <c r="AV144">
        <v>39228</v>
      </c>
      <c r="AW144">
        <v>1054</v>
      </c>
      <c r="AX144">
        <v>5821</v>
      </c>
      <c r="AY144">
        <v>522</v>
      </c>
      <c r="AZ144">
        <v>3813</v>
      </c>
      <c r="BA144">
        <v>63</v>
      </c>
      <c r="BB144">
        <v>2008</v>
      </c>
      <c r="BC144">
        <v>459</v>
      </c>
      <c r="BD144">
        <v>1605</v>
      </c>
      <c r="BE144">
        <v>277</v>
      </c>
      <c r="BF144">
        <v>6722</v>
      </c>
      <c r="BG144">
        <v>311</v>
      </c>
      <c r="BH144">
        <v>9787</v>
      </c>
      <c r="BI144">
        <v>286</v>
      </c>
      <c r="BJ144">
        <v>11333</v>
      </c>
      <c r="BK144">
        <v>85</v>
      </c>
      <c r="BL144">
        <v>23685</v>
      </c>
      <c r="BM144">
        <v>798</v>
      </c>
      <c r="BN144">
        <v>22958</v>
      </c>
      <c r="BO144">
        <v>706</v>
      </c>
      <c r="BP144">
        <v>727</v>
      </c>
      <c r="BQ144">
        <v>92</v>
      </c>
      <c r="BR144">
        <v>3862</v>
      </c>
      <c r="BS144">
        <v>324</v>
      </c>
      <c r="BT144">
        <v>17948</v>
      </c>
      <c r="BU144">
        <v>583</v>
      </c>
      <c r="BV144">
        <v>6371</v>
      </c>
      <c r="BW144">
        <v>315</v>
      </c>
      <c r="BX144">
        <v>3228</v>
      </c>
      <c r="BY144">
        <v>224</v>
      </c>
      <c r="BZ144">
        <v>2085</v>
      </c>
      <c r="CA144">
        <v>141</v>
      </c>
      <c r="CB144">
        <v>4168</v>
      </c>
      <c r="CC144">
        <v>289</v>
      </c>
      <c r="CD144">
        <v>15208</v>
      </c>
      <c r="CE144">
        <v>897</v>
      </c>
      <c r="CF144">
        <v>25609</v>
      </c>
      <c r="CG144">
        <v>390</v>
      </c>
      <c r="CH144">
        <v>1576</v>
      </c>
      <c r="CI144">
        <v>43473</v>
      </c>
      <c r="CJ144">
        <v>37810</v>
      </c>
      <c r="CK144">
        <v>10492</v>
      </c>
      <c r="CL144">
        <v>35216</v>
      </c>
      <c r="CM144">
        <v>6961</v>
      </c>
      <c r="CN144">
        <v>2449</v>
      </c>
      <c r="CO144">
        <v>55</v>
      </c>
      <c r="CP144">
        <v>1388</v>
      </c>
      <c r="CQ144">
        <v>4611</v>
      </c>
      <c r="CR144">
        <v>452</v>
      </c>
      <c r="CS144">
        <v>3089</v>
      </c>
      <c r="CT144">
        <v>1059</v>
      </c>
      <c r="CU144">
        <v>362</v>
      </c>
      <c r="CV144">
        <v>2062</v>
      </c>
      <c r="CW144">
        <v>2643</v>
      </c>
      <c r="CX144">
        <v>5027</v>
      </c>
      <c r="CY144">
        <v>1815</v>
      </c>
      <c r="CZ144">
        <v>1148</v>
      </c>
      <c r="DA144">
        <v>892</v>
      </c>
      <c r="DB144">
        <v>342</v>
      </c>
      <c r="DC144">
        <v>323</v>
      </c>
      <c r="DD144">
        <v>662</v>
      </c>
      <c r="DE144">
        <v>3840</v>
      </c>
      <c r="DF144">
        <v>12334</v>
      </c>
      <c r="DG144">
        <v>10049</v>
      </c>
      <c r="DH144">
        <v>4795</v>
      </c>
      <c r="DI144">
        <v>641</v>
      </c>
      <c r="DJ144">
        <v>399</v>
      </c>
      <c r="DK144">
        <v>1644</v>
      </c>
      <c r="DL144">
        <v>1072</v>
      </c>
      <c r="DM144">
        <v>40134</v>
      </c>
      <c r="DN144">
        <v>4387</v>
      </c>
      <c r="DO144">
        <v>14229</v>
      </c>
      <c r="DP144">
        <v>1945</v>
      </c>
      <c r="DQ144">
        <v>263</v>
      </c>
      <c r="DR144">
        <v>320</v>
      </c>
      <c r="DS144">
        <v>203</v>
      </c>
      <c r="DT144">
        <v>229</v>
      </c>
      <c r="DU144">
        <v>170</v>
      </c>
      <c r="DV144">
        <v>700</v>
      </c>
      <c r="DW144">
        <v>16174</v>
      </c>
      <c r="DX144" t="s">
        <v>700</v>
      </c>
      <c r="DY144" t="s">
        <v>700</v>
      </c>
      <c r="DZ144" t="s">
        <v>700</v>
      </c>
      <c r="EA144" t="s">
        <v>700</v>
      </c>
      <c r="EB144" t="s">
        <v>585</v>
      </c>
      <c r="EC144">
        <v>0.9</v>
      </c>
      <c r="ED144">
        <v>1.9</v>
      </c>
      <c r="EE144">
        <v>1.9</v>
      </c>
      <c r="EF144">
        <v>4</v>
      </c>
      <c r="EG144">
        <v>1.1000000000000001</v>
      </c>
      <c r="EH144">
        <v>1.9</v>
      </c>
      <c r="EI144">
        <v>1.2</v>
      </c>
      <c r="EJ144">
        <v>3.1</v>
      </c>
      <c r="EK144">
        <v>0.5</v>
      </c>
      <c r="EL144">
        <v>1.4</v>
      </c>
      <c r="EM144">
        <v>1.2</v>
      </c>
      <c r="EN144">
        <v>1.7</v>
      </c>
      <c r="EO144">
        <v>1.1000000000000001</v>
      </c>
      <c r="EP144">
        <v>1</v>
      </c>
      <c r="EQ144">
        <v>1</v>
      </c>
      <c r="ER144">
        <v>5.2</v>
      </c>
      <c r="ES144">
        <v>6.1</v>
      </c>
      <c r="ET144">
        <v>1.8</v>
      </c>
      <c r="EU144">
        <v>6.5</v>
      </c>
      <c r="EV144">
        <v>5.8</v>
      </c>
      <c r="EW144">
        <v>12.5</v>
      </c>
      <c r="EX144">
        <v>0.7</v>
      </c>
      <c r="EY144">
        <v>0.7</v>
      </c>
      <c r="EZ144">
        <v>4.7</v>
      </c>
      <c r="FA144">
        <v>1.1000000000000001</v>
      </c>
      <c r="FB144">
        <v>11.6</v>
      </c>
      <c r="FC144">
        <v>2.6</v>
      </c>
      <c r="FD144">
        <v>0.9</v>
      </c>
      <c r="FE144">
        <v>7.1</v>
      </c>
      <c r="FF144">
        <v>2.2000000000000002</v>
      </c>
      <c r="FG144">
        <v>1.5</v>
      </c>
      <c r="FH144">
        <v>0.5</v>
      </c>
      <c r="FI144">
        <v>1.3</v>
      </c>
      <c r="FJ144">
        <v>1.3</v>
      </c>
      <c r="FK144">
        <v>7.6</v>
      </c>
      <c r="FL144">
        <v>4</v>
      </c>
      <c r="FM144">
        <v>1.6</v>
      </c>
      <c r="FN144">
        <v>1.9</v>
      </c>
      <c r="FO144">
        <v>3.9</v>
      </c>
      <c r="FP144">
        <v>3.3</v>
      </c>
      <c r="FQ144">
        <v>2</v>
      </c>
      <c r="FR144">
        <v>0.6</v>
      </c>
      <c r="FS144">
        <v>94</v>
      </c>
      <c r="FZ144" t="s">
        <v>700</v>
      </c>
      <c r="GA144" t="s">
        <v>700</v>
      </c>
      <c r="GB144" t="s">
        <v>385</v>
      </c>
      <c r="GC144" t="s">
        <v>2358</v>
      </c>
    </row>
    <row r="145" spans="1:185" x14ac:dyDescent="0.25">
      <c r="A145" s="65" t="s">
        <v>776</v>
      </c>
      <c r="B145">
        <v>39954</v>
      </c>
      <c r="C145">
        <v>1130</v>
      </c>
      <c r="D145">
        <v>10856</v>
      </c>
      <c r="E145">
        <v>164</v>
      </c>
      <c r="F145">
        <v>24897</v>
      </c>
      <c r="G145">
        <v>955</v>
      </c>
      <c r="H145">
        <v>4201</v>
      </c>
      <c r="I145">
        <v>11</v>
      </c>
      <c r="J145">
        <v>2828</v>
      </c>
      <c r="K145">
        <v>60</v>
      </c>
      <c r="L145">
        <v>8028</v>
      </c>
      <c r="M145">
        <v>104</v>
      </c>
      <c r="N145">
        <v>2871</v>
      </c>
      <c r="O145">
        <v>177</v>
      </c>
      <c r="P145">
        <v>4128</v>
      </c>
      <c r="Q145">
        <v>374</v>
      </c>
      <c r="R145">
        <v>5344</v>
      </c>
      <c r="S145">
        <v>88</v>
      </c>
      <c r="T145">
        <v>6590</v>
      </c>
      <c r="U145">
        <v>185</v>
      </c>
      <c r="V145">
        <v>5964</v>
      </c>
      <c r="W145">
        <v>131</v>
      </c>
      <c r="X145">
        <v>20053</v>
      </c>
      <c r="Y145">
        <v>673</v>
      </c>
      <c r="Z145">
        <v>19901</v>
      </c>
      <c r="AA145">
        <v>457</v>
      </c>
      <c r="AB145">
        <v>36819</v>
      </c>
      <c r="AC145">
        <v>923</v>
      </c>
      <c r="AD145">
        <v>577</v>
      </c>
      <c r="AE145">
        <v>25</v>
      </c>
      <c r="AF145">
        <v>118</v>
      </c>
      <c r="AG145">
        <v>0</v>
      </c>
      <c r="AH145">
        <v>940</v>
      </c>
      <c r="AI145">
        <v>60</v>
      </c>
      <c r="AJ145">
        <v>183</v>
      </c>
      <c r="AK145">
        <v>47</v>
      </c>
      <c r="AL145">
        <v>1317</v>
      </c>
      <c r="AM145">
        <v>75</v>
      </c>
      <c r="AN145">
        <v>623</v>
      </c>
      <c r="AO145">
        <v>57</v>
      </c>
      <c r="AP145">
        <v>36478</v>
      </c>
      <c r="AQ145">
        <v>913</v>
      </c>
      <c r="AR145">
        <v>3460</v>
      </c>
      <c r="AS145">
        <v>112</v>
      </c>
      <c r="AT145">
        <v>36494</v>
      </c>
      <c r="AU145">
        <v>1018</v>
      </c>
      <c r="AV145">
        <v>38608</v>
      </c>
      <c r="AW145">
        <v>1052</v>
      </c>
      <c r="AX145">
        <v>1346</v>
      </c>
      <c r="AY145">
        <v>78</v>
      </c>
      <c r="AZ145">
        <v>1026</v>
      </c>
      <c r="BA145">
        <v>19</v>
      </c>
      <c r="BB145">
        <v>320</v>
      </c>
      <c r="BC145">
        <v>59</v>
      </c>
      <c r="BD145">
        <v>948</v>
      </c>
      <c r="BE145">
        <v>84</v>
      </c>
      <c r="BF145">
        <v>6418</v>
      </c>
      <c r="BG145">
        <v>254</v>
      </c>
      <c r="BH145">
        <v>8882</v>
      </c>
      <c r="BI145">
        <v>354</v>
      </c>
      <c r="BJ145">
        <v>9979</v>
      </c>
      <c r="BK145">
        <v>97</v>
      </c>
      <c r="BL145">
        <v>21645</v>
      </c>
      <c r="BM145">
        <v>799</v>
      </c>
      <c r="BN145">
        <v>20989</v>
      </c>
      <c r="BO145">
        <v>680</v>
      </c>
      <c r="BP145">
        <v>656</v>
      </c>
      <c r="BQ145">
        <v>119</v>
      </c>
      <c r="BR145">
        <v>3252</v>
      </c>
      <c r="BS145">
        <v>156</v>
      </c>
      <c r="BT145">
        <v>15606</v>
      </c>
      <c r="BU145">
        <v>386</v>
      </c>
      <c r="BV145">
        <v>6582</v>
      </c>
      <c r="BW145">
        <v>344</v>
      </c>
      <c r="BX145">
        <v>2709</v>
      </c>
      <c r="BY145">
        <v>225</v>
      </c>
      <c r="BZ145">
        <v>1264</v>
      </c>
      <c r="CA145">
        <v>60</v>
      </c>
      <c r="CB145">
        <v>2493</v>
      </c>
      <c r="CC145">
        <v>290</v>
      </c>
      <c r="CD145">
        <v>12821</v>
      </c>
      <c r="CE145">
        <v>443</v>
      </c>
      <c r="CF145">
        <v>24498</v>
      </c>
      <c r="CG145">
        <v>395</v>
      </c>
      <c r="CH145">
        <v>1130</v>
      </c>
      <c r="CI145">
        <v>38824</v>
      </c>
      <c r="CJ145">
        <v>34413</v>
      </c>
      <c r="CK145">
        <v>8224</v>
      </c>
      <c r="CL145">
        <v>36862</v>
      </c>
      <c r="CM145">
        <v>1913</v>
      </c>
      <c r="CN145">
        <v>681</v>
      </c>
      <c r="CO145">
        <v>184</v>
      </c>
      <c r="CP145">
        <v>1528</v>
      </c>
      <c r="CQ145">
        <v>3671</v>
      </c>
      <c r="CR145">
        <v>626</v>
      </c>
      <c r="CS145">
        <v>2336</v>
      </c>
      <c r="CT145">
        <v>1422</v>
      </c>
      <c r="CU145">
        <v>297</v>
      </c>
      <c r="CV145">
        <v>1637</v>
      </c>
      <c r="CW145">
        <v>2096</v>
      </c>
      <c r="CX145">
        <v>5271</v>
      </c>
      <c r="CY145">
        <v>1578</v>
      </c>
      <c r="CZ145">
        <v>961</v>
      </c>
      <c r="DA145">
        <v>1051</v>
      </c>
      <c r="DB145">
        <v>305</v>
      </c>
      <c r="DC145">
        <v>262</v>
      </c>
      <c r="DD145">
        <v>392</v>
      </c>
      <c r="DE145">
        <v>2940</v>
      </c>
      <c r="DF145">
        <v>11019</v>
      </c>
      <c r="DG145">
        <v>8969</v>
      </c>
      <c r="DH145">
        <v>3967</v>
      </c>
      <c r="DI145">
        <v>706</v>
      </c>
      <c r="DJ145">
        <v>458</v>
      </c>
      <c r="DK145">
        <v>1344</v>
      </c>
      <c r="DL145">
        <v>734</v>
      </c>
      <c r="DM145">
        <v>35815</v>
      </c>
      <c r="DN145">
        <v>4797</v>
      </c>
      <c r="DO145">
        <v>12450</v>
      </c>
      <c r="DP145">
        <v>1509</v>
      </c>
      <c r="DQ145">
        <v>80</v>
      </c>
      <c r="DR145">
        <v>286</v>
      </c>
      <c r="DS145">
        <v>216</v>
      </c>
      <c r="DT145">
        <v>283</v>
      </c>
      <c r="DU145">
        <v>136</v>
      </c>
      <c r="DV145">
        <v>360</v>
      </c>
      <c r="DW145">
        <v>13959</v>
      </c>
      <c r="DX145" t="s">
        <v>700</v>
      </c>
      <c r="DY145" t="s">
        <v>700</v>
      </c>
      <c r="DZ145" t="s">
        <v>700</v>
      </c>
      <c r="EA145" t="s">
        <v>700</v>
      </c>
      <c r="EB145" t="s">
        <v>586</v>
      </c>
      <c r="EC145">
        <v>0.6</v>
      </c>
      <c r="ED145">
        <v>1.7</v>
      </c>
      <c r="EE145">
        <v>0.9</v>
      </c>
      <c r="EF145">
        <v>3.1</v>
      </c>
      <c r="EG145">
        <v>3</v>
      </c>
      <c r="EH145">
        <v>1.1000000000000001</v>
      </c>
      <c r="EI145">
        <v>1.3</v>
      </c>
      <c r="EJ145">
        <v>1.3</v>
      </c>
      <c r="EK145">
        <v>0.7</v>
      </c>
      <c r="EL145">
        <v>0.8</v>
      </c>
      <c r="EM145">
        <v>0.9</v>
      </c>
      <c r="EN145">
        <v>0.5</v>
      </c>
      <c r="EO145">
        <v>0.9</v>
      </c>
      <c r="EP145">
        <v>0.8</v>
      </c>
      <c r="EQ145">
        <v>0.6</v>
      </c>
      <c r="ER145">
        <v>5.0999999999999996</v>
      </c>
      <c r="ES145">
        <v>13.8</v>
      </c>
      <c r="ET145">
        <v>6.1</v>
      </c>
      <c r="EU145">
        <v>17.3</v>
      </c>
      <c r="EV145">
        <v>6.4</v>
      </c>
      <c r="EW145">
        <v>8.1999999999999993</v>
      </c>
      <c r="EX145">
        <v>0.7</v>
      </c>
      <c r="EY145">
        <v>0.6</v>
      </c>
      <c r="EZ145">
        <v>4.9000000000000004</v>
      </c>
      <c r="FA145">
        <v>2.9</v>
      </c>
      <c r="FB145">
        <v>16.399999999999999</v>
      </c>
      <c r="FC145">
        <v>1.9</v>
      </c>
      <c r="FD145">
        <v>0.6</v>
      </c>
      <c r="FE145">
        <v>6.1</v>
      </c>
      <c r="FF145">
        <v>1.6</v>
      </c>
      <c r="FG145">
        <v>1.7</v>
      </c>
      <c r="FH145">
        <v>0.5</v>
      </c>
      <c r="FI145">
        <v>0.9</v>
      </c>
      <c r="FJ145">
        <v>0.8</v>
      </c>
      <c r="FK145">
        <v>12.3</v>
      </c>
      <c r="FL145">
        <v>2.2000000000000002</v>
      </c>
      <c r="FM145">
        <v>0.8</v>
      </c>
      <c r="FN145">
        <v>1.9</v>
      </c>
      <c r="FO145">
        <v>4.4000000000000004</v>
      </c>
      <c r="FP145">
        <v>6</v>
      </c>
      <c r="FQ145">
        <v>1</v>
      </c>
      <c r="FR145">
        <v>0.6</v>
      </c>
      <c r="FS145">
        <v>55</v>
      </c>
      <c r="FZ145" t="s">
        <v>700</v>
      </c>
      <c r="GA145" t="s">
        <v>700</v>
      </c>
      <c r="GB145" t="s">
        <v>386</v>
      </c>
      <c r="GC145" t="s">
        <v>2358</v>
      </c>
    </row>
    <row r="146" spans="1:185" x14ac:dyDescent="0.25">
      <c r="A146" s="65" t="s">
        <v>777</v>
      </c>
      <c r="B146">
        <v>43068</v>
      </c>
      <c r="C146">
        <v>991</v>
      </c>
      <c r="D146">
        <v>9497</v>
      </c>
      <c r="E146">
        <v>84</v>
      </c>
      <c r="F146">
        <v>25885</v>
      </c>
      <c r="G146">
        <v>868</v>
      </c>
      <c r="H146">
        <v>7686</v>
      </c>
      <c r="I146">
        <v>39</v>
      </c>
      <c r="J146">
        <v>3127</v>
      </c>
      <c r="K146">
        <v>49</v>
      </c>
      <c r="L146">
        <v>6370</v>
      </c>
      <c r="M146">
        <v>35</v>
      </c>
      <c r="N146">
        <v>2631</v>
      </c>
      <c r="O146">
        <v>175</v>
      </c>
      <c r="P146">
        <v>5201</v>
      </c>
      <c r="Q146">
        <v>286</v>
      </c>
      <c r="R146">
        <v>4693</v>
      </c>
      <c r="S146">
        <v>114</v>
      </c>
      <c r="T146">
        <v>5983</v>
      </c>
      <c r="U146">
        <v>185</v>
      </c>
      <c r="V146">
        <v>7377</v>
      </c>
      <c r="W146">
        <v>108</v>
      </c>
      <c r="X146">
        <v>21125</v>
      </c>
      <c r="Y146">
        <v>465</v>
      </c>
      <c r="Z146">
        <v>21943</v>
      </c>
      <c r="AA146">
        <v>526</v>
      </c>
      <c r="AB146">
        <v>39755</v>
      </c>
      <c r="AC146">
        <v>829</v>
      </c>
      <c r="AD146">
        <v>830</v>
      </c>
      <c r="AE146">
        <v>1</v>
      </c>
      <c r="AF146">
        <v>196</v>
      </c>
      <c r="AG146">
        <v>77</v>
      </c>
      <c r="AH146">
        <v>1422</v>
      </c>
      <c r="AI146">
        <v>26</v>
      </c>
      <c r="AJ146">
        <v>121</v>
      </c>
      <c r="AK146">
        <v>36</v>
      </c>
      <c r="AL146">
        <v>744</v>
      </c>
      <c r="AM146">
        <v>22</v>
      </c>
      <c r="AN146">
        <v>1252</v>
      </c>
      <c r="AO146">
        <v>62</v>
      </c>
      <c r="AP146">
        <v>38700</v>
      </c>
      <c r="AQ146">
        <v>803</v>
      </c>
      <c r="AR146">
        <v>3938</v>
      </c>
      <c r="AS146">
        <v>18</v>
      </c>
      <c r="AT146">
        <v>39130</v>
      </c>
      <c r="AU146">
        <v>973</v>
      </c>
      <c r="AV146">
        <v>40970</v>
      </c>
      <c r="AW146">
        <v>902</v>
      </c>
      <c r="AX146">
        <v>2098</v>
      </c>
      <c r="AY146">
        <v>89</v>
      </c>
      <c r="AZ146">
        <v>1334</v>
      </c>
      <c r="BA146">
        <v>36</v>
      </c>
      <c r="BB146">
        <v>764</v>
      </c>
      <c r="BC146">
        <v>53</v>
      </c>
      <c r="BD146">
        <v>967</v>
      </c>
      <c r="BE146">
        <v>52</v>
      </c>
      <c r="BF146">
        <v>6162</v>
      </c>
      <c r="BG146">
        <v>214</v>
      </c>
      <c r="BH146">
        <v>9947</v>
      </c>
      <c r="BI146">
        <v>354</v>
      </c>
      <c r="BJ146">
        <v>13864</v>
      </c>
      <c r="BK146">
        <v>112</v>
      </c>
      <c r="BL146">
        <v>21729</v>
      </c>
      <c r="BM146">
        <v>714</v>
      </c>
      <c r="BN146">
        <v>21228</v>
      </c>
      <c r="BO146">
        <v>670</v>
      </c>
      <c r="BP146">
        <v>501</v>
      </c>
      <c r="BQ146">
        <v>44</v>
      </c>
      <c r="BR146">
        <v>4156</v>
      </c>
      <c r="BS146">
        <v>154</v>
      </c>
      <c r="BT146">
        <v>15644</v>
      </c>
      <c r="BU146">
        <v>342</v>
      </c>
      <c r="BV146">
        <v>6743</v>
      </c>
      <c r="BW146">
        <v>401</v>
      </c>
      <c r="BX146">
        <v>3498</v>
      </c>
      <c r="BY146">
        <v>125</v>
      </c>
      <c r="BZ146">
        <v>1706</v>
      </c>
      <c r="CA146">
        <v>212</v>
      </c>
      <c r="CB146">
        <v>2947</v>
      </c>
      <c r="CC146">
        <v>244</v>
      </c>
      <c r="CD146">
        <v>13295</v>
      </c>
      <c r="CE146">
        <v>409</v>
      </c>
      <c r="CF146">
        <v>26718</v>
      </c>
      <c r="CG146">
        <v>338</v>
      </c>
      <c r="CH146">
        <v>991</v>
      </c>
      <c r="CI146">
        <v>42077</v>
      </c>
      <c r="CJ146">
        <v>35797</v>
      </c>
      <c r="CK146">
        <v>13045</v>
      </c>
      <c r="CL146">
        <v>38395</v>
      </c>
      <c r="CM146">
        <v>2400</v>
      </c>
      <c r="CN146">
        <v>599</v>
      </c>
      <c r="CO146">
        <v>171</v>
      </c>
      <c r="CP146">
        <v>1521</v>
      </c>
      <c r="CQ146">
        <v>3034</v>
      </c>
      <c r="CR146">
        <v>733</v>
      </c>
      <c r="CS146">
        <v>2494</v>
      </c>
      <c r="CT146">
        <v>773</v>
      </c>
      <c r="CU146">
        <v>588</v>
      </c>
      <c r="CV146">
        <v>1796</v>
      </c>
      <c r="CW146">
        <v>2663</v>
      </c>
      <c r="CX146">
        <v>5467</v>
      </c>
      <c r="CY146">
        <v>1616</v>
      </c>
      <c r="CZ146">
        <v>1400</v>
      </c>
      <c r="DA146">
        <v>1183</v>
      </c>
      <c r="DB146">
        <v>384</v>
      </c>
      <c r="DC146">
        <v>208</v>
      </c>
      <c r="DD146">
        <v>379</v>
      </c>
      <c r="DE146">
        <v>5300</v>
      </c>
      <c r="DF146">
        <v>12056</v>
      </c>
      <c r="DG146">
        <v>10271</v>
      </c>
      <c r="DH146">
        <v>4105</v>
      </c>
      <c r="DI146">
        <v>367</v>
      </c>
      <c r="DJ146">
        <v>153</v>
      </c>
      <c r="DK146">
        <v>1418</v>
      </c>
      <c r="DL146">
        <v>615</v>
      </c>
      <c r="DM146">
        <v>38177</v>
      </c>
      <c r="DN146">
        <v>4564</v>
      </c>
      <c r="DO146">
        <v>13624</v>
      </c>
      <c r="DP146">
        <v>3732</v>
      </c>
      <c r="DQ146">
        <v>441</v>
      </c>
      <c r="DR146">
        <v>424</v>
      </c>
      <c r="DS146">
        <v>543</v>
      </c>
      <c r="DT146">
        <v>409</v>
      </c>
      <c r="DU146">
        <v>509</v>
      </c>
      <c r="DV146">
        <v>1295</v>
      </c>
      <c r="DW146">
        <v>17356</v>
      </c>
      <c r="DX146" t="s">
        <v>700</v>
      </c>
      <c r="DY146" t="s">
        <v>700</v>
      </c>
      <c r="DZ146" t="s">
        <v>700</v>
      </c>
      <c r="EA146" t="s">
        <v>700</v>
      </c>
      <c r="EB146" t="s">
        <v>587</v>
      </c>
      <c r="EC146">
        <v>0.7</v>
      </c>
      <c r="ED146">
        <v>1.9</v>
      </c>
      <c r="EE146">
        <v>0.6</v>
      </c>
      <c r="EF146">
        <v>4.3</v>
      </c>
      <c r="EG146">
        <v>2.5</v>
      </c>
      <c r="EH146">
        <v>1.5</v>
      </c>
      <c r="EI146">
        <v>1.9</v>
      </c>
      <c r="EJ146">
        <v>0.8</v>
      </c>
      <c r="EK146">
        <v>0.4</v>
      </c>
      <c r="EL146">
        <v>0.7</v>
      </c>
      <c r="EM146">
        <v>0.9</v>
      </c>
      <c r="EN146">
        <v>0.6</v>
      </c>
      <c r="EO146">
        <v>0.7</v>
      </c>
      <c r="EP146">
        <v>0.9</v>
      </c>
      <c r="EQ146">
        <v>0.6</v>
      </c>
      <c r="ER146">
        <v>0.4</v>
      </c>
      <c r="ES146">
        <v>41.4</v>
      </c>
      <c r="ET146">
        <v>3.1</v>
      </c>
      <c r="EU146">
        <v>24.2</v>
      </c>
      <c r="EV146">
        <v>4.7</v>
      </c>
      <c r="EW146">
        <v>5.5</v>
      </c>
      <c r="EX146">
        <v>0.6</v>
      </c>
      <c r="EY146">
        <v>0.7</v>
      </c>
      <c r="EZ146">
        <v>3.7</v>
      </c>
      <c r="FA146">
        <v>4.2</v>
      </c>
      <c r="FB146">
        <v>6.3</v>
      </c>
      <c r="FC146">
        <v>0.6</v>
      </c>
      <c r="FD146">
        <v>0.7</v>
      </c>
      <c r="FE146">
        <v>6.2</v>
      </c>
      <c r="FF146">
        <v>1.9</v>
      </c>
      <c r="FG146">
        <v>1.3</v>
      </c>
      <c r="FH146">
        <v>0.5</v>
      </c>
      <c r="FI146">
        <v>0.9</v>
      </c>
      <c r="FJ146">
        <v>0.9</v>
      </c>
      <c r="FK146">
        <v>6.7</v>
      </c>
      <c r="FL146">
        <v>2.2999999999999998</v>
      </c>
      <c r="FM146">
        <v>0.7</v>
      </c>
      <c r="FN146">
        <v>2.2999999999999998</v>
      </c>
      <c r="FO146">
        <v>2.6</v>
      </c>
      <c r="FP146">
        <v>4.5</v>
      </c>
      <c r="FQ146">
        <v>1.2</v>
      </c>
      <c r="FR146">
        <v>0.6</v>
      </c>
      <c r="FS146">
        <v>135</v>
      </c>
      <c r="FZ146" t="s">
        <v>700</v>
      </c>
      <c r="GA146" t="s">
        <v>700</v>
      </c>
      <c r="GB146" t="s">
        <v>387</v>
      </c>
      <c r="GC146" t="s">
        <v>2358</v>
      </c>
    </row>
    <row r="147" spans="1:185" x14ac:dyDescent="0.25">
      <c r="A147" s="65" t="s">
        <v>778</v>
      </c>
      <c r="B147">
        <v>41191</v>
      </c>
      <c r="C147">
        <v>1307</v>
      </c>
      <c r="D147">
        <v>10477</v>
      </c>
      <c r="E147">
        <v>161</v>
      </c>
      <c r="F147">
        <v>24337</v>
      </c>
      <c r="G147">
        <v>1131</v>
      </c>
      <c r="H147">
        <v>6377</v>
      </c>
      <c r="I147">
        <v>15</v>
      </c>
      <c r="J147">
        <v>3143</v>
      </c>
      <c r="K147">
        <v>62</v>
      </c>
      <c r="L147">
        <v>7334</v>
      </c>
      <c r="M147">
        <v>99</v>
      </c>
      <c r="N147">
        <v>3283</v>
      </c>
      <c r="O147">
        <v>187</v>
      </c>
      <c r="P147">
        <v>3731</v>
      </c>
      <c r="Q147">
        <v>253</v>
      </c>
      <c r="R147">
        <v>4997</v>
      </c>
      <c r="S147">
        <v>304</v>
      </c>
      <c r="T147">
        <v>6454</v>
      </c>
      <c r="U147">
        <v>235</v>
      </c>
      <c r="V147">
        <v>5872</v>
      </c>
      <c r="W147">
        <v>152</v>
      </c>
      <c r="X147">
        <v>20886</v>
      </c>
      <c r="Y147">
        <v>833</v>
      </c>
      <c r="Z147">
        <v>20305</v>
      </c>
      <c r="AA147">
        <v>474</v>
      </c>
      <c r="AB147">
        <v>38950</v>
      </c>
      <c r="AC147">
        <v>1025</v>
      </c>
      <c r="AD147">
        <v>283</v>
      </c>
      <c r="AE147">
        <v>62</v>
      </c>
      <c r="AF147">
        <v>119</v>
      </c>
      <c r="AG147">
        <v>23</v>
      </c>
      <c r="AH147">
        <v>411</v>
      </c>
      <c r="AI147">
        <v>10</v>
      </c>
      <c r="AJ147">
        <v>381</v>
      </c>
      <c r="AK147">
        <v>40</v>
      </c>
      <c r="AL147">
        <v>1032</v>
      </c>
      <c r="AM147">
        <v>147</v>
      </c>
      <c r="AN147">
        <v>1129</v>
      </c>
      <c r="AO147">
        <v>95</v>
      </c>
      <c r="AP147">
        <v>38348</v>
      </c>
      <c r="AQ147">
        <v>971</v>
      </c>
      <c r="AR147">
        <v>4171</v>
      </c>
      <c r="AS147">
        <v>76</v>
      </c>
      <c r="AT147">
        <v>37020</v>
      </c>
      <c r="AU147">
        <v>1231</v>
      </c>
      <c r="AV147">
        <v>40230</v>
      </c>
      <c r="AW147">
        <v>1242</v>
      </c>
      <c r="AX147">
        <v>961</v>
      </c>
      <c r="AY147">
        <v>65</v>
      </c>
      <c r="AZ147">
        <v>726</v>
      </c>
      <c r="BA147">
        <v>42</v>
      </c>
      <c r="BB147">
        <v>235</v>
      </c>
      <c r="BC147">
        <v>23</v>
      </c>
      <c r="BD147">
        <v>1111</v>
      </c>
      <c r="BE147">
        <v>71</v>
      </c>
      <c r="BF147">
        <v>6210</v>
      </c>
      <c r="BG147">
        <v>407</v>
      </c>
      <c r="BH147">
        <v>9437</v>
      </c>
      <c r="BI147">
        <v>356</v>
      </c>
      <c r="BJ147">
        <v>10673</v>
      </c>
      <c r="BK147">
        <v>125</v>
      </c>
      <c r="BL147">
        <v>20850</v>
      </c>
      <c r="BM147">
        <v>1011</v>
      </c>
      <c r="BN147">
        <v>20105</v>
      </c>
      <c r="BO147">
        <v>920</v>
      </c>
      <c r="BP147">
        <v>745</v>
      </c>
      <c r="BQ147">
        <v>91</v>
      </c>
      <c r="BR147">
        <v>3487</v>
      </c>
      <c r="BS147">
        <v>120</v>
      </c>
      <c r="BT147">
        <v>14734</v>
      </c>
      <c r="BU147">
        <v>485</v>
      </c>
      <c r="BV147">
        <v>6758</v>
      </c>
      <c r="BW147">
        <v>535</v>
      </c>
      <c r="BX147">
        <v>2845</v>
      </c>
      <c r="BY147">
        <v>111</v>
      </c>
      <c r="BZ147">
        <v>2113</v>
      </c>
      <c r="CA147">
        <v>170</v>
      </c>
      <c r="CB147">
        <v>3154</v>
      </c>
      <c r="CC147">
        <v>186</v>
      </c>
      <c r="CD147">
        <v>13177</v>
      </c>
      <c r="CE147">
        <v>789</v>
      </c>
      <c r="CF147">
        <v>24782</v>
      </c>
      <c r="CG147">
        <v>332</v>
      </c>
      <c r="CH147">
        <v>1307</v>
      </c>
      <c r="CI147">
        <v>39884</v>
      </c>
      <c r="CJ147">
        <v>35277</v>
      </c>
      <c r="CK147">
        <v>10564</v>
      </c>
      <c r="CL147">
        <v>37209</v>
      </c>
      <c r="CM147">
        <v>1463</v>
      </c>
      <c r="CN147">
        <v>366</v>
      </c>
      <c r="CO147">
        <v>260</v>
      </c>
      <c r="CP147">
        <v>1768</v>
      </c>
      <c r="CQ147">
        <v>3306</v>
      </c>
      <c r="CR147">
        <v>623</v>
      </c>
      <c r="CS147">
        <v>2637</v>
      </c>
      <c r="CT147">
        <v>925</v>
      </c>
      <c r="CU147">
        <v>308</v>
      </c>
      <c r="CV147">
        <v>1308</v>
      </c>
      <c r="CW147">
        <v>2170</v>
      </c>
      <c r="CX147">
        <v>4991</v>
      </c>
      <c r="CY147">
        <v>2013</v>
      </c>
      <c r="CZ147">
        <v>1136</v>
      </c>
      <c r="DA147">
        <v>928</v>
      </c>
      <c r="DB147">
        <v>442</v>
      </c>
      <c r="DC147">
        <v>246</v>
      </c>
      <c r="DD147">
        <v>662</v>
      </c>
      <c r="DE147">
        <v>3849</v>
      </c>
      <c r="DF147">
        <v>11395</v>
      </c>
      <c r="DG147">
        <v>9314</v>
      </c>
      <c r="DH147">
        <v>3568</v>
      </c>
      <c r="DI147">
        <v>631</v>
      </c>
      <c r="DJ147">
        <v>276</v>
      </c>
      <c r="DK147">
        <v>1450</v>
      </c>
      <c r="DL147">
        <v>867</v>
      </c>
      <c r="DM147">
        <v>36906</v>
      </c>
      <c r="DN147">
        <v>3959</v>
      </c>
      <c r="DO147">
        <v>12723</v>
      </c>
      <c r="DP147">
        <v>2521</v>
      </c>
      <c r="DQ147">
        <v>341</v>
      </c>
      <c r="DR147">
        <v>380</v>
      </c>
      <c r="DS147">
        <v>307</v>
      </c>
      <c r="DT147">
        <v>258</v>
      </c>
      <c r="DU147">
        <v>191</v>
      </c>
      <c r="DV147">
        <v>882</v>
      </c>
      <c r="DW147">
        <v>15244</v>
      </c>
      <c r="DX147" t="s">
        <v>700</v>
      </c>
      <c r="DY147" t="s">
        <v>700</v>
      </c>
      <c r="DZ147" t="s">
        <v>700</v>
      </c>
      <c r="EA147" t="s">
        <v>700</v>
      </c>
      <c r="EB147" t="s">
        <v>588</v>
      </c>
      <c r="EC147">
        <v>0.6</v>
      </c>
      <c r="ED147">
        <v>1.6</v>
      </c>
      <c r="EE147">
        <v>0.8</v>
      </c>
      <c r="EF147">
        <v>2.7</v>
      </c>
      <c r="EG147">
        <v>2.6</v>
      </c>
      <c r="EH147">
        <v>2.7</v>
      </c>
      <c r="EI147">
        <v>1.6</v>
      </c>
      <c r="EJ147">
        <v>1.3</v>
      </c>
      <c r="EK147">
        <v>0.4</v>
      </c>
      <c r="EL147">
        <v>0.9</v>
      </c>
      <c r="EM147">
        <v>1</v>
      </c>
      <c r="EN147">
        <v>0.3</v>
      </c>
      <c r="EO147">
        <v>1</v>
      </c>
      <c r="EP147">
        <v>0.7</v>
      </c>
      <c r="EQ147">
        <v>0.5</v>
      </c>
      <c r="ER147">
        <v>25.9</v>
      </c>
      <c r="ES147">
        <v>27</v>
      </c>
      <c r="ET147">
        <v>3.9</v>
      </c>
      <c r="EU147">
        <v>15.3</v>
      </c>
      <c r="EV147">
        <v>8.5</v>
      </c>
      <c r="EW147">
        <v>6.1</v>
      </c>
      <c r="EX147">
        <v>0.5</v>
      </c>
      <c r="EY147">
        <v>0.7</v>
      </c>
      <c r="EZ147">
        <v>5.3</v>
      </c>
      <c r="FA147">
        <v>6.3</v>
      </c>
      <c r="FB147">
        <v>10.8</v>
      </c>
      <c r="FC147">
        <v>1.1000000000000001</v>
      </c>
      <c r="FD147">
        <v>0.7</v>
      </c>
      <c r="FE147">
        <v>4.0999999999999996</v>
      </c>
      <c r="FF147">
        <v>1.9</v>
      </c>
      <c r="FG147">
        <v>1.5</v>
      </c>
      <c r="FH147">
        <v>0.7</v>
      </c>
      <c r="FI147">
        <v>1.1000000000000001</v>
      </c>
      <c r="FJ147">
        <v>1.1000000000000001</v>
      </c>
      <c r="FK147">
        <v>8.1</v>
      </c>
      <c r="FL147">
        <v>2</v>
      </c>
      <c r="FM147">
        <v>1.1000000000000001</v>
      </c>
      <c r="FN147">
        <v>2.4</v>
      </c>
      <c r="FO147">
        <v>2.2000000000000002</v>
      </c>
      <c r="FP147">
        <v>2.9</v>
      </c>
      <c r="FQ147">
        <v>1.6</v>
      </c>
      <c r="FR147">
        <v>0.5</v>
      </c>
      <c r="FS147">
        <v>91</v>
      </c>
      <c r="FZ147" t="s">
        <v>700</v>
      </c>
      <c r="GA147" t="s">
        <v>700</v>
      </c>
      <c r="GB147" t="s">
        <v>388</v>
      </c>
      <c r="GC147" t="s">
        <v>2358</v>
      </c>
    </row>
    <row r="148" spans="1:185" x14ac:dyDescent="0.25">
      <c r="A148" s="65" t="s">
        <v>779</v>
      </c>
      <c r="B148">
        <v>38915</v>
      </c>
      <c r="C148">
        <v>973</v>
      </c>
      <c r="D148">
        <v>9754</v>
      </c>
      <c r="E148">
        <v>171</v>
      </c>
      <c r="F148">
        <v>22525</v>
      </c>
      <c r="G148">
        <v>802</v>
      </c>
      <c r="H148">
        <v>6636</v>
      </c>
      <c r="I148">
        <v>0</v>
      </c>
      <c r="J148">
        <v>2493</v>
      </c>
      <c r="K148">
        <v>94</v>
      </c>
      <c r="L148">
        <v>7261</v>
      </c>
      <c r="M148">
        <v>77</v>
      </c>
      <c r="N148">
        <v>2394</v>
      </c>
      <c r="O148">
        <v>133</v>
      </c>
      <c r="P148">
        <v>3337</v>
      </c>
      <c r="Q148">
        <v>164</v>
      </c>
      <c r="R148">
        <v>4738</v>
      </c>
      <c r="S148">
        <v>194</v>
      </c>
      <c r="T148">
        <v>6021</v>
      </c>
      <c r="U148">
        <v>141</v>
      </c>
      <c r="V148">
        <v>6035</v>
      </c>
      <c r="W148">
        <v>170</v>
      </c>
      <c r="X148">
        <v>19369</v>
      </c>
      <c r="Y148">
        <v>571</v>
      </c>
      <c r="Z148">
        <v>19546</v>
      </c>
      <c r="AA148">
        <v>402</v>
      </c>
      <c r="AB148">
        <v>36547</v>
      </c>
      <c r="AC148">
        <v>897</v>
      </c>
      <c r="AD148">
        <v>795</v>
      </c>
      <c r="AE148">
        <v>23</v>
      </c>
      <c r="AF148">
        <v>68</v>
      </c>
      <c r="AG148">
        <v>1</v>
      </c>
      <c r="AH148">
        <v>519</v>
      </c>
      <c r="AI148">
        <v>0</v>
      </c>
      <c r="AJ148">
        <v>263</v>
      </c>
      <c r="AK148">
        <v>10</v>
      </c>
      <c r="AL148">
        <v>722</v>
      </c>
      <c r="AM148">
        <v>41</v>
      </c>
      <c r="AN148">
        <v>1240</v>
      </c>
      <c r="AO148">
        <v>86</v>
      </c>
      <c r="AP148">
        <v>35761</v>
      </c>
      <c r="AQ148">
        <v>830</v>
      </c>
      <c r="AR148">
        <v>4179</v>
      </c>
      <c r="AS148">
        <v>112</v>
      </c>
      <c r="AT148">
        <v>34736</v>
      </c>
      <c r="AU148">
        <v>861</v>
      </c>
      <c r="AV148">
        <v>37495</v>
      </c>
      <c r="AW148">
        <v>888</v>
      </c>
      <c r="AX148">
        <v>1420</v>
      </c>
      <c r="AY148">
        <v>85</v>
      </c>
      <c r="AZ148">
        <v>833</v>
      </c>
      <c r="BA148">
        <v>21</v>
      </c>
      <c r="BB148">
        <v>587</v>
      </c>
      <c r="BC148">
        <v>64</v>
      </c>
      <c r="BD148">
        <v>748</v>
      </c>
      <c r="BE148">
        <v>97</v>
      </c>
      <c r="BF148">
        <v>5681</v>
      </c>
      <c r="BG148">
        <v>286</v>
      </c>
      <c r="BH148">
        <v>8076</v>
      </c>
      <c r="BI148">
        <v>189</v>
      </c>
      <c r="BJ148">
        <v>12262</v>
      </c>
      <c r="BK148">
        <v>97</v>
      </c>
      <c r="BL148">
        <v>18836</v>
      </c>
      <c r="BM148">
        <v>627</v>
      </c>
      <c r="BN148">
        <v>18389</v>
      </c>
      <c r="BO148">
        <v>572</v>
      </c>
      <c r="BP148">
        <v>447</v>
      </c>
      <c r="BQ148">
        <v>55</v>
      </c>
      <c r="BR148">
        <v>3689</v>
      </c>
      <c r="BS148">
        <v>175</v>
      </c>
      <c r="BT148">
        <v>12998</v>
      </c>
      <c r="BU148">
        <v>270</v>
      </c>
      <c r="BV148">
        <v>6673</v>
      </c>
      <c r="BW148">
        <v>379</v>
      </c>
      <c r="BX148">
        <v>2854</v>
      </c>
      <c r="BY148">
        <v>153</v>
      </c>
      <c r="BZ148">
        <v>1931</v>
      </c>
      <c r="CA148">
        <v>213</v>
      </c>
      <c r="CB148">
        <v>3320</v>
      </c>
      <c r="CC148">
        <v>304</v>
      </c>
      <c r="CD148">
        <v>11707</v>
      </c>
      <c r="CE148">
        <v>451</v>
      </c>
      <c r="CF148">
        <v>23802</v>
      </c>
      <c r="CG148">
        <v>212</v>
      </c>
      <c r="CH148">
        <v>973</v>
      </c>
      <c r="CI148">
        <v>37942</v>
      </c>
      <c r="CJ148">
        <v>32731</v>
      </c>
      <c r="CK148">
        <v>10780</v>
      </c>
      <c r="CL148">
        <v>37830</v>
      </c>
      <c r="CM148">
        <v>1820</v>
      </c>
      <c r="CN148">
        <v>617</v>
      </c>
      <c r="CO148">
        <v>317</v>
      </c>
      <c r="CP148">
        <v>1175</v>
      </c>
      <c r="CQ148">
        <v>3242</v>
      </c>
      <c r="CR148">
        <v>621</v>
      </c>
      <c r="CS148">
        <v>2191</v>
      </c>
      <c r="CT148">
        <v>790</v>
      </c>
      <c r="CU148">
        <v>480</v>
      </c>
      <c r="CV148">
        <v>1628</v>
      </c>
      <c r="CW148">
        <v>2110</v>
      </c>
      <c r="CX148">
        <v>4518</v>
      </c>
      <c r="CY148">
        <v>1696</v>
      </c>
      <c r="CZ148">
        <v>940</v>
      </c>
      <c r="DA148">
        <v>783</v>
      </c>
      <c r="DB148">
        <v>413</v>
      </c>
      <c r="DC148">
        <v>264</v>
      </c>
      <c r="DD148">
        <v>709</v>
      </c>
      <c r="DE148">
        <v>4431</v>
      </c>
      <c r="DF148">
        <v>10710</v>
      </c>
      <c r="DG148">
        <v>8924</v>
      </c>
      <c r="DH148">
        <v>3312</v>
      </c>
      <c r="DI148">
        <v>618</v>
      </c>
      <c r="DJ148">
        <v>391</v>
      </c>
      <c r="DK148">
        <v>1168</v>
      </c>
      <c r="DL148">
        <v>668</v>
      </c>
      <c r="DM148">
        <v>36265</v>
      </c>
      <c r="DN148">
        <v>4991</v>
      </c>
      <c r="DO148">
        <v>12248</v>
      </c>
      <c r="DP148">
        <v>2893</v>
      </c>
      <c r="DQ148">
        <v>332</v>
      </c>
      <c r="DR148">
        <v>379</v>
      </c>
      <c r="DS148">
        <v>343</v>
      </c>
      <c r="DT148">
        <v>316</v>
      </c>
      <c r="DU148">
        <v>278</v>
      </c>
      <c r="DV148">
        <v>1156</v>
      </c>
      <c r="DW148">
        <v>15141</v>
      </c>
      <c r="DX148" t="s">
        <v>700</v>
      </c>
      <c r="DY148" t="s">
        <v>700</v>
      </c>
      <c r="DZ148" t="s">
        <v>700</v>
      </c>
      <c r="EA148" t="s">
        <v>700</v>
      </c>
      <c r="EB148" t="s">
        <v>589</v>
      </c>
      <c r="EC148">
        <v>0.5</v>
      </c>
      <c r="ED148">
        <v>4.9000000000000004</v>
      </c>
      <c r="EE148">
        <v>0.6</v>
      </c>
      <c r="EF148">
        <v>3.6</v>
      </c>
      <c r="EG148">
        <v>1.9</v>
      </c>
      <c r="EH148">
        <v>2.2999999999999998</v>
      </c>
      <c r="EI148">
        <v>1.5</v>
      </c>
      <c r="EJ148">
        <v>1</v>
      </c>
      <c r="EK148">
        <v>0.4</v>
      </c>
      <c r="EL148">
        <v>1.4</v>
      </c>
      <c r="EM148">
        <v>0.9</v>
      </c>
      <c r="EN148">
        <v>0.3</v>
      </c>
      <c r="EO148">
        <v>0.8</v>
      </c>
      <c r="EP148">
        <v>0.6</v>
      </c>
      <c r="EQ148">
        <v>0.6</v>
      </c>
      <c r="ER148">
        <v>2.8</v>
      </c>
      <c r="ES148">
        <v>3.6</v>
      </c>
      <c r="ET148">
        <v>3.3</v>
      </c>
      <c r="EU148">
        <v>8.1999999999999993</v>
      </c>
      <c r="EV148">
        <v>5.5</v>
      </c>
      <c r="EW148">
        <v>7.2</v>
      </c>
      <c r="EX148">
        <v>0.5</v>
      </c>
      <c r="EY148">
        <v>0.5</v>
      </c>
      <c r="EZ148">
        <v>6.4</v>
      </c>
      <c r="FA148">
        <v>2.7</v>
      </c>
      <c r="FB148">
        <v>15.1</v>
      </c>
      <c r="FC148">
        <v>1.8</v>
      </c>
      <c r="FD148">
        <v>0.5</v>
      </c>
      <c r="FE148">
        <v>10.9</v>
      </c>
      <c r="FF148">
        <v>1.8</v>
      </c>
      <c r="FG148">
        <v>0.8</v>
      </c>
      <c r="FH148">
        <v>0.3</v>
      </c>
      <c r="FI148">
        <v>1</v>
      </c>
      <c r="FJ148">
        <v>0.9</v>
      </c>
      <c r="FK148">
        <v>11.4</v>
      </c>
      <c r="FL148">
        <v>2.5</v>
      </c>
      <c r="FM148">
        <v>0.7</v>
      </c>
      <c r="FN148">
        <v>2</v>
      </c>
      <c r="FO148">
        <v>2.5</v>
      </c>
      <c r="FP148">
        <v>4.7</v>
      </c>
      <c r="FQ148">
        <v>1.2</v>
      </c>
      <c r="FR148">
        <v>0.5</v>
      </c>
      <c r="FS148">
        <v>161</v>
      </c>
      <c r="FZ148" t="s">
        <v>700</v>
      </c>
      <c r="GA148" t="s">
        <v>700</v>
      </c>
      <c r="GB148" t="s">
        <v>389</v>
      </c>
      <c r="GC148" t="s">
        <v>2358</v>
      </c>
    </row>
    <row r="149" spans="1:185" x14ac:dyDescent="0.25">
      <c r="A149" s="65" t="s">
        <v>780</v>
      </c>
      <c r="B149">
        <v>41334</v>
      </c>
      <c r="C149">
        <v>4737</v>
      </c>
      <c r="D149">
        <v>12912</v>
      </c>
      <c r="E149">
        <v>1174</v>
      </c>
      <c r="F149">
        <v>24407</v>
      </c>
      <c r="G149">
        <v>3415</v>
      </c>
      <c r="H149">
        <v>4015</v>
      </c>
      <c r="I149">
        <v>148</v>
      </c>
      <c r="J149">
        <v>4656</v>
      </c>
      <c r="K149">
        <v>543</v>
      </c>
      <c r="L149">
        <v>8256</v>
      </c>
      <c r="M149">
        <v>631</v>
      </c>
      <c r="N149">
        <v>3675</v>
      </c>
      <c r="O149">
        <v>630</v>
      </c>
      <c r="P149">
        <v>5934</v>
      </c>
      <c r="Q149">
        <v>857</v>
      </c>
      <c r="R149">
        <v>5649</v>
      </c>
      <c r="S149">
        <v>1236</v>
      </c>
      <c r="T149">
        <v>4530</v>
      </c>
      <c r="U149">
        <v>344</v>
      </c>
      <c r="V149">
        <v>4619</v>
      </c>
      <c r="W149">
        <v>348</v>
      </c>
      <c r="X149">
        <v>18954</v>
      </c>
      <c r="Y149">
        <v>2302</v>
      </c>
      <c r="Z149">
        <v>22380</v>
      </c>
      <c r="AA149">
        <v>2435</v>
      </c>
      <c r="AB149">
        <v>16274</v>
      </c>
      <c r="AC149">
        <v>2067</v>
      </c>
      <c r="AD149">
        <v>15438</v>
      </c>
      <c r="AE149">
        <v>2056</v>
      </c>
      <c r="AF149">
        <v>236</v>
      </c>
      <c r="AG149">
        <v>110</v>
      </c>
      <c r="AH149">
        <v>6295</v>
      </c>
      <c r="AI149">
        <v>161</v>
      </c>
      <c r="AJ149">
        <v>1181</v>
      </c>
      <c r="AK149">
        <v>258</v>
      </c>
      <c r="AL149">
        <v>1910</v>
      </c>
      <c r="AM149">
        <v>85</v>
      </c>
      <c r="AN149">
        <v>4694</v>
      </c>
      <c r="AO149">
        <v>1584</v>
      </c>
      <c r="AP149">
        <v>13250</v>
      </c>
      <c r="AQ149">
        <v>851</v>
      </c>
      <c r="AR149">
        <v>4454</v>
      </c>
      <c r="AS149">
        <v>197</v>
      </c>
      <c r="AT149">
        <v>36880</v>
      </c>
      <c r="AU149">
        <v>4540</v>
      </c>
      <c r="AV149">
        <v>30469</v>
      </c>
      <c r="AW149">
        <v>2362</v>
      </c>
      <c r="AX149">
        <v>10865</v>
      </c>
      <c r="AY149">
        <v>2375</v>
      </c>
      <c r="AZ149">
        <v>5573</v>
      </c>
      <c r="BA149">
        <v>442</v>
      </c>
      <c r="BB149">
        <v>5292</v>
      </c>
      <c r="BC149">
        <v>1933</v>
      </c>
      <c r="BD149">
        <v>3464</v>
      </c>
      <c r="BE149">
        <v>854</v>
      </c>
      <c r="BF149">
        <v>6569</v>
      </c>
      <c r="BG149">
        <v>1033</v>
      </c>
      <c r="BH149">
        <v>9486</v>
      </c>
      <c r="BI149">
        <v>646</v>
      </c>
      <c r="BJ149">
        <v>5228</v>
      </c>
      <c r="BK149">
        <v>400</v>
      </c>
      <c r="BL149">
        <v>20741</v>
      </c>
      <c r="BM149">
        <v>2880</v>
      </c>
      <c r="BN149">
        <v>19746</v>
      </c>
      <c r="BO149">
        <v>2598</v>
      </c>
      <c r="BP149">
        <v>995</v>
      </c>
      <c r="BQ149">
        <v>282</v>
      </c>
      <c r="BR149">
        <v>3666</v>
      </c>
      <c r="BS149">
        <v>535</v>
      </c>
      <c r="BT149">
        <v>14770</v>
      </c>
      <c r="BU149">
        <v>1936</v>
      </c>
      <c r="BV149">
        <v>6181</v>
      </c>
      <c r="BW149">
        <v>929</v>
      </c>
      <c r="BX149">
        <v>3456</v>
      </c>
      <c r="BY149">
        <v>550</v>
      </c>
      <c r="BZ149">
        <v>5883</v>
      </c>
      <c r="CA149">
        <v>1373</v>
      </c>
      <c r="CB149">
        <v>9184</v>
      </c>
      <c r="CC149">
        <v>1822</v>
      </c>
      <c r="CD149">
        <v>22511</v>
      </c>
      <c r="CE149">
        <v>2601</v>
      </c>
      <c r="CF149">
        <v>9332</v>
      </c>
      <c r="CG149">
        <v>314</v>
      </c>
      <c r="CH149">
        <v>4737</v>
      </c>
      <c r="CI149">
        <v>36597</v>
      </c>
      <c r="CJ149">
        <v>23898</v>
      </c>
      <c r="CK149">
        <v>16741</v>
      </c>
      <c r="CL149">
        <v>25024</v>
      </c>
      <c r="CM149">
        <v>12437</v>
      </c>
      <c r="CN149">
        <v>6325</v>
      </c>
      <c r="CO149">
        <v>72</v>
      </c>
      <c r="CP149">
        <v>458</v>
      </c>
      <c r="CQ149">
        <v>3748</v>
      </c>
      <c r="CR149">
        <v>419</v>
      </c>
      <c r="CS149">
        <v>2784</v>
      </c>
      <c r="CT149">
        <v>1128</v>
      </c>
      <c r="CU149">
        <v>208</v>
      </c>
      <c r="CV149">
        <v>1843</v>
      </c>
      <c r="CW149">
        <v>1996</v>
      </c>
      <c r="CX149">
        <v>5543</v>
      </c>
      <c r="CY149">
        <v>1635</v>
      </c>
      <c r="CZ149">
        <v>833</v>
      </c>
      <c r="DA149">
        <v>555</v>
      </c>
      <c r="DB149">
        <v>1292</v>
      </c>
      <c r="DC149">
        <v>2319</v>
      </c>
      <c r="DD149">
        <v>3021</v>
      </c>
      <c r="DE149">
        <v>5126</v>
      </c>
      <c r="DF149">
        <v>9750</v>
      </c>
      <c r="DG149">
        <v>5888</v>
      </c>
      <c r="DH149">
        <v>2701</v>
      </c>
      <c r="DI149">
        <v>878</v>
      </c>
      <c r="DJ149">
        <v>458</v>
      </c>
      <c r="DK149">
        <v>2984</v>
      </c>
      <c r="DL149">
        <v>2077</v>
      </c>
      <c r="DM149">
        <v>36538</v>
      </c>
      <c r="DN149">
        <v>3688</v>
      </c>
      <c r="DO149">
        <v>8138</v>
      </c>
      <c r="DP149">
        <v>6738</v>
      </c>
      <c r="DQ149">
        <v>429</v>
      </c>
      <c r="DR149">
        <v>638</v>
      </c>
      <c r="DS149">
        <v>776</v>
      </c>
      <c r="DT149">
        <v>860</v>
      </c>
      <c r="DU149">
        <v>417</v>
      </c>
      <c r="DV149">
        <v>3503</v>
      </c>
      <c r="DW149">
        <v>14876</v>
      </c>
      <c r="DX149" t="s">
        <v>700</v>
      </c>
      <c r="DY149" t="s">
        <v>700</v>
      </c>
      <c r="DZ149" t="s">
        <v>700</v>
      </c>
      <c r="EA149" t="s">
        <v>700</v>
      </c>
      <c r="EB149" t="s">
        <v>590</v>
      </c>
      <c r="EC149">
        <v>2.1</v>
      </c>
      <c r="ED149">
        <v>9.1999999999999993</v>
      </c>
      <c r="EE149">
        <v>3.1</v>
      </c>
      <c r="EF149">
        <v>6.5</v>
      </c>
      <c r="EG149">
        <v>3.9</v>
      </c>
      <c r="EH149">
        <v>4.5999999999999996</v>
      </c>
      <c r="EI149">
        <v>2.8</v>
      </c>
      <c r="EJ149">
        <v>3.5</v>
      </c>
      <c r="EK149">
        <v>4.3</v>
      </c>
      <c r="EL149">
        <v>4.4000000000000004</v>
      </c>
      <c r="EM149">
        <v>2.1</v>
      </c>
      <c r="EN149">
        <v>3</v>
      </c>
      <c r="EO149">
        <v>2.5</v>
      </c>
      <c r="EP149">
        <v>2.2000000000000002</v>
      </c>
      <c r="EQ149">
        <v>2.5</v>
      </c>
      <c r="ER149">
        <v>4.4000000000000004</v>
      </c>
      <c r="ES149">
        <v>39.1</v>
      </c>
      <c r="ET149">
        <v>1.4</v>
      </c>
      <c r="EU149">
        <v>13.9</v>
      </c>
      <c r="EV149">
        <v>3.8</v>
      </c>
      <c r="EW149">
        <v>6.7</v>
      </c>
      <c r="EX149">
        <v>1.6</v>
      </c>
      <c r="EY149">
        <v>2</v>
      </c>
      <c r="EZ149">
        <v>4.3</v>
      </c>
      <c r="FA149">
        <v>3.3</v>
      </c>
      <c r="FB149">
        <v>6.2</v>
      </c>
      <c r="FC149">
        <v>3.1</v>
      </c>
      <c r="FD149">
        <v>2.1</v>
      </c>
      <c r="FE149">
        <v>5.5</v>
      </c>
      <c r="FF149">
        <v>3.4</v>
      </c>
      <c r="FG149">
        <v>2.2000000000000002</v>
      </c>
      <c r="FH149">
        <v>2.8</v>
      </c>
      <c r="FI149">
        <v>2.2999999999999998</v>
      </c>
      <c r="FJ149">
        <v>2.4</v>
      </c>
      <c r="FK149">
        <v>10.199999999999999</v>
      </c>
      <c r="FL149">
        <v>4.2</v>
      </c>
      <c r="FM149">
        <v>2.7</v>
      </c>
      <c r="FN149">
        <v>3.4</v>
      </c>
      <c r="FO149">
        <v>4.8</v>
      </c>
      <c r="FP149">
        <v>6</v>
      </c>
      <c r="FQ149">
        <v>2.6</v>
      </c>
      <c r="FR149">
        <v>1.7</v>
      </c>
      <c r="FS149">
        <v>705</v>
      </c>
      <c r="FZ149" t="s">
        <v>700</v>
      </c>
      <c r="GA149" t="s">
        <v>700</v>
      </c>
      <c r="GB149" t="s">
        <v>390</v>
      </c>
      <c r="GC149" t="s">
        <v>2358</v>
      </c>
    </row>
    <row r="150" spans="1:185" x14ac:dyDescent="0.25">
      <c r="A150" s="65" t="s">
        <v>781</v>
      </c>
      <c r="B150">
        <v>41060</v>
      </c>
      <c r="C150">
        <v>3552</v>
      </c>
      <c r="D150">
        <v>11901</v>
      </c>
      <c r="E150">
        <v>647</v>
      </c>
      <c r="F150">
        <v>24902</v>
      </c>
      <c r="G150">
        <v>2889</v>
      </c>
      <c r="H150">
        <v>4257</v>
      </c>
      <c r="I150">
        <v>16</v>
      </c>
      <c r="J150">
        <v>3871</v>
      </c>
      <c r="K150">
        <v>176</v>
      </c>
      <c r="L150">
        <v>8030</v>
      </c>
      <c r="M150">
        <v>471</v>
      </c>
      <c r="N150">
        <v>3734</v>
      </c>
      <c r="O150">
        <v>622</v>
      </c>
      <c r="P150">
        <v>6657</v>
      </c>
      <c r="Q150">
        <v>940</v>
      </c>
      <c r="R150">
        <v>5387</v>
      </c>
      <c r="S150">
        <v>747</v>
      </c>
      <c r="T150">
        <v>4568</v>
      </c>
      <c r="U150">
        <v>252</v>
      </c>
      <c r="V150">
        <v>4556</v>
      </c>
      <c r="W150">
        <v>328</v>
      </c>
      <c r="X150">
        <v>20150</v>
      </c>
      <c r="Y150">
        <v>1970</v>
      </c>
      <c r="Z150">
        <v>20910</v>
      </c>
      <c r="AA150">
        <v>1582</v>
      </c>
      <c r="AB150">
        <v>18327</v>
      </c>
      <c r="AC150">
        <v>1133</v>
      </c>
      <c r="AD150">
        <v>11231</v>
      </c>
      <c r="AE150">
        <v>931</v>
      </c>
      <c r="AF150">
        <v>91</v>
      </c>
      <c r="AG150">
        <v>22</v>
      </c>
      <c r="AH150">
        <v>7726</v>
      </c>
      <c r="AI150">
        <v>513</v>
      </c>
      <c r="AJ150">
        <v>2293</v>
      </c>
      <c r="AK150">
        <v>806</v>
      </c>
      <c r="AL150">
        <v>1370</v>
      </c>
      <c r="AM150">
        <v>147</v>
      </c>
      <c r="AN150">
        <v>4587</v>
      </c>
      <c r="AO150">
        <v>1260</v>
      </c>
      <c r="AP150">
        <v>16050</v>
      </c>
      <c r="AQ150">
        <v>675</v>
      </c>
      <c r="AR150">
        <v>4049</v>
      </c>
      <c r="AS150">
        <v>182</v>
      </c>
      <c r="AT150">
        <v>37011</v>
      </c>
      <c r="AU150">
        <v>3370</v>
      </c>
      <c r="AV150">
        <v>30845</v>
      </c>
      <c r="AW150">
        <v>1653</v>
      </c>
      <c r="AX150">
        <v>10215</v>
      </c>
      <c r="AY150">
        <v>1899</v>
      </c>
      <c r="AZ150">
        <v>5226</v>
      </c>
      <c r="BA150">
        <v>472</v>
      </c>
      <c r="BB150">
        <v>4989</v>
      </c>
      <c r="BC150">
        <v>1427</v>
      </c>
      <c r="BD150">
        <v>3841</v>
      </c>
      <c r="BE150">
        <v>795</v>
      </c>
      <c r="BF150">
        <v>6922</v>
      </c>
      <c r="BG150">
        <v>435</v>
      </c>
      <c r="BH150">
        <v>9147</v>
      </c>
      <c r="BI150">
        <v>683</v>
      </c>
      <c r="BJ150">
        <v>5515</v>
      </c>
      <c r="BK150">
        <v>370</v>
      </c>
      <c r="BL150">
        <v>21036</v>
      </c>
      <c r="BM150">
        <v>2128</v>
      </c>
      <c r="BN150">
        <v>19981</v>
      </c>
      <c r="BO150">
        <v>1897</v>
      </c>
      <c r="BP150">
        <v>1055</v>
      </c>
      <c r="BQ150">
        <v>231</v>
      </c>
      <c r="BR150">
        <v>3866</v>
      </c>
      <c r="BS150">
        <v>761</v>
      </c>
      <c r="BT150">
        <v>14465</v>
      </c>
      <c r="BU150">
        <v>1215</v>
      </c>
      <c r="BV150">
        <v>6498</v>
      </c>
      <c r="BW150">
        <v>857</v>
      </c>
      <c r="BX150">
        <v>3939</v>
      </c>
      <c r="BY150">
        <v>817</v>
      </c>
      <c r="BZ150">
        <v>5728</v>
      </c>
      <c r="CA150">
        <v>763</v>
      </c>
      <c r="CB150">
        <v>9321</v>
      </c>
      <c r="CC150">
        <v>1211</v>
      </c>
      <c r="CD150">
        <v>19436</v>
      </c>
      <c r="CE150">
        <v>1997</v>
      </c>
      <c r="CF150">
        <v>12150</v>
      </c>
      <c r="CG150">
        <v>344</v>
      </c>
      <c r="CH150">
        <v>3552</v>
      </c>
      <c r="CI150">
        <v>37508</v>
      </c>
      <c r="CJ150">
        <v>26549</v>
      </c>
      <c r="CK150">
        <v>15506</v>
      </c>
      <c r="CL150">
        <v>25348</v>
      </c>
      <c r="CM150">
        <v>12681</v>
      </c>
      <c r="CN150">
        <v>5643</v>
      </c>
      <c r="CO150">
        <v>91</v>
      </c>
      <c r="CP150">
        <v>1132</v>
      </c>
      <c r="CQ150">
        <v>3952</v>
      </c>
      <c r="CR150">
        <v>585</v>
      </c>
      <c r="CS150">
        <v>2374</v>
      </c>
      <c r="CT150">
        <v>883</v>
      </c>
      <c r="CU150">
        <v>302</v>
      </c>
      <c r="CV150">
        <v>1214</v>
      </c>
      <c r="CW150">
        <v>2336</v>
      </c>
      <c r="CX150">
        <v>5031</v>
      </c>
      <c r="CY150">
        <v>1666</v>
      </c>
      <c r="CZ150">
        <v>835</v>
      </c>
      <c r="DA150">
        <v>648</v>
      </c>
      <c r="DB150">
        <v>834</v>
      </c>
      <c r="DC150">
        <v>1177</v>
      </c>
      <c r="DD150">
        <v>2206</v>
      </c>
      <c r="DE150">
        <v>4299</v>
      </c>
      <c r="DF150">
        <v>9374</v>
      </c>
      <c r="DG150">
        <v>5868</v>
      </c>
      <c r="DH150">
        <v>2686</v>
      </c>
      <c r="DI150">
        <v>1317</v>
      </c>
      <c r="DJ150">
        <v>681</v>
      </c>
      <c r="DK150">
        <v>2189</v>
      </c>
      <c r="DL150">
        <v>1324</v>
      </c>
      <c r="DM150">
        <v>35571</v>
      </c>
      <c r="DN150">
        <v>4800</v>
      </c>
      <c r="DO150">
        <v>9249</v>
      </c>
      <c r="DP150">
        <v>4424</v>
      </c>
      <c r="DQ150">
        <v>412</v>
      </c>
      <c r="DR150">
        <v>715</v>
      </c>
      <c r="DS150">
        <v>462</v>
      </c>
      <c r="DT150">
        <v>377</v>
      </c>
      <c r="DU150">
        <v>218</v>
      </c>
      <c r="DV150">
        <v>2128</v>
      </c>
      <c r="DW150">
        <v>13673</v>
      </c>
      <c r="DX150" t="s">
        <v>700</v>
      </c>
      <c r="DY150" t="s">
        <v>700</v>
      </c>
      <c r="DZ150" t="s">
        <v>700</v>
      </c>
      <c r="EA150" t="s">
        <v>700</v>
      </c>
      <c r="EB150" t="s">
        <v>591</v>
      </c>
      <c r="EC150">
        <v>1.6</v>
      </c>
      <c r="ED150">
        <v>2.6</v>
      </c>
      <c r="EE150">
        <v>2.5</v>
      </c>
      <c r="EF150">
        <v>5.6</v>
      </c>
      <c r="EG150">
        <v>2.9</v>
      </c>
      <c r="EH150">
        <v>5.0999999999999996</v>
      </c>
      <c r="EI150">
        <v>2.2999999999999998</v>
      </c>
      <c r="EJ150">
        <v>3.1</v>
      </c>
      <c r="EK150">
        <v>0.4</v>
      </c>
      <c r="EL150">
        <v>2.1</v>
      </c>
      <c r="EM150">
        <v>2</v>
      </c>
      <c r="EN150">
        <v>0.5</v>
      </c>
      <c r="EO150">
        <v>2</v>
      </c>
      <c r="EP150">
        <v>1.7</v>
      </c>
      <c r="EQ150">
        <v>1.9</v>
      </c>
      <c r="ER150">
        <v>3.3</v>
      </c>
      <c r="ES150">
        <v>22</v>
      </c>
      <c r="ET150">
        <v>2.6</v>
      </c>
      <c r="EU150">
        <v>12.7</v>
      </c>
      <c r="EV150">
        <v>8.3000000000000007</v>
      </c>
      <c r="EW150">
        <v>8.1999999999999993</v>
      </c>
      <c r="EX150">
        <v>1</v>
      </c>
      <c r="EY150">
        <v>1.2</v>
      </c>
      <c r="EZ150">
        <v>4.4000000000000004</v>
      </c>
      <c r="FA150">
        <v>3.8</v>
      </c>
      <c r="FB150">
        <v>7.2</v>
      </c>
      <c r="FC150">
        <v>2.7</v>
      </c>
      <c r="FD150">
        <v>1.8</v>
      </c>
      <c r="FE150">
        <v>6.3</v>
      </c>
      <c r="FF150">
        <v>1.9</v>
      </c>
      <c r="FG150">
        <v>2.2000000000000002</v>
      </c>
      <c r="FH150">
        <v>2.6</v>
      </c>
      <c r="FI150">
        <v>2.1</v>
      </c>
      <c r="FJ150">
        <v>2.1</v>
      </c>
      <c r="FK150">
        <v>11.1</v>
      </c>
      <c r="FL150">
        <v>5.4</v>
      </c>
      <c r="FM150">
        <v>2.1</v>
      </c>
      <c r="FN150">
        <v>3.7</v>
      </c>
      <c r="FO150">
        <v>5.2</v>
      </c>
      <c r="FP150">
        <v>3.3</v>
      </c>
      <c r="FQ150">
        <v>2.8</v>
      </c>
      <c r="FR150">
        <v>1</v>
      </c>
      <c r="FS150">
        <v>343</v>
      </c>
      <c r="FZ150" t="s">
        <v>700</v>
      </c>
      <c r="GA150" t="s">
        <v>700</v>
      </c>
      <c r="GB150" t="s">
        <v>391</v>
      </c>
      <c r="GC150" t="s">
        <v>2358</v>
      </c>
    </row>
    <row r="151" spans="1:185" x14ac:dyDescent="0.25">
      <c r="A151" s="65" t="s">
        <v>782</v>
      </c>
      <c r="B151">
        <v>40038</v>
      </c>
      <c r="C151">
        <v>2321</v>
      </c>
      <c r="D151">
        <v>9667</v>
      </c>
      <c r="E151">
        <v>375</v>
      </c>
      <c r="F151">
        <v>23915</v>
      </c>
      <c r="G151">
        <v>1946</v>
      </c>
      <c r="H151">
        <v>6456</v>
      </c>
      <c r="I151">
        <v>0</v>
      </c>
      <c r="J151">
        <v>3355</v>
      </c>
      <c r="K151">
        <v>70</v>
      </c>
      <c r="L151">
        <v>6312</v>
      </c>
      <c r="M151">
        <v>305</v>
      </c>
      <c r="N151">
        <v>3497</v>
      </c>
      <c r="O151">
        <v>295</v>
      </c>
      <c r="P151">
        <v>5668</v>
      </c>
      <c r="Q151">
        <v>545</v>
      </c>
      <c r="R151">
        <v>4835</v>
      </c>
      <c r="S151">
        <v>601</v>
      </c>
      <c r="T151">
        <v>4976</v>
      </c>
      <c r="U151">
        <v>360</v>
      </c>
      <c r="V151">
        <v>4939</v>
      </c>
      <c r="W151">
        <v>145</v>
      </c>
      <c r="X151">
        <v>19895</v>
      </c>
      <c r="Y151">
        <v>1284</v>
      </c>
      <c r="Z151">
        <v>20143</v>
      </c>
      <c r="AA151">
        <v>1037</v>
      </c>
      <c r="AB151">
        <v>29118</v>
      </c>
      <c r="AC151">
        <v>1052</v>
      </c>
      <c r="AD151">
        <v>5436</v>
      </c>
      <c r="AE151">
        <v>506</v>
      </c>
      <c r="AF151">
        <v>466</v>
      </c>
      <c r="AG151">
        <v>32</v>
      </c>
      <c r="AH151">
        <v>2318</v>
      </c>
      <c r="AI151">
        <v>119</v>
      </c>
      <c r="AJ151">
        <v>1292</v>
      </c>
      <c r="AK151">
        <v>491</v>
      </c>
      <c r="AL151">
        <v>1394</v>
      </c>
      <c r="AM151">
        <v>115</v>
      </c>
      <c r="AN151">
        <v>3718</v>
      </c>
      <c r="AO151">
        <v>763</v>
      </c>
      <c r="AP151">
        <v>27332</v>
      </c>
      <c r="AQ151">
        <v>799</v>
      </c>
      <c r="AR151">
        <v>4376</v>
      </c>
      <c r="AS151">
        <v>197</v>
      </c>
      <c r="AT151">
        <v>35662</v>
      </c>
      <c r="AU151">
        <v>2124</v>
      </c>
      <c r="AV151">
        <v>33908</v>
      </c>
      <c r="AW151">
        <v>1484</v>
      </c>
      <c r="AX151">
        <v>6130</v>
      </c>
      <c r="AY151">
        <v>837</v>
      </c>
      <c r="AZ151">
        <v>3057</v>
      </c>
      <c r="BA151">
        <v>82</v>
      </c>
      <c r="BB151">
        <v>3073</v>
      </c>
      <c r="BC151">
        <v>755</v>
      </c>
      <c r="BD151">
        <v>2278</v>
      </c>
      <c r="BE151">
        <v>333</v>
      </c>
      <c r="BF151">
        <v>7198</v>
      </c>
      <c r="BG151">
        <v>673</v>
      </c>
      <c r="BH151">
        <v>7911</v>
      </c>
      <c r="BI151">
        <v>449</v>
      </c>
      <c r="BJ151">
        <v>9487</v>
      </c>
      <c r="BK151">
        <v>196</v>
      </c>
      <c r="BL151">
        <v>20089</v>
      </c>
      <c r="BM151">
        <v>1501</v>
      </c>
      <c r="BN151">
        <v>19242</v>
      </c>
      <c r="BO151">
        <v>1279</v>
      </c>
      <c r="BP151">
        <v>847</v>
      </c>
      <c r="BQ151">
        <v>222</v>
      </c>
      <c r="BR151">
        <v>3826</v>
      </c>
      <c r="BS151">
        <v>445</v>
      </c>
      <c r="BT151">
        <v>14108</v>
      </c>
      <c r="BU151">
        <v>882</v>
      </c>
      <c r="BV151">
        <v>6350</v>
      </c>
      <c r="BW151">
        <v>648</v>
      </c>
      <c r="BX151">
        <v>3457</v>
      </c>
      <c r="BY151">
        <v>416</v>
      </c>
      <c r="BZ151">
        <v>3923</v>
      </c>
      <c r="CA151">
        <v>343</v>
      </c>
      <c r="CB151">
        <v>6411</v>
      </c>
      <c r="CC151">
        <v>601</v>
      </c>
      <c r="CD151">
        <v>17496</v>
      </c>
      <c r="CE151">
        <v>1393</v>
      </c>
      <c r="CF151">
        <v>16058</v>
      </c>
      <c r="CG151">
        <v>321</v>
      </c>
      <c r="CH151">
        <v>2321</v>
      </c>
      <c r="CI151">
        <v>37717</v>
      </c>
      <c r="CJ151">
        <v>27909</v>
      </c>
      <c r="CK151">
        <v>15570</v>
      </c>
      <c r="CL151">
        <v>30057</v>
      </c>
      <c r="CM151">
        <v>7426</v>
      </c>
      <c r="CN151">
        <v>3211</v>
      </c>
      <c r="CO151">
        <v>90</v>
      </c>
      <c r="CP151">
        <v>1018</v>
      </c>
      <c r="CQ151">
        <v>2878</v>
      </c>
      <c r="CR151">
        <v>525</v>
      </c>
      <c r="CS151">
        <v>2273</v>
      </c>
      <c r="CT151">
        <v>1143</v>
      </c>
      <c r="CU151">
        <v>353</v>
      </c>
      <c r="CV151">
        <v>1502</v>
      </c>
      <c r="CW151">
        <v>2641</v>
      </c>
      <c r="CX151">
        <v>5073</v>
      </c>
      <c r="CY151">
        <v>1561</v>
      </c>
      <c r="CZ151">
        <v>758</v>
      </c>
      <c r="DA151">
        <v>835</v>
      </c>
      <c r="DB151">
        <v>535</v>
      </c>
      <c r="DC151">
        <v>775</v>
      </c>
      <c r="DD151">
        <v>1633</v>
      </c>
      <c r="DE151">
        <v>5836</v>
      </c>
      <c r="DF151">
        <v>10216</v>
      </c>
      <c r="DG151">
        <v>7161</v>
      </c>
      <c r="DH151">
        <v>2573</v>
      </c>
      <c r="DI151">
        <v>1101</v>
      </c>
      <c r="DJ151">
        <v>525</v>
      </c>
      <c r="DK151">
        <v>1954</v>
      </c>
      <c r="DL151">
        <v>1220</v>
      </c>
      <c r="DM151">
        <v>33032</v>
      </c>
      <c r="DN151">
        <v>6325</v>
      </c>
      <c r="DO151">
        <v>10040</v>
      </c>
      <c r="DP151">
        <v>6012</v>
      </c>
      <c r="DQ151">
        <v>709</v>
      </c>
      <c r="DR151">
        <v>866</v>
      </c>
      <c r="DS151">
        <v>759</v>
      </c>
      <c r="DT151">
        <v>796</v>
      </c>
      <c r="DU151">
        <v>535</v>
      </c>
      <c r="DV151">
        <v>2188</v>
      </c>
      <c r="DW151">
        <v>16052</v>
      </c>
      <c r="DX151" t="s">
        <v>700</v>
      </c>
      <c r="DY151" t="s">
        <v>700</v>
      </c>
      <c r="DZ151" t="s">
        <v>700</v>
      </c>
      <c r="EA151" t="s">
        <v>700</v>
      </c>
      <c r="EB151" t="s">
        <v>592</v>
      </c>
      <c r="EC151">
        <v>1</v>
      </c>
      <c r="ED151">
        <v>1.6</v>
      </c>
      <c r="EE151">
        <v>2.7</v>
      </c>
      <c r="EF151">
        <v>3.1</v>
      </c>
      <c r="EG151">
        <v>3</v>
      </c>
      <c r="EH151">
        <v>3.3</v>
      </c>
      <c r="EI151">
        <v>2.4</v>
      </c>
      <c r="EJ151">
        <v>1.5</v>
      </c>
      <c r="EK151">
        <v>0.5</v>
      </c>
      <c r="EL151">
        <v>2</v>
      </c>
      <c r="EM151">
        <v>1.2</v>
      </c>
      <c r="EN151">
        <v>0.3</v>
      </c>
      <c r="EO151">
        <v>1.4</v>
      </c>
      <c r="EP151">
        <v>1</v>
      </c>
      <c r="EQ151">
        <v>0.7</v>
      </c>
      <c r="ER151">
        <v>4.7</v>
      </c>
      <c r="ES151">
        <v>7</v>
      </c>
      <c r="ET151">
        <v>3.6</v>
      </c>
      <c r="EU151">
        <v>16</v>
      </c>
      <c r="EV151">
        <v>4.8</v>
      </c>
      <c r="EW151">
        <v>7.4</v>
      </c>
      <c r="EX151">
        <v>0.6</v>
      </c>
      <c r="EY151">
        <v>0.8</v>
      </c>
      <c r="EZ151">
        <v>4.4000000000000004</v>
      </c>
      <c r="FA151">
        <v>2.2999999999999998</v>
      </c>
      <c r="FB151">
        <v>8</v>
      </c>
      <c r="FC151">
        <v>2.2999999999999998</v>
      </c>
      <c r="FD151">
        <v>1.1000000000000001</v>
      </c>
      <c r="FE151">
        <v>5.0999999999999996</v>
      </c>
      <c r="FF151">
        <v>2.5</v>
      </c>
      <c r="FG151">
        <v>1.7</v>
      </c>
      <c r="FH151">
        <v>1</v>
      </c>
      <c r="FI151">
        <v>1.3</v>
      </c>
      <c r="FJ151">
        <v>1.3</v>
      </c>
      <c r="FK151">
        <v>11.2</v>
      </c>
      <c r="FL151">
        <v>3</v>
      </c>
      <c r="FM151">
        <v>1.5</v>
      </c>
      <c r="FN151">
        <v>2.5</v>
      </c>
      <c r="FO151">
        <v>3.3</v>
      </c>
      <c r="FP151">
        <v>3.4</v>
      </c>
      <c r="FQ151">
        <v>1.8</v>
      </c>
      <c r="FR151">
        <v>0.8</v>
      </c>
      <c r="FS151">
        <v>181</v>
      </c>
      <c r="FZ151" t="s">
        <v>700</v>
      </c>
      <c r="GA151" t="s">
        <v>700</v>
      </c>
      <c r="GB151" t="s">
        <v>392</v>
      </c>
      <c r="GC151" t="s">
        <v>2358</v>
      </c>
    </row>
    <row r="152" spans="1:185" x14ac:dyDescent="0.25">
      <c r="A152" s="65" t="s">
        <v>783</v>
      </c>
      <c r="B152">
        <v>41375</v>
      </c>
      <c r="C152">
        <v>2646</v>
      </c>
      <c r="D152">
        <v>9969</v>
      </c>
      <c r="E152">
        <v>301</v>
      </c>
      <c r="F152">
        <v>24786</v>
      </c>
      <c r="G152">
        <v>2298</v>
      </c>
      <c r="H152">
        <v>6620</v>
      </c>
      <c r="I152">
        <v>47</v>
      </c>
      <c r="J152">
        <v>3708</v>
      </c>
      <c r="K152">
        <v>82</v>
      </c>
      <c r="L152">
        <v>6261</v>
      </c>
      <c r="M152">
        <v>219</v>
      </c>
      <c r="N152">
        <v>3337</v>
      </c>
      <c r="O152">
        <v>336</v>
      </c>
      <c r="P152">
        <v>6071</v>
      </c>
      <c r="Q152">
        <v>673</v>
      </c>
      <c r="R152">
        <v>5329</v>
      </c>
      <c r="S152">
        <v>641</v>
      </c>
      <c r="T152">
        <v>4791</v>
      </c>
      <c r="U152">
        <v>389</v>
      </c>
      <c r="V152">
        <v>5258</v>
      </c>
      <c r="W152">
        <v>259</v>
      </c>
      <c r="X152">
        <v>20410</v>
      </c>
      <c r="Y152">
        <v>1489</v>
      </c>
      <c r="Z152">
        <v>20965</v>
      </c>
      <c r="AA152">
        <v>1157</v>
      </c>
      <c r="AB152">
        <v>28961</v>
      </c>
      <c r="AC152">
        <v>1445</v>
      </c>
      <c r="AD152">
        <v>5854</v>
      </c>
      <c r="AE152">
        <v>418</v>
      </c>
      <c r="AF152">
        <v>483</v>
      </c>
      <c r="AG152">
        <v>15</v>
      </c>
      <c r="AH152">
        <v>2323</v>
      </c>
      <c r="AI152">
        <v>82</v>
      </c>
      <c r="AJ152">
        <v>1666</v>
      </c>
      <c r="AK152">
        <v>429</v>
      </c>
      <c r="AL152">
        <v>2066</v>
      </c>
      <c r="AM152">
        <v>257</v>
      </c>
      <c r="AN152">
        <v>3915</v>
      </c>
      <c r="AO152">
        <v>1144</v>
      </c>
      <c r="AP152">
        <v>27173</v>
      </c>
      <c r="AQ152">
        <v>850</v>
      </c>
      <c r="AR152">
        <v>4622</v>
      </c>
      <c r="AS152">
        <v>200</v>
      </c>
      <c r="AT152">
        <v>36753</v>
      </c>
      <c r="AU152">
        <v>2446</v>
      </c>
      <c r="AV152">
        <v>34568</v>
      </c>
      <c r="AW152">
        <v>1484</v>
      </c>
      <c r="AX152">
        <v>6807</v>
      </c>
      <c r="AY152">
        <v>1162</v>
      </c>
      <c r="AZ152">
        <v>3356</v>
      </c>
      <c r="BA152">
        <v>165</v>
      </c>
      <c r="BB152">
        <v>3451</v>
      </c>
      <c r="BC152">
        <v>997</v>
      </c>
      <c r="BD152">
        <v>2358</v>
      </c>
      <c r="BE152">
        <v>468</v>
      </c>
      <c r="BF152">
        <v>7429</v>
      </c>
      <c r="BG152">
        <v>554</v>
      </c>
      <c r="BH152">
        <v>8526</v>
      </c>
      <c r="BI152">
        <v>629</v>
      </c>
      <c r="BJ152">
        <v>9756</v>
      </c>
      <c r="BK152">
        <v>358</v>
      </c>
      <c r="BL152">
        <v>21509</v>
      </c>
      <c r="BM152">
        <v>2006</v>
      </c>
      <c r="BN152">
        <v>20342</v>
      </c>
      <c r="BO152">
        <v>1712</v>
      </c>
      <c r="BP152">
        <v>1167</v>
      </c>
      <c r="BQ152">
        <v>294</v>
      </c>
      <c r="BR152">
        <v>3277</v>
      </c>
      <c r="BS152">
        <v>292</v>
      </c>
      <c r="BT152">
        <v>14738</v>
      </c>
      <c r="BU152">
        <v>1104</v>
      </c>
      <c r="BV152">
        <v>7112</v>
      </c>
      <c r="BW152">
        <v>828</v>
      </c>
      <c r="BX152">
        <v>2936</v>
      </c>
      <c r="BY152">
        <v>366</v>
      </c>
      <c r="BZ152">
        <v>4713</v>
      </c>
      <c r="CA152">
        <v>494</v>
      </c>
      <c r="CB152">
        <v>7576</v>
      </c>
      <c r="CC152">
        <v>630</v>
      </c>
      <c r="CD152">
        <v>17363</v>
      </c>
      <c r="CE152">
        <v>1346</v>
      </c>
      <c r="CF152">
        <v>16185</v>
      </c>
      <c r="CG152">
        <v>670</v>
      </c>
      <c r="CH152">
        <v>2646</v>
      </c>
      <c r="CI152">
        <v>38729</v>
      </c>
      <c r="CJ152">
        <v>28490</v>
      </c>
      <c r="CK152">
        <v>15776</v>
      </c>
      <c r="CL152">
        <v>30598</v>
      </c>
      <c r="CM152">
        <v>8091</v>
      </c>
      <c r="CN152">
        <v>3734</v>
      </c>
      <c r="CO152">
        <v>27</v>
      </c>
      <c r="CP152">
        <v>993</v>
      </c>
      <c r="CQ152">
        <v>3442</v>
      </c>
      <c r="CR152">
        <v>648</v>
      </c>
      <c r="CS152">
        <v>1994</v>
      </c>
      <c r="CT152">
        <v>1152</v>
      </c>
      <c r="CU152">
        <v>308</v>
      </c>
      <c r="CV152">
        <v>1413</v>
      </c>
      <c r="CW152">
        <v>2458</v>
      </c>
      <c r="CX152">
        <v>5680</v>
      </c>
      <c r="CY152">
        <v>2103</v>
      </c>
      <c r="CZ152">
        <v>1188</v>
      </c>
      <c r="DA152">
        <v>647</v>
      </c>
      <c r="DB152">
        <v>505</v>
      </c>
      <c r="DC152">
        <v>545</v>
      </c>
      <c r="DD152">
        <v>1839</v>
      </c>
      <c r="DE152">
        <v>7084</v>
      </c>
      <c r="DF152">
        <v>9847</v>
      </c>
      <c r="DG152">
        <v>7092</v>
      </c>
      <c r="DH152">
        <v>3086</v>
      </c>
      <c r="DI152">
        <v>675</v>
      </c>
      <c r="DJ152">
        <v>240</v>
      </c>
      <c r="DK152">
        <v>2080</v>
      </c>
      <c r="DL152">
        <v>1203</v>
      </c>
      <c r="DM152">
        <v>34244</v>
      </c>
      <c r="DN152">
        <v>6586</v>
      </c>
      <c r="DO152">
        <v>10450</v>
      </c>
      <c r="DP152">
        <v>6481</v>
      </c>
      <c r="DQ152">
        <v>951</v>
      </c>
      <c r="DR152">
        <v>991</v>
      </c>
      <c r="DS152">
        <v>786</v>
      </c>
      <c r="DT152">
        <v>713</v>
      </c>
      <c r="DU152">
        <v>532</v>
      </c>
      <c r="DV152">
        <v>2330</v>
      </c>
      <c r="DW152">
        <v>16931</v>
      </c>
      <c r="DX152" t="s">
        <v>700</v>
      </c>
      <c r="DY152" t="s">
        <v>700</v>
      </c>
      <c r="DZ152" t="s">
        <v>700</v>
      </c>
      <c r="EA152" t="s">
        <v>700</v>
      </c>
      <c r="EB152" t="s">
        <v>593</v>
      </c>
      <c r="EC152">
        <v>1.3</v>
      </c>
      <c r="ED152">
        <v>1.6</v>
      </c>
      <c r="EE152">
        <v>2</v>
      </c>
      <c r="EF152">
        <v>4.0999999999999996</v>
      </c>
      <c r="EG152">
        <v>3.3</v>
      </c>
      <c r="EH152">
        <v>3.6</v>
      </c>
      <c r="EI152">
        <v>3.3</v>
      </c>
      <c r="EJ152">
        <v>1.9</v>
      </c>
      <c r="EK152">
        <v>1.2</v>
      </c>
      <c r="EL152">
        <v>1.5</v>
      </c>
      <c r="EM152">
        <v>1.7</v>
      </c>
      <c r="EN152">
        <v>0.6</v>
      </c>
      <c r="EO152">
        <v>1.5</v>
      </c>
      <c r="EP152">
        <v>1.4</v>
      </c>
      <c r="EQ152">
        <v>1.5</v>
      </c>
      <c r="ER152">
        <v>2.6</v>
      </c>
      <c r="ES152">
        <v>4.2</v>
      </c>
      <c r="ET152">
        <v>2.2999999999999998</v>
      </c>
      <c r="EU152">
        <v>11.2</v>
      </c>
      <c r="EV152">
        <v>6.1</v>
      </c>
      <c r="EW152">
        <v>8.8000000000000007</v>
      </c>
      <c r="EX152">
        <v>0.9</v>
      </c>
      <c r="EY152">
        <v>1.1000000000000001</v>
      </c>
      <c r="EZ152">
        <v>4.0999999999999996</v>
      </c>
      <c r="FA152">
        <v>2.4</v>
      </c>
      <c r="FB152">
        <v>7.1</v>
      </c>
      <c r="FC152">
        <v>2</v>
      </c>
      <c r="FD152">
        <v>1.4</v>
      </c>
      <c r="FE152">
        <v>4.9000000000000004</v>
      </c>
      <c r="FF152">
        <v>2.4</v>
      </c>
      <c r="FG152">
        <v>1.8</v>
      </c>
      <c r="FH152">
        <v>1.7</v>
      </c>
      <c r="FI152">
        <v>1.9</v>
      </c>
      <c r="FJ152">
        <v>1.8</v>
      </c>
      <c r="FK152">
        <v>10.3</v>
      </c>
      <c r="FL152">
        <v>2.8</v>
      </c>
      <c r="FM152">
        <v>2</v>
      </c>
      <c r="FN152">
        <v>2.7</v>
      </c>
      <c r="FO152">
        <v>4.8</v>
      </c>
      <c r="FP152">
        <v>2.8</v>
      </c>
      <c r="FQ152">
        <v>2</v>
      </c>
      <c r="FR152">
        <v>2.2999999999999998</v>
      </c>
      <c r="FS152">
        <v>200</v>
      </c>
      <c r="FZ152" t="s">
        <v>700</v>
      </c>
      <c r="GA152" t="s">
        <v>700</v>
      </c>
      <c r="GB152" t="s">
        <v>393</v>
      </c>
      <c r="GC152" t="s">
        <v>2358</v>
      </c>
    </row>
    <row r="153" spans="1:185" x14ac:dyDescent="0.25">
      <c r="A153" s="65" t="s">
        <v>784</v>
      </c>
      <c r="B153">
        <v>42571</v>
      </c>
      <c r="C153">
        <v>1267</v>
      </c>
      <c r="D153">
        <v>9993</v>
      </c>
      <c r="E153">
        <v>92</v>
      </c>
      <c r="F153">
        <v>25348</v>
      </c>
      <c r="G153">
        <v>1157</v>
      </c>
      <c r="H153">
        <v>7230</v>
      </c>
      <c r="I153">
        <v>18</v>
      </c>
      <c r="J153">
        <v>3605</v>
      </c>
      <c r="K153">
        <v>43</v>
      </c>
      <c r="L153">
        <v>6388</v>
      </c>
      <c r="M153">
        <v>49</v>
      </c>
      <c r="N153">
        <v>4134</v>
      </c>
      <c r="O153">
        <v>209</v>
      </c>
      <c r="P153">
        <v>4654</v>
      </c>
      <c r="Q153">
        <v>374</v>
      </c>
      <c r="R153">
        <v>4844</v>
      </c>
      <c r="S153">
        <v>235</v>
      </c>
      <c r="T153">
        <v>5915</v>
      </c>
      <c r="U153">
        <v>223</v>
      </c>
      <c r="V153">
        <v>5801</v>
      </c>
      <c r="W153">
        <v>116</v>
      </c>
      <c r="X153">
        <v>20532</v>
      </c>
      <c r="Y153">
        <v>827</v>
      </c>
      <c r="Z153">
        <v>22039</v>
      </c>
      <c r="AA153">
        <v>440</v>
      </c>
      <c r="AB153">
        <v>35503</v>
      </c>
      <c r="AC153">
        <v>907</v>
      </c>
      <c r="AD153">
        <v>1393</v>
      </c>
      <c r="AE153">
        <v>40</v>
      </c>
      <c r="AF153">
        <v>64</v>
      </c>
      <c r="AG153">
        <v>0</v>
      </c>
      <c r="AH153">
        <v>3418</v>
      </c>
      <c r="AI153">
        <v>102</v>
      </c>
      <c r="AJ153">
        <v>735</v>
      </c>
      <c r="AK153">
        <v>162</v>
      </c>
      <c r="AL153">
        <v>1380</v>
      </c>
      <c r="AM153">
        <v>56</v>
      </c>
      <c r="AN153">
        <v>1677</v>
      </c>
      <c r="AO153">
        <v>306</v>
      </c>
      <c r="AP153">
        <v>34534</v>
      </c>
      <c r="AQ153">
        <v>763</v>
      </c>
      <c r="AR153">
        <v>4032</v>
      </c>
      <c r="AS153">
        <v>142</v>
      </c>
      <c r="AT153">
        <v>38539</v>
      </c>
      <c r="AU153">
        <v>1125</v>
      </c>
      <c r="AV153">
        <v>38751</v>
      </c>
      <c r="AW153">
        <v>981</v>
      </c>
      <c r="AX153">
        <v>3820</v>
      </c>
      <c r="AY153">
        <v>286</v>
      </c>
      <c r="AZ153">
        <v>2154</v>
      </c>
      <c r="BA153">
        <v>105</v>
      </c>
      <c r="BB153">
        <v>1666</v>
      </c>
      <c r="BC153">
        <v>181</v>
      </c>
      <c r="BD153">
        <v>1234</v>
      </c>
      <c r="BE153">
        <v>143</v>
      </c>
      <c r="BF153">
        <v>4816</v>
      </c>
      <c r="BG153">
        <v>299</v>
      </c>
      <c r="BH153">
        <v>8358</v>
      </c>
      <c r="BI153">
        <v>389</v>
      </c>
      <c r="BJ153">
        <v>14036</v>
      </c>
      <c r="BK153">
        <v>135</v>
      </c>
      <c r="BL153">
        <v>21543</v>
      </c>
      <c r="BM153">
        <v>922</v>
      </c>
      <c r="BN153">
        <v>20624</v>
      </c>
      <c r="BO153">
        <v>752</v>
      </c>
      <c r="BP153">
        <v>919</v>
      </c>
      <c r="BQ153">
        <v>170</v>
      </c>
      <c r="BR153">
        <v>3805</v>
      </c>
      <c r="BS153">
        <v>235</v>
      </c>
      <c r="BT153">
        <v>14560</v>
      </c>
      <c r="BU153">
        <v>444</v>
      </c>
      <c r="BV153">
        <v>7664</v>
      </c>
      <c r="BW153">
        <v>455</v>
      </c>
      <c r="BX153">
        <v>3124</v>
      </c>
      <c r="BY153">
        <v>258</v>
      </c>
      <c r="BZ153">
        <v>2367</v>
      </c>
      <c r="CA153">
        <v>304</v>
      </c>
      <c r="CB153">
        <v>3421</v>
      </c>
      <c r="CC153">
        <v>469</v>
      </c>
      <c r="CD153">
        <v>14804</v>
      </c>
      <c r="CE153">
        <v>519</v>
      </c>
      <c r="CF153">
        <v>22437</v>
      </c>
      <c r="CG153">
        <v>279</v>
      </c>
      <c r="CH153">
        <v>1267</v>
      </c>
      <c r="CI153">
        <v>41304</v>
      </c>
      <c r="CJ153">
        <v>35141</v>
      </c>
      <c r="CK153">
        <v>12395</v>
      </c>
      <c r="CL153">
        <v>35013</v>
      </c>
      <c r="CM153">
        <v>4859</v>
      </c>
      <c r="CN153">
        <v>1529</v>
      </c>
      <c r="CO153">
        <v>70</v>
      </c>
      <c r="CP153">
        <v>865</v>
      </c>
      <c r="CQ153">
        <v>2747</v>
      </c>
      <c r="CR153">
        <v>655</v>
      </c>
      <c r="CS153">
        <v>2376</v>
      </c>
      <c r="CT153">
        <v>796</v>
      </c>
      <c r="CU153">
        <v>374</v>
      </c>
      <c r="CV153">
        <v>2136</v>
      </c>
      <c r="CW153">
        <v>2467</v>
      </c>
      <c r="CX153">
        <v>6518</v>
      </c>
      <c r="CY153">
        <v>1706</v>
      </c>
      <c r="CZ153">
        <v>1013</v>
      </c>
      <c r="DA153">
        <v>857</v>
      </c>
      <c r="DB153">
        <v>422</v>
      </c>
      <c r="DC153">
        <v>355</v>
      </c>
      <c r="DD153">
        <v>845</v>
      </c>
      <c r="DE153">
        <v>5161</v>
      </c>
      <c r="DF153">
        <v>10902</v>
      </c>
      <c r="DG153">
        <v>8729</v>
      </c>
      <c r="DH153">
        <v>3428</v>
      </c>
      <c r="DI153">
        <v>616</v>
      </c>
      <c r="DJ153">
        <v>250</v>
      </c>
      <c r="DK153">
        <v>1557</v>
      </c>
      <c r="DL153">
        <v>773</v>
      </c>
      <c r="DM153">
        <v>36459</v>
      </c>
      <c r="DN153">
        <v>5338</v>
      </c>
      <c r="DO153">
        <v>13034</v>
      </c>
      <c r="DP153">
        <v>3029</v>
      </c>
      <c r="DQ153">
        <v>330</v>
      </c>
      <c r="DR153">
        <v>370</v>
      </c>
      <c r="DS153">
        <v>451</v>
      </c>
      <c r="DT153">
        <v>356</v>
      </c>
      <c r="DU153">
        <v>184</v>
      </c>
      <c r="DV153">
        <v>1193</v>
      </c>
      <c r="DW153">
        <v>16063</v>
      </c>
      <c r="DX153" t="s">
        <v>700</v>
      </c>
      <c r="DY153" t="s">
        <v>700</v>
      </c>
      <c r="DZ153" t="s">
        <v>700</v>
      </c>
      <c r="EA153" t="s">
        <v>700</v>
      </c>
      <c r="EB153" t="s">
        <v>594</v>
      </c>
      <c r="EC153">
        <v>0.6</v>
      </c>
      <c r="ED153">
        <v>1.1000000000000001</v>
      </c>
      <c r="EE153">
        <v>0.7</v>
      </c>
      <c r="EF153">
        <v>2.1</v>
      </c>
      <c r="EG153">
        <v>2.6</v>
      </c>
      <c r="EH153">
        <v>2</v>
      </c>
      <c r="EI153">
        <v>1.7</v>
      </c>
      <c r="EJ153">
        <v>1.3</v>
      </c>
      <c r="EK153">
        <v>0.7</v>
      </c>
      <c r="EL153">
        <v>0.7</v>
      </c>
      <c r="EM153">
        <v>0.9</v>
      </c>
      <c r="EN153">
        <v>0.4</v>
      </c>
      <c r="EO153">
        <v>0.9</v>
      </c>
      <c r="EP153">
        <v>0.6</v>
      </c>
      <c r="EQ153">
        <v>0.6</v>
      </c>
      <c r="ER153">
        <v>2.5</v>
      </c>
      <c r="ES153">
        <v>23.6</v>
      </c>
      <c r="ET153">
        <v>2.2000000000000002</v>
      </c>
      <c r="EU153">
        <v>12.1</v>
      </c>
      <c r="EV153">
        <v>3.3</v>
      </c>
      <c r="EW153">
        <v>7.5</v>
      </c>
      <c r="EX153">
        <v>0.5</v>
      </c>
      <c r="EY153">
        <v>0.5</v>
      </c>
      <c r="EZ153">
        <v>3.1</v>
      </c>
      <c r="FA153">
        <v>4.0999999999999996</v>
      </c>
      <c r="FB153">
        <v>5.8</v>
      </c>
      <c r="FC153">
        <v>2.1</v>
      </c>
      <c r="FD153">
        <v>0.6</v>
      </c>
      <c r="FE153">
        <v>5.4</v>
      </c>
      <c r="FF153">
        <v>2.5</v>
      </c>
      <c r="FG153">
        <v>1.7</v>
      </c>
      <c r="FH153">
        <v>0.4</v>
      </c>
      <c r="FI153">
        <v>1.1000000000000001</v>
      </c>
      <c r="FJ153">
        <v>0.9</v>
      </c>
      <c r="FK153">
        <v>9.1999999999999993</v>
      </c>
      <c r="FL153">
        <v>2.4</v>
      </c>
      <c r="FM153">
        <v>1</v>
      </c>
      <c r="FN153">
        <v>1.9</v>
      </c>
      <c r="FO153">
        <v>2.8</v>
      </c>
      <c r="FP153">
        <v>3.8</v>
      </c>
      <c r="FQ153">
        <v>0.9</v>
      </c>
      <c r="FR153">
        <v>0.6</v>
      </c>
      <c r="FS153">
        <v>115</v>
      </c>
      <c r="FZ153" t="s">
        <v>700</v>
      </c>
      <c r="GA153" t="s">
        <v>700</v>
      </c>
      <c r="GB153" t="s">
        <v>394</v>
      </c>
      <c r="GC153" t="s">
        <v>2358</v>
      </c>
    </row>
    <row r="154" spans="1:185" x14ac:dyDescent="0.25">
      <c r="A154" s="65" t="s">
        <v>785</v>
      </c>
      <c r="B154">
        <v>41726</v>
      </c>
      <c r="C154">
        <v>1289</v>
      </c>
      <c r="D154">
        <v>8818</v>
      </c>
      <c r="E154">
        <v>252</v>
      </c>
      <c r="F154">
        <v>24867</v>
      </c>
      <c r="G154">
        <v>1037</v>
      </c>
      <c r="H154">
        <v>8041</v>
      </c>
      <c r="I154">
        <v>0</v>
      </c>
      <c r="J154">
        <v>2843</v>
      </c>
      <c r="K154">
        <v>105</v>
      </c>
      <c r="L154">
        <v>5975</v>
      </c>
      <c r="M154">
        <v>147</v>
      </c>
      <c r="N154">
        <v>3228</v>
      </c>
      <c r="O154">
        <v>233</v>
      </c>
      <c r="P154">
        <v>4747</v>
      </c>
      <c r="Q154">
        <v>384</v>
      </c>
      <c r="R154">
        <v>4866</v>
      </c>
      <c r="S154">
        <v>103</v>
      </c>
      <c r="T154">
        <v>5381</v>
      </c>
      <c r="U154">
        <v>164</v>
      </c>
      <c r="V154">
        <v>6645</v>
      </c>
      <c r="W154">
        <v>153</v>
      </c>
      <c r="X154">
        <v>19623</v>
      </c>
      <c r="Y154">
        <v>715</v>
      </c>
      <c r="Z154">
        <v>22103</v>
      </c>
      <c r="AA154">
        <v>574</v>
      </c>
      <c r="AB154">
        <v>33263</v>
      </c>
      <c r="AC154">
        <v>1094</v>
      </c>
      <c r="AD154">
        <v>2272</v>
      </c>
      <c r="AE154">
        <v>51</v>
      </c>
      <c r="AF154">
        <v>128</v>
      </c>
      <c r="AG154">
        <v>35</v>
      </c>
      <c r="AH154">
        <v>4335</v>
      </c>
      <c r="AI154">
        <v>49</v>
      </c>
      <c r="AJ154">
        <v>399</v>
      </c>
      <c r="AK154">
        <v>60</v>
      </c>
      <c r="AL154">
        <v>1329</v>
      </c>
      <c r="AM154">
        <v>0</v>
      </c>
      <c r="AN154">
        <v>1723</v>
      </c>
      <c r="AO154">
        <v>135</v>
      </c>
      <c r="AP154">
        <v>32169</v>
      </c>
      <c r="AQ154">
        <v>1042</v>
      </c>
      <c r="AR154">
        <v>4799</v>
      </c>
      <c r="AS154">
        <v>99</v>
      </c>
      <c r="AT154">
        <v>36927</v>
      </c>
      <c r="AU154">
        <v>1190</v>
      </c>
      <c r="AV154">
        <v>37389</v>
      </c>
      <c r="AW154">
        <v>1216</v>
      </c>
      <c r="AX154">
        <v>4337</v>
      </c>
      <c r="AY154">
        <v>73</v>
      </c>
      <c r="AZ154">
        <v>2779</v>
      </c>
      <c r="BA154">
        <v>21</v>
      </c>
      <c r="BB154">
        <v>1558</v>
      </c>
      <c r="BC154">
        <v>52</v>
      </c>
      <c r="BD154">
        <v>1476</v>
      </c>
      <c r="BE154">
        <v>90</v>
      </c>
      <c r="BF154">
        <v>6218</v>
      </c>
      <c r="BG154">
        <v>196</v>
      </c>
      <c r="BH154">
        <v>8505</v>
      </c>
      <c r="BI154">
        <v>330</v>
      </c>
      <c r="BJ154">
        <v>13481</v>
      </c>
      <c r="BK154">
        <v>188</v>
      </c>
      <c r="BL154">
        <v>20940</v>
      </c>
      <c r="BM154">
        <v>866</v>
      </c>
      <c r="BN154">
        <v>20301</v>
      </c>
      <c r="BO154">
        <v>783</v>
      </c>
      <c r="BP154">
        <v>639</v>
      </c>
      <c r="BQ154">
        <v>83</v>
      </c>
      <c r="BR154">
        <v>3927</v>
      </c>
      <c r="BS154">
        <v>171</v>
      </c>
      <c r="BT154">
        <v>15302</v>
      </c>
      <c r="BU154">
        <v>331</v>
      </c>
      <c r="BV154">
        <v>6245</v>
      </c>
      <c r="BW154">
        <v>560</v>
      </c>
      <c r="BX154">
        <v>3320</v>
      </c>
      <c r="BY154">
        <v>146</v>
      </c>
      <c r="BZ154">
        <v>2968</v>
      </c>
      <c r="CA154">
        <v>256</v>
      </c>
      <c r="CB154">
        <v>4991</v>
      </c>
      <c r="CC154">
        <v>348</v>
      </c>
      <c r="CD154">
        <v>14479</v>
      </c>
      <c r="CE154">
        <v>640</v>
      </c>
      <c r="CF154">
        <v>22090</v>
      </c>
      <c r="CG154">
        <v>294</v>
      </c>
      <c r="CH154">
        <v>1289</v>
      </c>
      <c r="CI154">
        <v>40437</v>
      </c>
      <c r="CJ154">
        <v>33464</v>
      </c>
      <c r="CK154">
        <v>13848</v>
      </c>
      <c r="CL154">
        <v>33790</v>
      </c>
      <c r="CM154">
        <v>5746</v>
      </c>
      <c r="CN154">
        <v>2036</v>
      </c>
      <c r="CO154">
        <v>135</v>
      </c>
      <c r="CP154">
        <v>862</v>
      </c>
      <c r="CQ154">
        <v>2797</v>
      </c>
      <c r="CR154">
        <v>816</v>
      </c>
      <c r="CS154">
        <v>2252</v>
      </c>
      <c r="CT154">
        <v>836</v>
      </c>
      <c r="CU154">
        <v>505</v>
      </c>
      <c r="CV154">
        <v>1863</v>
      </c>
      <c r="CW154">
        <v>2422</v>
      </c>
      <c r="CX154">
        <v>6024</v>
      </c>
      <c r="CY154">
        <v>1916</v>
      </c>
      <c r="CZ154">
        <v>991</v>
      </c>
      <c r="DA154">
        <v>966</v>
      </c>
      <c r="DB154">
        <v>639</v>
      </c>
      <c r="DC154">
        <v>685</v>
      </c>
      <c r="DD154">
        <v>1459</v>
      </c>
      <c r="DE154">
        <v>7513</v>
      </c>
      <c r="DF154">
        <v>10706</v>
      </c>
      <c r="DG154">
        <v>8365</v>
      </c>
      <c r="DH154">
        <v>3068</v>
      </c>
      <c r="DI154">
        <v>672</v>
      </c>
      <c r="DJ154">
        <v>400</v>
      </c>
      <c r="DK154">
        <v>1669</v>
      </c>
      <c r="DL154">
        <v>1024</v>
      </c>
      <c r="DM154">
        <v>35888</v>
      </c>
      <c r="DN154">
        <v>5601</v>
      </c>
      <c r="DO154">
        <v>12934</v>
      </c>
      <c r="DP154">
        <v>5285</v>
      </c>
      <c r="DQ154">
        <v>594</v>
      </c>
      <c r="DR154">
        <v>650</v>
      </c>
      <c r="DS154">
        <v>878</v>
      </c>
      <c r="DT154">
        <v>647</v>
      </c>
      <c r="DU154">
        <v>364</v>
      </c>
      <c r="DV154">
        <v>1832</v>
      </c>
      <c r="DW154">
        <v>18219</v>
      </c>
      <c r="DX154" t="s">
        <v>700</v>
      </c>
      <c r="DY154" t="s">
        <v>700</v>
      </c>
      <c r="DZ154" t="s">
        <v>700</v>
      </c>
      <c r="EA154" t="s">
        <v>700</v>
      </c>
      <c r="EB154" t="s">
        <v>595</v>
      </c>
      <c r="EC154">
        <v>0.7</v>
      </c>
      <c r="ED154">
        <v>3</v>
      </c>
      <c r="EE154">
        <v>1.7</v>
      </c>
      <c r="EF154">
        <v>3.5</v>
      </c>
      <c r="EG154">
        <v>2.9</v>
      </c>
      <c r="EH154">
        <v>1.3</v>
      </c>
      <c r="EI154">
        <v>1.6</v>
      </c>
      <c r="EJ154">
        <v>1.4</v>
      </c>
      <c r="EK154">
        <v>0.4</v>
      </c>
      <c r="EL154">
        <v>1.7</v>
      </c>
      <c r="EM154">
        <v>0.9</v>
      </c>
      <c r="EN154">
        <v>0.2</v>
      </c>
      <c r="EO154">
        <v>1.1000000000000001</v>
      </c>
      <c r="EP154">
        <v>0.8</v>
      </c>
      <c r="EQ154">
        <v>0.9</v>
      </c>
      <c r="ER154">
        <v>2.4</v>
      </c>
      <c r="ES154">
        <v>25.6</v>
      </c>
      <c r="ET154">
        <v>1.3</v>
      </c>
      <c r="EU154">
        <v>14.5</v>
      </c>
      <c r="EV154">
        <v>1.3</v>
      </c>
      <c r="EW154">
        <v>5.8</v>
      </c>
      <c r="EX154">
        <v>0.9</v>
      </c>
      <c r="EY154">
        <v>0.8</v>
      </c>
      <c r="EZ154">
        <v>1.2</v>
      </c>
      <c r="FA154">
        <v>1.2</v>
      </c>
      <c r="FB154">
        <v>2.5</v>
      </c>
      <c r="FC154">
        <v>1.6</v>
      </c>
      <c r="FD154">
        <v>0.8</v>
      </c>
      <c r="FE154">
        <v>4.4000000000000004</v>
      </c>
      <c r="FF154">
        <v>1.4</v>
      </c>
      <c r="FG154">
        <v>1.5</v>
      </c>
      <c r="FH154">
        <v>0.6</v>
      </c>
      <c r="FI154">
        <v>0.9</v>
      </c>
      <c r="FJ154">
        <v>0.9</v>
      </c>
      <c r="FK154">
        <v>8.4</v>
      </c>
      <c r="FL154">
        <v>2.2999999999999998</v>
      </c>
      <c r="FM154">
        <v>0.7</v>
      </c>
      <c r="FN154">
        <v>2.4</v>
      </c>
      <c r="FO154">
        <v>2.7</v>
      </c>
      <c r="FP154">
        <v>2.4</v>
      </c>
      <c r="FQ154">
        <v>1.5</v>
      </c>
      <c r="FR154">
        <v>0.7</v>
      </c>
      <c r="FS154">
        <v>119</v>
      </c>
      <c r="FZ154" t="s">
        <v>700</v>
      </c>
      <c r="GA154" t="s">
        <v>700</v>
      </c>
      <c r="GB154" t="s">
        <v>395</v>
      </c>
      <c r="GC154" t="s">
        <v>2358</v>
      </c>
    </row>
    <row r="155" spans="1:185" x14ac:dyDescent="0.25">
      <c r="A155" s="65" t="s">
        <v>786</v>
      </c>
      <c r="B155">
        <v>41975</v>
      </c>
      <c r="C155">
        <v>2206</v>
      </c>
      <c r="D155">
        <v>10489</v>
      </c>
      <c r="E155">
        <v>673</v>
      </c>
      <c r="F155">
        <v>23874</v>
      </c>
      <c r="G155">
        <v>1533</v>
      </c>
      <c r="H155">
        <v>7612</v>
      </c>
      <c r="I155">
        <v>0</v>
      </c>
      <c r="J155">
        <v>3074</v>
      </c>
      <c r="K155">
        <v>175</v>
      </c>
      <c r="L155">
        <v>7415</v>
      </c>
      <c r="M155">
        <v>498</v>
      </c>
      <c r="N155">
        <v>2602</v>
      </c>
      <c r="O155">
        <v>246</v>
      </c>
      <c r="P155">
        <v>4972</v>
      </c>
      <c r="Q155">
        <v>435</v>
      </c>
      <c r="R155">
        <v>4892</v>
      </c>
      <c r="S155">
        <v>311</v>
      </c>
      <c r="T155">
        <v>5203</v>
      </c>
      <c r="U155">
        <v>378</v>
      </c>
      <c r="V155">
        <v>6205</v>
      </c>
      <c r="W155">
        <v>163</v>
      </c>
      <c r="X155">
        <v>20108</v>
      </c>
      <c r="Y155">
        <v>1179</v>
      </c>
      <c r="Z155">
        <v>21867</v>
      </c>
      <c r="AA155">
        <v>1027</v>
      </c>
      <c r="AB155">
        <v>33430</v>
      </c>
      <c r="AC155">
        <v>1910</v>
      </c>
      <c r="AD155">
        <v>2328</v>
      </c>
      <c r="AE155">
        <v>66</v>
      </c>
      <c r="AF155">
        <v>113</v>
      </c>
      <c r="AG155">
        <v>7</v>
      </c>
      <c r="AH155">
        <v>4561</v>
      </c>
      <c r="AI155">
        <v>184</v>
      </c>
      <c r="AJ155">
        <v>365</v>
      </c>
      <c r="AK155">
        <v>14</v>
      </c>
      <c r="AL155">
        <v>1164</v>
      </c>
      <c r="AM155">
        <v>25</v>
      </c>
      <c r="AN155">
        <v>2574</v>
      </c>
      <c r="AO155">
        <v>534</v>
      </c>
      <c r="AP155">
        <v>31469</v>
      </c>
      <c r="AQ155">
        <v>1390</v>
      </c>
      <c r="AR155">
        <v>5973</v>
      </c>
      <c r="AS155">
        <v>158</v>
      </c>
      <c r="AT155">
        <v>36002</v>
      </c>
      <c r="AU155">
        <v>2048</v>
      </c>
      <c r="AV155">
        <v>37917</v>
      </c>
      <c r="AW155">
        <v>1842</v>
      </c>
      <c r="AX155">
        <v>4058</v>
      </c>
      <c r="AY155">
        <v>364</v>
      </c>
      <c r="AZ155">
        <v>2443</v>
      </c>
      <c r="BA155">
        <v>96</v>
      </c>
      <c r="BB155">
        <v>1615</v>
      </c>
      <c r="BC155">
        <v>268</v>
      </c>
      <c r="BD155">
        <v>1747</v>
      </c>
      <c r="BE155">
        <v>176</v>
      </c>
      <c r="BF155">
        <v>6790</v>
      </c>
      <c r="BG155">
        <v>419</v>
      </c>
      <c r="BH155">
        <v>9385</v>
      </c>
      <c r="BI155">
        <v>433</v>
      </c>
      <c r="BJ155">
        <v>10962</v>
      </c>
      <c r="BK155">
        <v>259</v>
      </c>
      <c r="BL155">
        <v>20057</v>
      </c>
      <c r="BM155">
        <v>1196</v>
      </c>
      <c r="BN155">
        <v>19283</v>
      </c>
      <c r="BO155">
        <v>1109</v>
      </c>
      <c r="BP155">
        <v>774</v>
      </c>
      <c r="BQ155">
        <v>87</v>
      </c>
      <c r="BR155">
        <v>3817</v>
      </c>
      <c r="BS155">
        <v>337</v>
      </c>
      <c r="BT155">
        <v>14025</v>
      </c>
      <c r="BU155">
        <v>640</v>
      </c>
      <c r="BV155">
        <v>6859</v>
      </c>
      <c r="BW155">
        <v>707</v>
      </c>
      <c r="BX155">
        <v>2990</v>
      </c>
      <c r="BY155">
        <v>186</v>
      </c>
      <c r="BZ155">
        <v>3793</v>
      </c>
      <c r="CA155">
        <v>245</v>
      </c>
      <c r="CB155">
        <v>5784</v>
      </c>
      <c r="CC155">
        <v>455</v>
      </c>
      <c r="CD155">
        <v>15141</v>
      </c>
      <c r="CE155">
        <v>1342</v>
      </c>
      <c r="CF155">
        <v>20853</v>
      </c>
      <c r="CG155">
        <v>403</v>
      </c>
      <c r="CH155">
        <v>2206</v>
      </c>
      <c r="CI155">
        <v>39769</v>
      </c>
      <c r="CJ155">
        <v>31870</v>
      </c>
      <c r="CK155">
        <v>14635</v>
      </c>
      <c r="CL155">
        <v>33317</v>
      </c>
      <c r="CM155">
        <v>6413</v>
      </c>
      <c r="CN155">
        <v>2406</v>
      </c>
      <c r="CO155">
        <v>93</v>
      </c>
      <c r="CP155">
        <v>1078</v>
      </c>
      <c r="CQ155">
        <v>2795</v>
      </c>
      <c r="CR155">
        <v>598</v>
      </c>
      <c r="CS155">
        <v>2112</v>
      </c>
      <c r="CT155">
        <v>837</v>
      </c>
      <c r="CU155">
        <v>329</v>
      </c>
      <c r="CV155">
        <v>1435</v>
      </c>
      <c r="CW155">
        <v>2572</v>
      </c>
      <c r="CX155">
        <v>5492</v>
      </c>
      <c r="CY155">
        <v>1718</v>
      </c>
      <c r="CZ155">
        <v>855</v>
      </c>
      <c r="DA155">
        <v>1055</v>
      </c>
      <c r="DB155">
        <v>637</v>
      </c>
      <c r="DC155">
        <v>515</v>
      </c>
      <c r="DD155">
        <v>1239</v>
      </c>
      <c r="DE155">
        <v>5635</v>
      </c>
      <c r="DF155">
        <v>10772</v>
      </c>
      <c r="DG155">
        <v>8280</v>
      </c>
      <c r="DH155">
        <v>3210</v>
      </c>
      <c r="DI155">
        <v>837</v>
      </c>
      <c r="DJ155">
        <v>414</v>
      </c>
      <c r="DK155">
        <v>1655</v>
      </c>
      <c r="DL155">
        <v>865</v>
      </c>
      <c r="DM155">
        <v>36755</v>
      </c>
      <c r="DN155">
        <v>4849</v>
      </c>
      <c r="DO155">
        <v>12012</v>
      </c>
      <c r="DP155">
        <v>4395</v>
      </c>
      <c r="DQ155">
        <v>332</v>
      </c>
      <c r="DR155">
        <v>444</v>
      </c>
      <c r="DS155">
        <v>467</v>
      </c>
      <c r="DT155">
        <v>436</v>
      </c>
      <c r="DU155">
        <v>378</v>
      </c>
      <c r="DV155">
        <v>2177</v>
      </c>
      <c r="DW155">
        <v>16407</v>
      </c>
      <c r="DX155" t="s">
        <v>700</v>
      </c>
      <c r="DY155" t="s">
        <v>700</v>
      </c>
      <c r="DZ155" t="s">
        <v>700</v>
      </c>
      <c r="EA155" t="s">
        <v>700</v>
      </c>
      <c r="EB155" t="s">
        <v>596</v>
      </c>
      <c r="EC155">
        <v>1.3</v>
      </c>
      <c r="ED155">
        <v>5</v>
      </c>
      <c r="EE155">
        <v>3.7</v>
      </c>
      <c r="EF155">
        <v>4.2</v>
      </c>
      <c r="EG155">
        <v>3.9</v>
      </c>
      <c r="EH155">
        <v>2.4</v>
      </c>
      <c r="EI155">
        <v>2.7</v>
      </c>
      <c r="EJ155">
        <v>1.2</v>
      </c>
      <c r="EK155">
        <v>0.5</v>
      </c>
      <c r="EL155">
        <v>2.9</v>
      </c>
      <c r="EM155">
        <v>1.3</v>
      </c>
      <c r="EN155">
        <v>0.2</v>
      </c>
      <c r="EO155">
        <v>1.5</v>
      </c>
      <c r="EP155">
        <v>1.4</v>
      </c>
      <c r="EQ155">
        <v>1.6</v>
      </c>
      <c r="ER155">
        <v>2.7</v>
      </c>
      <c r="ES155">
        <v>9.5</v>
      </c>
      <c r="ET155">
        <v>2.5</v>
      </c>
      <c r="EU155">
        <v>5.5</v>
      </c>
      <c r="EV155">
        <v>1.9</v>
      </c>
      <c r="EW155">
        <v>9.4</v>
      </c>
      <c r="EX155">
        <v>1.5</v>
      </c>
      <c r="EY155">
        <v>1.4</v>
      </c>
      <c r="EZ155">
        <v>3.9</v>
      </c>
      <c r="FA155">
        <v>3.1</v>
      </c>
      <c r="FB155">
        <v>8.8000000000000007</v>
      </c>
      <c r="FC155">
        <v>2.1</v>
      </c>
      <c r="FD155">
        <v>1.5</v>
      </c>
      <c r="FE155">
        <v>7.4</v>
      </c>
      <c r="FF155">
        <v>2.4</v>
      </c>
      <c r="FG155">
        <v>1.6</v>
      </c>
      <c r="FH155">
        <v>1</v>
      </c>
      <c r="FI155">
        <v>1.4</v>
      </c>
      <c r="FJ155">
        <v>1.3</v>
      </c>
      <c r="FK155">
        <v>9.4</v>
      </c>
      <c r="FL155">
        <v>2.9</v>
      </c>
      <c r="FM155">
        <v>1.3</v>
      </c>
      <c r="FN155">
        <v>2.8</v>
      </c>
      <c r="FO155">
        <v>2.7</v>
      </c>
      <c r="FP155">
        <v>2.4</v>
      </c>
      <c r="FQ155">
        <v>3.3</v>
      </c>
      <c r="FR155">
        <v>0.8</v>
      </c>
      <c r="FS155">
        <v>101</v>
      </c>
      <c r="FZ155" t="s">
        <v>700</v>
      </c>
      <c r="GA155" t="s">
        <v>700</v>
      </c>
      <c r="GB155" t="s">
        <v>396</v>
      </c>
      <c r="GC155" t="s">
        <v>2358</v>
      </c>
    </row>
    <row r="156" spans="1:185" x14ac:dyDescent="0.25">
      <c r="A156" s="65" t="s">
        <v>787</v>
      </c>
      <c r="B156">
        <v>40802</v>
      </c>
      <c r="C156">
        <v>1249</v>
      </c>
      <c r="D156">
        <v>9595</v>
      </c>
      <c r="E156">
        <v>265</v>
      </c>
      <c r="F156">
        <v>25438</v>
      </c>
      <c r="G156">
        <v>970</v>
      </c>
      <c r="H156">
        <v>5769</v>
      </c>
      <c r="I156">
        <v>14</v>
      </c>
      <c r="J156">
        <v>3529</v>
      </c>
      <c r="K156">
        <v>87</v>
      </c>
      <c r="L156">
        <v>6066</v>
      </c>
      <c r="M156">
        <v>178</v>
      </c>
      <c r="N156">
        <v>3971</v>
      </c>
      <c r="O156">
        <v>187</v>
      </c>
      <c r="P156">
        <v>5724</v>
      </c>
      <c r="Q156">
        <v>250</v>
      </c>
      <c r="R156">
        <v>4275</v>
      </c>
      <c r="S156">
        <v>244</v>
      </c>
      <c r="T156">
        <v>5253</v>
      </c>
      <c r="U156">
        <v>74</v>
      </c>
      <c r="V156">
        <v>6215</v>
      </c>
      <c r="W156">
        <v>215</v>
      </c>
      <c r="X156">
        <v>19552</v>
      </c>
      <c r="Y156">
        <v>680</v>
      </c>
      <c r="Z156">
        <v>21250</v>
      </c>
      <c r="AA156">
        <v>569</v>
      </c>
      <c r="AB156">
        <v>30513</v>
      </c>
      <c r="AC156">
        <v>869</v>
      </c>
      <c r="AD156">
        <v>4063</v>
      </c>
      <c r="AE156">
        <v>132</v>
      </c>
      <c r="AF156">
        <v>251</v>
      </c>
      <c r="AG156">
        <v>20</v>
      </c>
      <c r="AH156">
        <v>3868</v>
      </c>
      <c r="AI156">
        <v>84</v>
      </c>
      <c r="AJ156">
        <v>638</v>
      </c>
      <c r="AK156">
        <v>95</v>
      </c>
      <c r="AL156">
        <v>1469</v>
      </c>
      <c r="AM156">
        <v>49</v>
      </c>
      <c r="AN156">
        <v>2145</v>
      </c>
      <c r="AO156">
        <v>212</v>
      </c>
      <c r="AP156">
        <v>29414</v>
      </c>
      <c r="AQ156">
        <v>805</v>
      </c>
      <c r="AR156">
        <v>4440</v>
      </c>
      <c r="AS156">
        <v>106</v>
      </c>
      <c r="AT156">
        <v>36362</v>
      </c>
      <c r="AU156">
        <v>1143</v>
      </c>
      <c r="AV156">
        <v>37390</v>
      </c>
      <c r="AW156">
        <v>1104</v>
      </c>
      <c r="AX156">
        <v>3412</v>
      </c>
      <c r="AY156">
        <v>145</v>
      </c>
      <c r="AZ156">
        <v>2224</v>
      </c>
      <c r="BA156">
        <v>50</v>
      </c>
      <c r="BB156">
        <v>1188</v>
      </c>
      <c r="BC156">
        <v>95</v>
      </c>
      <c r="BD156">
        <v>2030</v>
      </c>
      <c r="BE156">
        <v>110</v>
      </c>
      <c r="BF156">
        <v>7632</v>
      </c>
      <c r="BG156">
        <v>278</v>
      </c>
      <c r="BH156">
        <v>9499</v>
      </c>
      <c r="BI156">
        <v>264</v>
      </c>
      <c r="BJ156">
        <v>8075</v>
      </c>
      <c r="BK156">
        <v>145</v>
      </c>
      <c r="BL156">
        <v>21882</v>
      </c>
      <c r="BM156">
        <v>767</v>
      </c>
      <c r="BN156">
        <v>20857</v>
      </c>
      <c r="BO156">
        <v>611</v>
      </c>
      <c r="BP156">
        <v>1025</v>
      </c>
      <c r="BQ156">
        <v>156</v>
      </c>
      <c r="BR156">
        <v>3556</v>
      </c>
      <c r="BS156">
        <v>203</v>
      </c>
      <c r="BT156">
        <v>15378</v>
      </c>
      <c r="BU156">
        <v>420</v>
      </c>
      <c r="BV156">
        <v>6697</v>
      </c>
      <c r="BW156">
        <v>368</v>
      </c>
      <c r="BX156">
        <v>3363</v>
      </c>
      <c r="BY156">
        <v>182</v>
      </c>
      <c r="BZ156">
        <v>3244</v>
      </c>
      <c r="CA156">
        <v>109</v>
      </c>
      <c r="CB156">
        <v>5793</v>
      </c>
      <c r="CC156">
        <v>156</v>
      </c>
      <c r="CD156">
        <v>16653</v>
      </c>
      <c r="CE156">
        <v>880</v>
      </c>
      <c r="CF156">
        <v>18234</v>
      </c>
      <c r="CG156">
        <v>213</v>
      </c>
      <c r="CH156">
        <v>1249</v>
      </c>
      <c r="CI156">
        <v>39553</v>
      </c>
      <c r="CJ156">
        <v>30521</v>
      </c>
      <c r="CK156">
        <v>14588</v>
      </c>
      <c r="CL156">
        <v>32890</v>
      </c>
      <c r="CM156">
        <v>5079</v>
      </c>
      <c r="CN156">
        <v>1711</v>
      </c>
      <c r="CO156">
        <v>76</v>
      </c>
      <c r="CP156">
        <v>1037</v>
      </c>
      <c r="CQ156">
        <v>2894</v>
      </c>
      <c r="CR156">
        <v>613</v>
      </c>
      <c r="CS156">
        <v>2743</v>
      </c>
      <c r="CT156">
        <v>981</v>
      </c>
      <c r="CU156">
        <v>398</v>
      </c>
      <c r="CV156">
        <v>2248</v>
      </c>
      <c r="CW156">
        <v>1806</v>
      </c>
      <c r="CX156">
        <v>5467</v>
      </c>
      <c r="CY156">
        <v>1795</v>
      </c>
      <c r="CZ156">
        <v>1114</v>
      </c>
      <c r="DA156">
        <v>1171</v>
      </c>
      <c r="DB156">
        <v>669</v>
      </c>
      <c r="DC156">
        <v>609</v>
      </c>
      <c r="DD156">
        <v>1595</v>
      </c>
      <c r="DE156">
        <v>5968</v>
      </c>
      <c r="DF156">
        <v>10308</v>
      </c>
      <c r="DG156">
        <v>7296</v>
      </c>
      <c r="DH156">
        <v>2491</v>
      </c>
      <c r="DI156">
        <v>769</v>
      </c>
      <c r="DJ156">
        <v>396</v>
      </c>
      <c r="DK156">
        <v>2243</v>
      </c>
      <c r="DL156">
        <v>1543</v>
      </c>
      <c r="DM156">
        <v>35375</v>
      </c>
      <c r="DN156">
        <v>4891</v>
      </c>
      <c r="DO156">
        <v>11690</v>
      </c>
      <c r="DP156">
        <v>4586</v>
      </c>
      <c r="DQ156">
        <v>358</v>
      </c>
      <c r="DR156">
        <v>574</v>
      </c>
      <c r="DS156">
        <v>378</v>
      </c>
      <c r="DT156">
        <v>586</v>
      </c>
      <c r="DU156">
        <v>537</v>
      </c>
      <c r="DV156">
        <v>2021</v>
      </c>
      <c r="DW156">
        <v>16276</v>
      </c>
      <c r="DX156" t="s">
        <v>700</v>
      </c>
      <c r="DY156" t="s">
        <v>700</v>
      </c>
      <c r="DZ156" t="s">
        <v>700</v>
      </c>
      <c r="EA156" t="s">
        <v>700</v>
      </c>
      <c r="EB156" t="s">
        <v>597</v>
      </c>
      <c r="EC156">
        <v>0.8</v>
      </c>
      <c r="ED156">
        <v>2.2000000000000002</v>
      </c>
      <c r="EE156">
        <v>1.8</v>
      </c>
      <c r="EF156">
        <v>2.4</v>
      </c>
      <c r="EG156">
        <v>1.7</v>
      </c>
      <c r="EH156">
        <v>2.6</v>
      </c>
      <c r="EI156">
        <v>0.9</v>
      </c>
      <c r="EJ156">
        <v>1.7</v>
      </c>
      <c r="EK156">
        <v>0.6</v>
      </c>
      <c r="EL156">
        <v>1.6</v>
      </c>
      <c r="EM156">
        <v>1</v>
      </c>
      <c r="EN156">
        <v>0.4</v>
      </c>
      <c r="EO156">
        <v>1.1000000000000001</v>
      </c>
      <c r="EP156">
        <v>0.9</v>
      </c>
      <c r="EQ156">
        <v>0.8</v>
      </c>
      <c r="ER156">
        <v>2.5</v>
      </c>
      <c r="ES156">
        <v>14.2</v>
      </c>
      <c r="ET156">
        <v>1.4</v>
      </c>
      <c r="EU156">
        <v>15.6</v>
      </c>
      <c r="EV156">
        <v>4.2</v>
      </c>
      <c r="EW156">
        <v>8</v>
      </c>
      <c r="EX156">
        <v>0.7</v>
      </c>
      <c r="EY156">
        <v>0.8</v>
      </c>
      <c r="EZ156">
        <v>2.7</v>
      </c>
      <c r="FA156">
        <v>2</v>
      </c>
      <c r="FB156">
        <v>5.7</v>
      </c>
      <c r="FC156">
        <v>1.3</v>
      </c>
      <c r="FD156">
        <v>0.9</v>
      </c>
      <c r="FE156">
        <v>3.8</v>
      </c>
      <c r="FF156">
        <v>1.6</v>
      </c>
      <c r="FG156">
        <v>1.3</v>
      </c>
      <c r="FH156">
        <v>0.9</v>
      </c>
      <c r="FI156">
        <v>1</v>
      </c>
      <c r="FJ156">
        <v>0.9</v>
      </c>
      <c r="FK156">
        <v>9.3000000000000007</v>
      </c>
      <c r="FL156">
        <v>2.7</v>
      </c>
      <c r="FM156">
        <v>1</v>
      </c>
      <c r="FN156">
        <v>1.9</v>
      </c>
      <c r="FO156">
        <v>2.6</v>
      </c>
      <c r="FP156">
        <v>1.6</v>
      </c>
      <c r="FQ156">
        <v>1.6</v>
      </c>
      <c r="FR156">
        <v>0.7</v>
      </c>
      <c r="FS156">
        <v>81</v>
      </c>
      <c r="FZ156" t="s">
        <v>700</v>
      </c>
      <c r="GA156" t="s">
        <v>700</v>
      </c>
      <c r="GB156" t="s">
        <v>397</v>
      </c>
      <c r="GC156" t="s">
        <v>2358</v>
      </c>
    </row>
    <row r="157" spans="1:185" x14ac:dyDescent="0.25">
      <c r="A157" s="65" t="s">
        <v>788</v>
      </c>
      <c r="B157">
        <v>45314</v>
      </c>
      <c r="C157">
        <v>1390</v>
      </c>
      <c r="D157">
        <v>11775</v>
      </c>
      <c r="E157">
        <v>362</v>
      </c>
      <c r="F157">
        <v>27395</v>
      </c>
      <c r="G157">
        <v>953</v>
      </c>
      <c r="H157">
        <v>6144</v>
      </c>
      <c r="I157">
        <v>75</v>
      </c>
      <c r="J157">
        <v>4051</v>
      </c>
      <c r="K157">
        <v>122</v>
      </c>
      <c r="L157">
        <v>7724</v>
      </c>
      <c r="M157">
        <v>240</v>
      </c>
      <c r="N157">
        <v>2471</v>
      </c>
      <c r="O157">
        <v>173</v>
      </c>
      <c r="P157">
        <v>5008</v>
      </c>
      <c r="Q157">
        <v>278</v>
      </c>
      <c r="R157">
        <v>6966</v>
      </c>
      <c r="S157">
        <v>131</v>
      </c>
      <c r="T157">
        <v>5993</v>
      </c>
      <c r="U157">
        <v>121</v>
      </c>
      <c r="V157">
        <v>6957</v>
      </c>
      <c r="W157">
        <v>250</v>
      </c>
      <c r="X157">
        <v>22145</v>
      </c>
      <c r="Y157">
        <v>873</v>
      </c>
      <c r="Z157">
        <v>23169</v>
      </c>
      <c r="AA157">
        <v>517</v>
      </c>
      <c r="AB157">
        <v>36250</v>
      </c>
      <c r="AC157">
        <v>781</v>
      </c>
      <c r="AD157">
        <v>2058</v>
      </c>
      <c r="AE157">
        <v>396</v>
      </c>
      <c r="AF157">
        <v>138</v>
      </c>
      <c r="AG157">
        <v>0</v>
      </c>
      <c r="AH157">
        <v>5432</v>
      </c>
      <c r="AI157">
        <v>159</v>
      </c>
      <c r="AJ157">
        <v>149</v>
      </c>
      <c r="AK157">
        <v>12</v>
      </c>
      <c r="AL157">
        <v>1262</v>
      </c>
      <c r="AM157">
        <v>42</v>
      </c>
      <c r="AN157">
        <v>1708</v>
      </c>
      <c r="AO157">
        <v>171</v>
      </c>
      <c r="AP157">
        <v>35069</v>
      </c>
      <c r="AQ157">
        <v>708</v>
      </c>
      <c r="AR157">
        <v>3060</v>
      </c>
      <c r="AS157">
        <v>58</v>
      </c>
      <c r="AT157">
        <v>42254</v>
      </c>
      <c r="AU157">
        <v>1332</v>
      </c>
      <c r="AV157">
        <v>39233</v>
      </c>
      <c r="AW157">
        <v>1032</v>
      </c>
      <c r="AX157">
        <v>6081</v>
      </c>
      <c r="AY157">
        <v>358</v>
      </c>
      <c r="AZ157">
        <v>3521</v>
      </c>
      <c r="BA157">
        <v>245</v>
      </c>
      <c r="BB157">
        <v>2560</v>
      </c>
      <c r="BC157">
        <v>113</v>
      </c>
      <c r="BD157">
        <v>417</v>
      </c>
      <c r="BE157">
        <v>108</v>
      </c>
      <c r="BF157">
        <v>3329</v>
      </c>
      <c r="BG157">
        <v>163</v>
      </c>
      <c r="BH157">
        <v>7303</v>
      </c>
      <c r="BI157">
        <v>259</v>
      </c>
      <c r="BJ157">
        <v>20019</v>
      </c>
      <c r="BK157">
        <v>325</v>
      </c>
      <c r="BL157">
        <v>24123</v>
      </c>
      <c r="BM157">
        <v>720</v>
      </c>
      <c r="BN157">
        <v>23478</v>
      </c>
      <c r="BO157">
        <v>638</v>
      </c>
      <c r="BP157">
        <v>645</v>
      </c>
      <c r="BQ157">
        <v>82</v>
      </c>
      <c r="BR157">
        <v>3272</v>
      </c>
      <c r="BS157">
        <v>233</v>
      </c>
      <c r="BT157">
        <v>18284</v>
      </c>
      <c r="BU157">
        <v>454</v>
      </c>
      <c r="BV157">
        <v>6316</v>
      </c>
      <c r="BW157">
        <v>239</v>
      </c>
      <c r="BX157">
        <v>2795</v>
      </c>
      <c r="BY157">
        <v>260</v>
      </c>
      <c r="BZ157">
        <v>1372</v>
      </c>
      <c r="CA157">
        <v>115</v>
      </c>
      <c r="CB157">
        <v>1869</v>
      </c>
      <c r="CC157">
        <v>162</v>
      </c>
      <c r="CD157">
        <v>9419</v>
      </c>
      <c r="CE157">
        <v>793</v>
      </c>
      <c r="CF157">
        <v>33951</v>
      </c>
      <c r="CG157">
        <v>435</v>
      </c>
      <c r="CH157">
        <v>1390</v>
      </c>
      <c r="CI157">
        <v>43924</v>
      </c>
      <c r="CJ157">
        <v>40440</v>
      </c>
      <c r="CK157">
        <v>8669</v>
      </c>
      <c r="CL157">
        <v>35180</v>
      </c>
      <c r="CM157">
        <v>6655</v>
      </c>
      <c r="CN157">
        <v>1550</v>
      </c>
      <c r="CO157">
        <v>215</v>
      </c>
      <c r="CP157">
        <v>965</v>
      </c>
      <c r="CQ157">
        <v>4092</v>
      </c>
      <c r="CR157">
        <v>1021</v>
      </c>
      <c r="CS157">
        <v>2624</v>
      </c>
      <c r="CT157">
        <v>705</v>
      </c>
      <c r="CU157">
        <v>464</v>
      </c>
      <c r="CV157">
        <v>3431</v>
      </c>
      <c r="CW157">
        <v>3910</v>
      </c>
      <c r="CX157">
        <v>5050</v>
      </c>
      <c r="CY157">
        <v>1668</v>
      </c>
      <c r="CZ157">
        <v>757</v>
      </c>
      <c r="DA157">
        <v>457</v>
      </c>
      <c r="DB157">
        <v>285</v>
      </c>
      <c r="DC157">
        <v>95</v>
      </c>
      <c r="DD157">
        <v>461</v>
      </c>
      <c r="DE157">
        <v>4347</v>
      </c>
      <c r="DF157">
        <v>13009</v>
      </c>
      <c r="DG157">
        <v>11477</v>
      </c>
      <c r="DH157">
        <v>5348</v>
      </c>
      <c r="DI157">
        <v>386</v>
      </c>
      <c r="DJ157">
        <v>184</v>
      </c>
      <c r="DK157">
        <v>1146</v>
      </c>
      <c r="DL157">
        <v>744</v>
      </c>
      <c r="DM157">
        <v>37877</v>
      </c>
      <c r="DN157">
        <v>6075</v>
      </c>
      <c r="DO157">
        <v>13681</v>
      </c>
      <c r="DP157">
        <v>3675</v>
      </c>
      <c r="DQ157">
        <v>470</v>
      </c>
      <c r="DR157">
        <v>570</v>
      </c>
      <c r="DS157">
        <v>652</v>
      </c>
      <c r="DT157">
        <v>403</v>
      </c>
      <c r="DU157">
        <v>423</v>
      </c>
      <c r="DV157">
        <v>1118</v>
      </c>
      <c r="DW157">
        <v>17356</v>
      </c>
      <c r="DX157" t="s">
        <v>700</v>
      </c>
      <c r="DY157" t="s">
        <v>700</v>
      </c>
      <c r="DZ157" t="s">
        <v>700</v>
      </c>
      <c r="EA157" t="s">
        <v>700</v>
      </c>
      <c r="EB157" t="s">
        <v>598</v>
      </c>
      <c r="EC157">
        <v>0.9</v>
      </c>
      <c r="ED157">
        <v>2.4</v>
      </c>
      <c r="EE157">
        <v>1.8</v>
      </c>
      <c r="EF157">
        <v>4.8</v>
      </c>
      <c r="EG157">
        <v>2.6</v>
      </c>
      <c r="EH157">
        <v>1.1000000000000001</v>
      </c>
      <c r="EI157">
        <v>1.5</v>
      </c>
      <c r="EJ157">
        <v>1.8</v>
      </c>
      <c r="EK157">
        <v>1.6</v>
      </c>
      <c r="EL157">
        <v>1.6</v>
      </c>
      <c r="EM157">
        <v>1</v>
      </c>
      <c r="EN157">
        <v>1.1000000000000001</v>
      </c>
      <c r="EO157">
        <v>1.3</v>
      </c>
      <c r="EP157">
        <v>0.9</v>
      </c>
      <c r="EQ157">
        <v>0.7</v>
      </c>
      <c r="ER157">
        <v>9.6999999999999993</v>
      </c>
      <c r="ES157">
        <v>11.9</v>
      </c>
      <c r="ET157">
        <v>2.5</v>
      </c>
      <c r="EU157">
        <v>10.3</v>
      </c>
      <c r="EV157">
        <v>2.9</v>
      </c>
      <c r="EW157">
        <v>6.7</v>
      </c>
      <c r="EX157">
        <v>0.7</v>
      </c>
      <c r="EY157">
        <v>0.7</v>
      </c>
      <c r="EZ157">
        <v>4.2</v>
      </c>
      <c r="FA157">
        <v>6.4</v>
      </c>
      <c r="FB157">
        <v>3.6</v>
      </c>
      <c r="FC157">
        <v>1.8</v>
      </c>
      <c r="FD157">
        <v>0.9</v>
      </c>
      <c r="FE157">
        <v>17.5</v>
      </c>
      <c r="FF157">
        <v>2.9</v>
      </c>
      <c r="FG157">
        <v>1.8</v>
      </c>
      <c r="FH157">
        <v>0.9</v>
      </c>
      <c r="FI157">
        <v>1</v>
      </c>
      <c r="FJ157">
        <v>1</v>
      </c>
      <c r="FK157">
        <v>10.4</v>
      </c>
      <c r="FL157">
        <v>3.9</v>
      </c>
      <c r="FM157">
        <v>1</v>
      </c>
      <c r="FN157">
        <v>1.9</v>
      </c>
      <c r="FO157">
        <v>4.7</v>
      </c>
      <c r="FP157">
        <v>4.8</v>
      </c>
      <c r="FQ157">
        <v>3.4</v>
      </c>
      <c r="FR157">
        <v>0.7</v>
      </c>
      <c r="FS157">
        <v>94</v>
      </c>
      <c r="FZ157" t="s">
        <v>700</v>
      </c>
      <c r="GA157" t="s">
        <v>700</v>
      </c>
      <c r="GB157" t="s">
        <v>398</v>
      </c>
      <c r="GC157" t="s">
        <v>2358</v>
      </c>
    </row>
    <row r="158" spans="1:185" x14ac:dyDescent="0.25">
      <c r="A158" s="65" t="s">
        <v>789</v>
      </c>
      <c r="B158">
        <v>40322</v>
      </c>
      <c r="C158">
        <v>1211</v>
      </c>
      <c r="D158">
        <v>8452</v>
      </c>
      <c r="E158">
        <v>236</v>
      </c>
      <c r="F158">
        <v>23887</v>
      </c>
      <c r="G158">
        <v>969</v>
      </c>
      <c r="H158">
        <v>7983</v>
      </c>
      <c r="I158">
        <v>6</v>
      </c>
      <c r="J158">
        <v>2765</v>
      </c>
      <c r="K158">
        <v>66</v>
      </c>
      <c r="L158">
        <v>5687</v>
      </c>
      <c r="M158">
        <v>170</v>
      </c>
      <c r="N158">
        <v>2238</v>
      </c>
      <c r="O158">
        <v>144</v>
      </c>
      <c r="P158">
        <v>5406</v>
      </c>
      <c r="Q158">
        <v>287</v>
      </c>
      <c r="R158">
        <v>4785</v>
      </c>
      <c r="S158">
        <v>140</v>
      </c>
      <c r="T158">
        <v>5014</v>
      </c>
      <c r="U158">
        <v>256</v>
      </c>
      <c r="V158">
        <v>6444</v>
      </c>
      <c r="W158">
        <v>142</v>
      </c>
      <c r="X158">
        <v>19521</v>
      </c>
      <c r="Y158">
        <v>700</v>
      </c>
      <c r="Z158">
        <v>20801</v>
      </c>
      <c r="AA158">
        <v>511</v>
      </c>
      <c r="AB158">
        <v>34901</v>
      </c>
      <c r="AC158">
        <v>715</v>
      </c>
      <c r="AD158">
        <v>1742</v>
      </c>
      <c r="AE158">
        <v>152</v>
      </c>
      <c r="AF158">
        <v>251</v>
      </c>
      <c r="AG158">
        <v>106</v>
      </c>
      <c r="AH158">
        <v>2112</v>
      </c>
      <c r="AI158">
        <v>139</v>
      </c>
      <c r="AJ158">
        <v>218</v>
      </c>
      <c r="AK158">
        <v>7</v>
      </c>
      <c r="AL158">
        <v>1098</v>
      </c>
      <c r="AM158">
        <v>92</v>
      </c>
      <c r="AN158">
        <v>1136</v>
      </c>
      <c r="AO158">
        <v>143</v>
      </c>
      <c r="AP158">
        <v>34165</v>
      </c>
      <c r="AQ158">
        <v>685</v>
      </c>
      <c r="AR158">
        <v>3485</v>
      </c>
      <c r="AS158">
        <v>132</v>
      </c>
      <c r="AT158">
        <v>36837</v>
      </c>
      <c r="AU158">
        <v>1079</v>
      </c>
      <c r="AV158">
        <v>35957</v>
      </c>
      <c r="AW158">
        <v>859</v>
      </c>
      <c r="AX158">
        <v>4365</v>
      </c>
      <c r="AY158">
        <v>352</v>
      </c>
      <c r="AZ158">
        <v>2254</v>
      </c>
      <c r="BA158">
        <v>188</v>
      </c>
      <c r="BB158">
        <v>2111</v>
      </c>
      <c r="BC158">
        <v>164</v>
      </c>
      <c r="BD158">
        <v>587</v>
      </c>
      <c r="BE158">
        <v>60</v>
      </c>
      <c r="BF158">
        <v>3835</v>
      </c>
      <c r="BG158">
        <v>245</v>
      </c>
      <c r="BH158">
        <v>7552</v>
      </c>
      <c r="BI158">
        <v>286</v>
      </c>
      <c r="BJ158">
        <v>17658</v>
      </c>
      <c r="BK158">
        <v>240</v>
      </c>
      <c r="BL158">
        <v>20544</v>
      </c>
      <c r="BM158">
        <v>806</v>
      </c>
      <c r="BN158">
        <v>19810</v>
      </c>
      <c r="BO158">
        <v>733</v>
      </c>
      <c r="BP158">
        <v>734</v>
      </c>
      <c r="BQ158">
        <v>73</v>
      </c>
      <c r="BR158">
        <v>3343</v>
      </c>
      <c r="BS158">
        <v>163</v>
      </c>
      <c r="BT158">
        <v>14723</v>
      </c>
      <c r="BU158">
        <v>386</v>
      </c>
      <c r="BV158">
        <v>6415</v>
      </c>
      <c r="BW158">
        <v>446</v>
      </c>
      <c r="BX158">
        <v>2749</v>
      </c>
      <c r="BY158">
        <v>137</v>
      </c>
      <c r="BZ158">
        <v>2576</v>
      </c>
      <c r="CA158">
        <v>234</v>
      </c>
      <c r="CB158">
        <v>3340</v>
      </c>
      <c r="CC158">
        <v>327</v>
      </c>
      <c r="CD158">
        <v>11154</v>
      </c>
      <c r="CE158">
        <v>453</v>
      </c>
      <c r="CF158">
        <v>25818</v>
      </c>
      <c r="CG158">
        <v>431</v>
      </c>
      <c r="CH158">
        <v>1211</v>
      </c>
      <c r="CI158">
        <v>39111</v>
      </c>
      <c r="CJ158">
        <v>34173</v>
      </c>
      <c r="CK158">
        <v>11312</v>
      </c>
      <c r="CL158">
        <v>34009</v>
      </c>
      <c r="CM158">
        <v>4644</v>
      </c>
      <c r="CN158">
        <v>1194</v>
      </c>
      <c r="CO158">
        <v>115</v>
      </c>
      <c r="CP158">
        <v>801</v>
      </c>
      <c r="CQ158">
        <v>2351</v>
      </c>
      <c r="CR158">
        <v>849</v>
      </c>
      <c r="CS158">
        <v>2596</v>
      </c>
      <c r="CT158">
        <v>462</v>
      </c>
      <c r="CU158">
        <v>459</v>
      </c>
      <c r="CV158">
        <v>2936</v>
      </c>
      <c r="CW158">
        <v>3684</v>
      </c>
      <c r="CX158">
        <v>4653</v>
      </c>
      <c r="CY158">
        <v>1555</v>
      </c>
      <c r="CZ158">
        <v>1009</v>
      </c>
      <c r="DA158">
        <v>324</v>
      </c>
      <c r="DB158">
        <v>447</v>
      </c>
      <c r="DC158">
        <v>370</v>
      </c>
      <c r="DD158">
        <v>638</v>
      </c>
      <c r="DE158">
        <v>7189</v>
      </c>
      <c r="DF158">
        <v>10731</v>
      </c>
      <c r="DG158">
        <v>9036</v>
      </c>
      <c r="DH158">
        <v>3461</v>
      </c>
      <c r="DI158">
        <v>519</v>
      </c>
      <c r="DJ158">
        <v>260</v>
      </c>
      <c r="DK158">
        <v>1176</v>
      </c>
      <c r="DL158">
        <v>680</v>
      </c>
      <c r="DM158">
        <v>33889</v>
      </c>
      <c r="DN158">
        <v>6194</v>
      </c>
      <c r="DO158">
        <v>12350</v>
      </c>
      <c r="DP158">
        <v>5570</v>
      </c>
      <c r="DQ158">
        <v>939</v>
      </c>
      <c r="DR158">
        <v>742</v>
      </c>
      <c r="DS158">
        <v>973</v>
      </c>
      <c r="DT158">
        <v>652</v>
      </c>
      <c r="DU158">
        <v>401</v>
      </c>
      <c r="DV158">
        <v>1730</v>
      </c>
      <c r="DW158">
        <v>17920</v>
      </c>
      <c r="DX158" t="s">
        <v>700</v>
      </c>
      <c r="DY158" t="s">
        <v>700</v>
      </c>
      <c r="DZ158" t="s">
        <v>700</v>
      </c>
      <c r="EA158" t="s">
        <v>700</v>
      </c>
      <c r="EB158" t="s">
        <v>599</v>
      </c>
      <c r="EC158">
        <v>1</v>
      </c>
      <c r="ED158">
        <v>3.3</v>
      </c>
      <c r="EE158">
        <v>2.2000000000000002</v>
      </c>
      <c r="EF158">
        <v>4.5999999999999996</v>
      </c>
      <c r="EG158">
        <v>2.7</v>
      </c>
      <c r="EH158">
        <v>1.7</v>
      </c>
      <c r="EI158">
        <v>3.5</v>
      </c>
      <c r="EJ158">
        <v>1.2</v>
      </c>
      <c r="EK158">
        <v>0.3</v>
      </c>
      <c r="EL158">
        <v>1.8</v>
      </c>
      <c r="EM158">
        <v>1.3</v>
      </c>
      <c r="EN158">
        <v>0.1</v>
      </c>
      <c r="EO158">
        <v>1.4</v>
      </c>
      <c r="EP158">
        <v>1</v>
      </c>
      <c r="EQ158">
        <v>0.6</v>
      </c>
      <c r="ER158">
        <v>7</v>
      </c>
      <c r="ES158">
        <v>18.899999999999999</v>
      </c>
      <c r="ET158">
        <v>9</v>
      </c>
      <c r="EU158">
        <v>6.9</v>
      </c>
      <c r="EV158">
        <v>9.6</v>
      </c>
      <c r="EW158">
        <v>10.199999999999999</v>
      </c>
      <c r="EX158">
        <v>0.5</v>
      </c>
      <c r="EY158">
        <v>0.7</v>
      </c>
      <c r="EZ158">
        <v>5.0999999999999996</v>
      </c>
      <c r="FA158">
        <v>7.3</v>
      </c>
      <c r="FB158">
        <v>6.7</v>
      </c>
      <c r="FC158">
        <v>2.7</v>
      </c>
      <c r="FD158">
        <v>1</v>
      </c>
      <c r="FE158">
        <v>10.199999999999999</v>
      </c>
      <c r="FF158">
        <v>2.9</v>
      </c>
      <c r="FG158">
        <v>1.5</v>
      </c>
      <c r="FH158">
        <v>1</v>
      </c>
      <c r="FI158">
        <v>1.3</v>
      </c>
      <c r="FJ158">
        <v>1.4</v>
      </c>
      <c r="FK158">
        <v>8.8000000000000007</v>
      </c>
      <c r="FL158">
        <v>3.1</v>
      </c>
      <c r="FM158">
        <v>1.1000000000000001</v>
      </c>
      <c r="FN158">
        <v>2.9</v>
      </c>
      <c r="FO158">
        <v>3</v>
      </c>
      <c r="FP158">
        <v>3.4</v>
      </c>
      <c r="FQ158">
        <v>1.9</v>
      </c>
      <c r="FR158">
        <v>1</v>
      </c>
      <c r="FS158">
        <v>108</v>
      </c>
      <c r="FZ158" t="s">
        <v>700</v>
      </c>
      <c r="GA158" t="s">
        <v>700</v>
      </c>
      <c r="GB158" t="s">
        <v>399</v>
      </c>
      <c r="GC158" t="s">
        <v>2358</v>
      </c>
    </row>
    <row r="159" spans="1:185" x14ac:dyDescent="0.25">
      <c r="A159" s="65" t="s">
        <v>790</v>
      </c>
      <c r="B159">
        <v>40656</v>
      </c>
      <c r="C159">
        <v>1899</v>
      </c>
      <c r="D159">
        <v>9361</v>
      </c>
      <c r="E159">
        <v>207</v>
      </c>
      <c r="F159">
        <v>25308</v>
      </c>
      <c r="G159">
        <v>1683</v>
      </c>
      <c r="H159">
        <v>5987</v>
      </c>
      <c r="I159">
        <v>9</v>
      </c>
      <c r="J159">
        <v>3439</v>
      </c>
      <c r="K159">
        <v>51</v>
      </c>
      <c r="L159">
        <v>5922</v>
      </c>
      <c r="M159">
        <v>156</v>
      </c>
      <c r="N159">
        <v>3268</v>
      </c>
      <c r="O159">
        <v>323</v>
      </c>
      <c r="P159">
        <v>5981</v>
      </c>
      <c r="Q159">
        <v>417</v>
      </c>
      <c r="R159">
        <v>5504</v>
      </c>
      <c r="S159">
        <v>411</v>
      </c>
      <c r="T159">
        <v>5410</v>
      </c>
      <c r="U159">
        <v>294</v>
      </c>
      <c r="V159">
        <v>5145</v>
      </c>
      <c r="W159">
        <v>238</v>
      </c>
      <c r="X159">
        <v>19465</v>
      </c>
      <c r="Y159">
        <v>1092</v>
      </c>
      <c r="Z159">
        <v>21191</v>
      </c>
      <c r="AA159">
        <v>807</v>
      </c>
      <c r="AB159">
        <v>29657</v>
      </c>
      <c r="AC159">
        <v>1247</v>
      </c>
      <c r="AD159">
        <v>7143</v>
      </c>
      <c r="AE159">
        <v>441</v>
      </c>
      <c r="AF159">
        <v>55</v>
      </c>
      <c r="AG159">
        <v>0</v>
      </c>
      <c r="AH159">
        <v>1586</v>
      </c>
      <c r="AI159">
        <v>68</v>
      </c>
      <c r="AJ159">
        <v>714</v>
      </c>
      <c r="AK159">
        <v>28</v>
      </c>
      <c r="AL159">
        <v>1501</v>
      </c>
      <c r="AM159">
        <v>115</v>
      </c>
      <c r="AN159">
        <v>2991</v>
      </c>
      <c r="AO159">
        <v>437</v>
      </c>
      <c r="AP159">
        <v>27606</v>
      </c>
      <c r="AQ159">
        <v>889</v>
      </c>
      <c r="AR159">
        <v>4661</v>
      </c>
      <c r="AS159">
        <v>107</v>
      </c>
      <c r="AT159">
        <v>35995</v>
      </c>
      <c r="AU159">
        <v>1792</v>
      </c>
      <c r="AV159">
        <v>34918</v>
      </c>
      <c r="AW159">
        <v>1266</v>
      </c>
      <c r="AX159">
        <v>5738</v>
      </c>
      <c r="AY159">
        <v>633</v>
      </c>
      <c r="AZ159">
        <v>2839</v>
      </c>
      <c r="BA159">
        <v>112</v>
      </c>
      <c r="BB159">
        <v>2899</v>
      </c>
      <c r="BC159">
        <v>521</v>
      </c>
      <c r="BD159">
        <v>1874</v>
      </c>
      <c r="BE159">
        <v>391</v>
      </c>
      <c r="BF159">
        <v>7083</v>
      </c>
      <c r="BG159">
        <v>463</v>
      </c>
      <c r="BH159">
        <v>9310</v>
      </c>
      <c r="BI159">
        <v>372</v>
      </c>
      <c r="BJ159">
        <v>9760</v>
      </c>
      <c r="BK159">
        <v>143</v>
      </c>
      <c r="BL159">
        <v>21533</v>
      </c>
      <c r="BM159">
        <v>1297</v>
      </c>
      <c r="BN159">
        <v>20761</v>
      </c>
      <c r="BO159">
        <v>1181</v>
      </c>
      <c r="BP159">
        <v>772</v>
      </c>
      <c r="BQ159">
        <v>116</v>
      </c>
      <c r="BR159">
        <v>3775</v>
      </c>
      <c r="BS159">
        <v>386</v>
      </c>
      <c r="BT159">
        <v>15114</v>
      </c>
      <c r="BU159">
        <v>706</v>
      </c>
      <c r="BV159">
        <v>6608</v>
      </c>
      <c r="BW159">
        <v>593</v>
      </c>
      <c r="BX159">
        <v>3586</v>
      </c>
      <c r="BY159">
        <v>384</v>
      </c>
      <c r="BZ159">
        <v>3752</v>
      </c>
      <c r="CA159">
        <v>248</v>
      </c>
      <c r="CB159">
        <v>6529</v>
      </c>
      <c r="CC159">
        <v>454</v>
      </c>
      <c r="CD159">
        <v>17672</v>
      </c>
      <c r="CE159">
        <v>1180</v>
      </c>
      <c r="CF159">
        <v>16417</v>
      </c>
      <c r="CG159">
        <v>249</v>
      </c>
      <c r="CH159">
        <v>1899</v>
      </c>
      <c r="CI159">
        <v>38757</v>
      </c>
      <c r="CJ159">
        <v>28780</v>
      </c>
      <c r="CK159">
        <v>15265</v>
      </c>
      <c r="CL159">
        <v>32061</v>
      </c>
      <c r="CM159">
        <v>6119</v>
      </c>
      <c r="CN159">
        <v>2592</v>
      </c>
      <c r="CO159">
        <v>106</v>
      </c>
      <c r="CP159">
        <v>1203</v>
      </c>
      <c r="CQ159">
        <v>2834</v>
      </c>
      <c r="CR159">
        <v>641</v>
      </c>
      <c r="CS159">
        <v>2772</v>
      </c>
      <c r="CT159">
        <v>849</v>
      </c>
      <c r="CU159">
        <v>252</v>
      </c>
      <c r="CV159">
        <v>2059</v>
      </c>
      <c r="CW159">
        <v>3003</v>
      </c>
      <c r="CX159">
        <v>5583</v>
      </c>
      <c r="CY159">
        <v>2000</v>
      </c>
      <c r="CZ159">
        <v>762</v>
      </c>
      <c r="DA159">
        <v>448</v>
      </c>
      <c r="DB159">
        <v>1046</v>
      </c>
      <c r="DC159">
        <v>1038</v>
      </c>
      <c r="DD159">
        <v>1539</v>
      </c>
      <c r="DE159">
        <v>6802</v>
      </c>
      <c r="DF159">
        <v>10084</v>
      </c>
      <c r="DG159">
        <v>7100</v>
      </c>
      <c r="DH159">
        <v>2893</v>
      </c>
      <c r="DI159">
        <v>797</v>
      </c>
      <c r="DJ159">
        <v>351</v>
      </c>
      <c r="DK159">
        <v>2187</v>
      </c>
      <c r="DL159">
        <v>1262</v>
      </c>
      <c r="DM159">
        <v>34461</v>
      </c>
      <c r="DN159">
        <v>6061</v>
      </c>
      <c r="DO159">
        <v>10227</v>
      </c>
      <c r="DP159">
        <v>6659</v>
      </c>
      <c r="DQ159">
        <v>633</v>
      </c>
      <c r="DR159">
        <v>794</v>
      </c>
      <c r="DS159">
        <v>885</v>
      </c>
      <c r="DT159">
        <v>731</v>
      </c>
      <c r="DU159">
        <v>876</v>
      </c>
      <c r="DV159">
        <v>2566</v>
      </c>
      <c r="DW159">
        <v>16886</v>
      </c>
      <c r="DX159" t="s">
        <v>700</v>
      </c>
      <c r="DY159" t="s">
        <v>700</v>
      </c>
      <c r="DZ159" t="s">
        <v>700</v>
      </c>
      <c r="EA159" t="s">
        <v>700</v>
      </c>
      <c r="EB159" t="s">
        <v>600</v>
      </c>
      <c r="EC159">
        <v>0.9</v>
      </c>
      <c r="ED159">
        <v>1.1000000000000001</v>
      </c>
      <c r="EE159">
        <v>1.6</v>
      </c>
      <c r="EF159">
        <v>3.7</v>
      </c>
      <c r="EG159">
        <v>3</v>
      </c>
      <c r="EH159">
        <v>2.7</v>
      </c>
      <c r="EI159">
        <v>2.4</v>
      </c>
      <c r="EJ159">
        <v>1.9</v>
      </c>
      <c r="EK159">
        <v>0.5</v>
      </c>
      <c r="EL159">
        <v>1.2</v>
      </c>
      <c r="EM159">
        <v>1.3</v>
      </c>
      <c r="EN159">
        <v>0.2</v>
      </c>
      <c r="EO159">
        <v>1.2</v>
      </c>
      <c r="EP159">
        <v>1</v>
      </c>
      <c r="EQ159">
        <v>1</v>
      </c>
      <c r="ER159">
        <v>2.8</v>
      </c>
      <c r="ES159">
        <v>26.7</v>
      </c>
      <c r="ET159">
        <v>2.4</v>
      </c>
      <c r="EU159">
        <v>3.5</v>
      </c>
      <c r="EV159">
        <v>4.5999999999999996</v>
      </c>
      <c r="EW159">
        <v>6.7</v>
      </c>
      <c r="EX159">
        <v>0.7</v>
      </c>
      <c r="EY159">
        <v>0.7</v>
      </c>
      <c r="EZ159">
        <v>3.6</v>
      </c>
      <c r="FA159">
        <v>2.7</v>
      </c>
      <c r="FB159">
        <v>6.2</v>
      </c>
      <c r="FC159">
        <v>1.4</v>
      </c>
      <c r="FD159">
        <v>1</v>
      </c>
      <c r="FE159">
        <v>9.1999999999999993</v>
      </c>
      <c r="FF159">
        <v>2</v>
      </c>
      <c r="FG159">
        <v>1.6</v>
      </c>
      <c r="FH159">
        <v>0.6</v>
      </c>
      <c r="FI159">
        <v>1.2</v>
      </c>
      <c r="FJ159">
        <v>1.2</v>
      </c>
      <c r="FK159">
        <v>7.4</v>
      </c>
      <c r="FL159">
        <v>3.5</v>
      </c>
      <c r="FM159">
        <v>1.3</v>
      </c>
      <c r="FN159">
        <v>2.6</v>
      </c>
      <c r="FO159">
        <v>4</v>
      </c>
      <c r="FP159">
        <v>2.5</v>
      </c>
      <c r="FQ159">
        <v>1.8</v>
      </c>
      <c r="FR159">
        <v>0.8</v>
      </c>
      <c r="FS159">
        <v>129</v>
      </c>
      <c r="FZ159" t="s">
        <v>700</v>
      </c>
      <c r="GA159" t="s">
        <v>700</v>
      </c>
      <c r="GB159" t="s">
        <v>400</v>
      </c>
      <c r="GC159" t="s">
        <v>2358</v>
      </c>
    </row>
    <row r="160" spans="1:185" x14ac:dyDescent="0.25">
      <c r="A160" s="65" t="s">
        <v>791</v>
      </c>
      <c r="B160">
        <v>40149</v>
      </c>
      <c r="C160">
        <v>1670</v>
      </c>
      <c r="D160">
        <v>8206</v>
      </c>
      <c r="E160">
        <v>308</v>
      </c>
      <c r="F160">
        <v>24878</v>
      </c>
      <c r="G160">
        <v>1340</v>
      </c>
      <c r="H160">
        <v>7065</v>
      </c>
      <c r="I160">
        <v>22</v>
      </c>
      <c r="J160">
        <v>2674</v>
      </c>
      <c r="K160">
        <v>61</v>
      </c>
      <c r="L160">
        <v>5532</v>
      </c>
      <c r="M160">
        <v>247</v>
      </c>
      <c r="N160">
        <v>2397</v>
      </c>
      <c r="O160">
        <v>88</v>
      </c>
      <c r="P160">
        <v>6141</v>
      </c>
      <c r="Q160">
        <v>501</v>
      </c>
      <c r="R160">
        <v>5668</v>
      </c>
      <c r="S160">
        <v>355</v>
      </c>
      <c r="T160">
        <v>4779</v>
      </c>
      <c r="U160">
        <v>169</v>
      </c>
      <c r="V160">
        <v>5893</v>
      </c>
      <c r="W160">
        <v>227</v>
      </c>
      <c r="X160">
        <v>19249</v>
      </c>
      <c r="Y160">
        <v>900</v>
      </c>
      <c r="Z160">
        <v>20900</v>
      </c>
      <c r="AA160">
        <v>770</v>
      </c>
      <c r="AB160">
        <v>32103</v>
      </c>
      <c r="AC160">
        <v>806</v>
      </c>
      <c r="AD160">
        <v>4298</v>
      </c>
      <c r="AE160">
        <v>546</v>
      </c>
      <c r="AF160">
        <v>299</v>
      </c>
      <c r="AG160">
        <v>55</v>
      </c>
      <c r="AH160">
        <v>1050</v>
      </c>
      <c r="AI160">
        <v>60</v>
      </c>
      <c r="AJ160">
        <v>612</v>
      </c>
      <c r="AK160">
        <v>40</v>
      </c>
      <c r="AL160">
        <v>1787</v>
      </c>
      <c r="AM160">
        <v>163</v>
      </c>
      <c r="AN160">
        <v>1828</v>
      </c>
      <c r="AO160">
        <v>166</v>
      </c>
      <c r="AP160">
        <v>30929</v>
      </c>
      <c r="AQ160">
        <v>687</v>
      </c>
      <c r="AR160">
        <v>5490</v>
      </c>
      <c r="AS160">
        <v>237</v>
      </c>
      <c r="AT160">
        <v>34659</v>
      </c>
      <c r="AU160">
        <v>1433</v>
      </c>
      <c r="AV160">
        <v>36707</v>
      </c>
      <c r="AW160">
        <v>1418</v>
      </c>
      <c r="AX160">
        <v>3442</v>
      </c>
      <c r="AY160">
        <v>252</v>
      </c>
      <c r="AZ160">
        <v>2150</v>
      </c>
      <c r="BA160">
        <v>34</v>
      </c>
      <c r="BB160">
        <v>1292</v>
      </c>
      <c r="BC160">
        <v>218</v>
      </c>
      <c r="BD160">
        <v>1211</v>
      </c>
      <c r="BE160">
        <v>109</v>
      </c>
      <c r="BF160">
        <v>5714</v>
      </c>
      <c r="BG160">
        <v>325</v>
      </c>
      <c r="BH160">
        <v>9718</v>
      </c>
      <c r="BI160">
        <v>660</v>
      </c>
      <c r="BJ160">
        <v>12903</v>
      </c>
      <c r="BK160">
        <v>180</v>
      </c>
      <c r="BL160">
        <v>21299</v>
      </c>
      <c r="BM160">
        <v>1095</v>
      </c>
      <c r="BN160">
        <v>20522</v>
      </c>
      <c r="BO160">
        <v>929</v>
      </c>
      <c r="BP160">
        <v>777</v>
      </c>
      <c r="BQ160">
        <v>166</v>
      </c>
      <c r="BR160">
        <v>3579</v>
      </c>
      <c r="BS160">
        <v>245</v>
      </c>
      <c r="BT160">
        <v>15353</v>
      </c>
      <c r="BU160">
        <v>613</v>
      </c>
      <c r="BV160">
        <v>6317</v>
      </c>
      <c r="BW160">
        <v>476</v>
      </c>
      <c r="BX160">
        <v>3208</v>
      </c>
      <c r="BY160">
        <v>251</v>
      </c>
      <c r="BZ160">
        <v>3692</v>
      </c>
      <c r="CA160">
        <v>291</v>
      </c>
      <c r="CB160">
        <v>6231</v>
      </c>
      <c r="CC160">
        <v>422</v>
      </c>
      <c r="CD160">
        <v>14427</v>
      </c>
      <c r="CE160">
        <v>931</v>
      </c>
      <c r="CF160">
        <v>19361</v>
      </c>
      <c r="CG160">
        <v>317</v>
      </c>
      <c r="CH160">
        <v>1670</v>
      </c>
      <c r="CI160">
        <v>38479</v>
      </c>
      <c r="CJ160">
        <v>30690</v>
      </c>
      <c r="CK160">
        <v>13381</v>
      </c>
      <c r="CL160">
        <v>34487</v>
      </c>
      <c r="CM160">
        <v>3957</v>
      </c>
      <c r="CN160">
        <v>1428</v>
      </c>
      <c r="CO160">
        <v>61</v>
      </c>
      <c r="CP160">
        <v>1240</v>
      </c>
      <c r="CQ160">
        <v>2337</v>
      </c>
      <c r="CR160">
        <v>551</v>
      </c>
      <c r="CS160">
        <v>2424</v>
      </c>
      <c r="CT160">
        <v>941</v>
      </c>
      <c r="CU160">
        <v>527</v>
      </c>
      <c r="CV160">
        <v>2162</v>
      </c>
      <c r="CW160">
        <v>3116</v>
      </c>
      <c r="CX160">
        <v>5732</v>
      </c>
      <c r="CY160">
        <v>1400</v>
      </c>
      <c r="CZ160">
        <v>1011</v>
      </c>
      <c r="DA160">
        <v>560</v>
      </c>
      <c r="DB160">
        <v>776</v>
      </c>
      <c r="DC160">
        <v>579</v>
      </c>
      <c r="DD160">
        <v>1193</v>
      </c>
      <c r="DE160">
        <v>7459</v>
      </c>
      <c r="DF160">
        <v>10079</v>
      </c>
      <c r="DG160">
        <v>7667</v>
      </c>
      <c r="DH160">
        <v>2793</v>
      </c>
      <c r="DI160">
        <v>556</v>
      </c>
      <c r="DJ160">
        <v>240</v>
      </c>
      <c r="DK160">
        <v>1856</v>
      </c>
      <c r="DL160">
        <v>943</v>
      </c>
      <c r="DM160">
        <v>35288</v>
      </c>
      <c r="DN160">
        <v>4948</v>
      </c>
      <c r="DO160">
        <v>12491</v>
      </c>
      <c r="DP160">
        <v>5047</v>
      </c>
      <c r="DQ160">
        <v>572</v>
      </c>
      <c r="DR160">
        <v>507</v>
      </c>
      <c r="DS160">
        <v>730</v>
      </c>
      <c r="DT160">
        <v>597</v>
      </c>
      <c r="DU160">
        <v>412</v>
      </c>
      <c r="DV160">
        <v>2070</v>
      </c>
      <c r="DW160">
        <v>17538</v>
      </c>
      <c r="DX160" t="s">
        <v>700</v>
      </c>
      <c r="DY160" t="s">
        <v>700</v>
      </c>
      <c r="DZ160" t="s">
        <v>700</v>
      </c>
      <c r="EA160" t="s">
        <v>700</v>
      </c>
      <c r="EB160" t="s">
        <v>601</v>
      </c>
      <c r="EC160">
        <v>0.9</v>
      </c>
      <c r="ED160">
        <v>2.2999999999999998</v>
      </c>
      <c r="EE160">
        <v>3.1</v>
      </c>
      <c r="EF160">
        <v>2.5</v>
      </c>
      <c r="EG160">
        <v>2.6</v>
      </c>
      <c r="EH160">
        <v>3.3</v>
      </c>
      <c r="EI160">
        <v>1.6</v>
      </c>
      <c r="EJ160">
        <v>1.9</v>
      </c>
      <c r="EK160">
        <v>0.8</v>
      </c>
      <c r="EL160">
        <v>2.2000000000000002</v>
      </c>
      <c r="EM160">
        <v>1.2</v>
      </c>
      <c r="EN160">
        <v>0.4</v>
      </c>
      <c r="EO160">
        <v>1.1000000000000001</v>
      </c>
      <c r="EP160">
        <v>1.2</v>
      </c>
      <c r="EQ160">
        <v>0.6</v>
      </c>
      <c r="ER160">
        <v>7.2</v>
      </c>
      <c r="ES160">
        <v>15.5</v>
      </c>
      <c r="ET160">
        <v>5</v>
      </c>
      <c r="EU160">
        <v>10.199999999999999</v>
      </c>
      <c r="EV160">
        <v>6.3</v>
      </c>
      <c r="EW160">
        <v>6.3</v>
      </c>
      <c r="EX160">
        <v>0.6</v>
      </c>
      <c r="EY160">
        <v>0.9</v>
      </c>
      <c r="EZ160">
        <v>3.5</v>
      </c>
      <c r="FA160">
        <v>2</v>
      </c>
      <c r="FB160">
        <v>7.6</v>
      </c>
      <c r="FC160">
        <v>2.6</v>
      </c>
      <c r="FD160">
        <v>1</v>
      </c>
      <c r="FE160">
        <v>6.1</v>
      </c>
      <c r="FF160">
        <v>2.2000000000000002</v>
      </c>
      <c r="FG160">
        <v>1.8</v>
      </c>
      <c r="FH160">
        <v>0.8</v>
      </c>
      <c r="FI160">
        <v>1.3</v>
      </c>
      <c r="FJ160">
        <v>1.2</v>
      </c>
      <c r="FK160">
        <v>13.1</v>
      </c>
      <c r="FL160">
        <v>3.3</v>
      </c>
      <c r="FM160">
        <v>1.3</v>
      </c>
      <c r="FN160">
        <v>2.7</v>
      </c>
      <c r="FO160">
        <v>3.7</v>
      </c>
      <c r="FP160">
        <v>2.6</v>
      </c>
      <c r="FQ160">
        <v>2.1</v>
      </c>
      <c r="FR160">
        <v>0.6</v>
      </c>
      <c r="FS160">
        <v>127</v>
      </c>
      <c r="FZ160" t="s">
        <v>700</v>
      </c>
      <c r="GA160" t="s">
        <v>700</v>
      </c>
      <c r="GB160" t="s">
        <v>401</v>
      </c>
      <c r="GC160" t="s">
        <v>2358</v>
      </c>
    </row>
    <row r="161" spans="1:185" x14ac:dyDescent="0.25">
      <c r="A161" s="65" t="s">
        <v>792</v>
      </c>
      <c r="B161">
        <v>41233</v>
      </c>
      <c r="C161">
        <v>1772</v>
      </c>
      <c r="D161">
        <v>7999</v>
      </c>
      <c r="E161">
        <v>282</v>
      </c>
      <c r="F161">
        <v>27542</v>
      </c>
      <c r="G161">
        <v>1490</v>
      </c>
      <c r="H161">
        <v>5692</v>
      </c>
      <c r="I161">
        <v>0</v>
      </c>
      <c r="J161">
        <v>2588</v>
      </c>
      <c r="K161">
        <v>14</v>
      </c>
      <c r="L161">
        <v>5411</v>
      </c>
      <c r="M161">
        <v>268</v>
      </c>
      <c r="N161">
        <v>3028</v>
      </c>
      <c r="O161">
        <v>92</v>
      </c>
      <c r="P161">
        <v>8051</v>
      </c>
      <c r="Q161">
        <v>404</v>
      </c>
      <c r="R161">
        <v>5517</v>
      </c>
      <c r="S161">
        <v>296</v>
      </c>
      <c r="T161">
        <v>5029</v>
      </c>
      <c r="U161">
        <v>311</v>
      </c>
      <c r="V161">
        <v>5917</v>
      </c>
      <c r="W161">
        <v>387</v>
      </c>
      <c r="X161">
        <v>20046</v>
      </c>
      <c r="Y161">
        <v>937</v>
      </c>
      <c r="Z161">
        <v>21187</v>
      </c>
      <c r="AA161">
        <v>835</v>
      </c>
      <c r="AB161">
        <v>33724</v>
      </c>
      <c r="AC161">
        <v>1091</v>
      </c>
      <c r="AD161">
        <v>3432</v>
      </c>
      <c r="AE161">
        <v>431</v>
      </c>
      <c r="AF161">
        <v>232</v>
      </c>
      <c r="AG161">
        <v>0</v>
      </c>
      <c r="AH161">
        <v>1825</v>
      </c>
      <c r="AI161">
        <v>17</v>
      </c>
      <c r="AJ161">
        <v>850</v>
      </c>
      <c r="AK161">
        <v>204</v>
      </c>
      <c r="AL161">
        <v>1142</v>
      </c>
      <c r="AM161">
        <v>29</v>
      </c>
      <c r="AN161">
        <v>2035</v>
      </c>
      <c r="AO161">
        <v>377</v>
      </c>
      <c r="AP161">
        <v>32565</v>
      </c>
      <c r="AQ161">
        <v>948</v>
      </c>
      <c r="AR161">
        <v>3836</v>
      </c>
      <c r="AS161">
        <v>214</v>
      </c>
      <c r="AT161">
        <v>37397</v>
      </c>
      <c r="AU161">
        <v>1558</v>
      </c>
      <c r="AV161">
        <v>36501</v>
      </c>
      <c r="AW161">
        <v>1245</v>
      </c>
      <c r="AX161">
        <v>4732</v>
      </c>
      <c r="AY161">
        <v>527</v>
      </c>
      <c r="AZ161">
        <v>2766</v>
      </c>
      <c r="BA161">
        <v>64</v>
      </c>
      <c r="BB161">
        <v>1966</v>
      </c>
      <c r="BC161">
        <v>463</v>
      </c>
      <c r="BD161">
        <v>1135</v>
      </c>
      <c r="BE161">
        <v>190</v>
      </c>
      <c r="BF161">
        <v>4061</v>
      </c>
      <c r="BG161">
        <v>286</v>
      </c>
      <c r="BH161">
        <v>7668</v>
      </c>
      <c r="BI161">
        <v>610</v>
      </c>
      <c r="BJ161">
        <v>17342</v>
      </c>
      <c r="BK161">
        <v>312</v>
      </c>
      <c r="BL161">
        <v>24668</v>
      </c>
      <c r="BM161">
        <v>1183</v>
      </c>
      <c r="BN161">
        <v>23876</v>
      </c>
      <c r="BO161">
        <v>1120</v>
      </c>
      <c r="BP161">
        <v>792</v>
      </c>
      <c r="BQ161">
        <v>63</v>
      </c>
      <c r="BR161">
        <v>2874</v>
      </c>
      <c r="BS161">
        <v>307</v>
      </c>
      <c r="BT161">
        <v>17681</v>
      </c>
      <c r="BU161">
        <v>766</v>
      </c>
      <c r="BV161">
        <v>7342</v>
      </c>
      <c r="BW161">
        <v>441</v>
      </c>
      <c r="BX161">
        <v>2519</v>
      </c>
      <c r="BY161">
        <v>283</v>
      </c>
      <c r="BZ161">
        <v>2620</v>
      </c>
      <c r="CA161">
        <v>433</v>
      </c>
      <c r="CB161">
        <v>4490</v>
      </c>
      <c r="CC161">
        <v>550</v>
      </c>
      <c r="CD161">
        <v>13001</v>
      </c>
      <c r="CE161">
        <v>717</v>
      </c>
      <c r="CF161">
        <v>23586</v>
      </c>
      <c r="CG161">
        <v>503</v>
      </c>
      <c r="CH161">
        <v>1772</v>
      </c>
      <c r="CI161">
        <v>39461</v>
      </c>
      <c r="CJ161">
        <v>33990</v>
      </c>
      <c r="CK161">
        <v>10408</v>
      </c>
      <c r="CL161">
        <v>34681</v>
      </c>
      <c r="CM161">
        <v>4944</v>
      </c>
      <c r="CN161">
        <v>1679</v>
      </c>
      <c r="CO161">
        <v>226</v>
      </c>
      <c r="CP161">
        <v>803</v>
      </c>
      <c r="CQ161">
        <v>2781</v>
      </c>
      <c r="CR161">
        <v>862</v>
      </c>
      <c r="CS161">
        <v>2760</v>
      </c>
      <c r="CT161">
        <v>874</v>
      </c>
      <c r="CU161">
        <v>440</v>
      </c>
      <c r="CV161">
        <v>2781</v>
      </c>
      <c r="CW161">
        <v>4651</v>
      </c>
      <c r="CX161">
        <v>5926</v>
      </c>
      <c r="CY161">
        <v>1885</v>
      </c>
      <c r="CZ161">
        <v>926</v>
      </c>
      <c r="DA161">
        <v>692</v>
      </c>
      <c r="DB161">
        <v>691</v>
      </c>
      <c r="DC161">
        <v>428</v>
      </c>
      <c r="DD161">
        <v>1088</v>
      </c>
      <c r="DE161">
        <v>9144</v>
      </c>
      <c r="DF161">
        <v>9683</v>
      </c>
      <c r="DG161">
        <v>7843</v>
      </c>
      <c r="DH161">
        <v>3259</v>
      </c>
      <c r="DI161">
        <v>495</v>
      </c>
      <c r="DJ161">
        <v>210</v>
      </c>
      <c r="DK161">
        <v>1345</v>
      </c>
      <c r="DL161">
        <v>719</v>
      </c>
      <c r="DM161">
        <v>33614</v>
      </c>
      <c r="DN161">
        <v>7625</v>
      </c>
      <c r="DO161">
        <v>11584</v>
      </c>
      <c r="DP161">
        <v>7243</v>
      </c>
      <c r="DQ161">
        <v>987</v>
      </c>
      <c r="DR161">
        <v>1028</v>
      </c>
      <c r="DS161">
        <v>1204</v>
      </c>
      <c r="DT161">
        <v>960</v>
      </c>
      <c r="DU161">
        <v>765</v>
      </c>
      <c r="DV161">
        <v>2089</v>
      </c>
      <c r="DW161">
        <v>18827</v>
      </c>
      <c r="DX161" t="s">
        <v>700</v>
      </c>
      <c r="DY161" t="s">
        <v>700</v>
      </c>
      <c r="DZ161" t="s">
        <v>700</v>
      </c>
      <c r="EA161" t="s">
        <v>700</v>
      </c>
      <c r="EB161" t="s">
        <v>602</v>
      </c>
      <c r="EC161">
        <v>0.9</v>
      </c>
      <c r="ED161">
        <v>1</v>
      </c>
      <c r="EE161">
        <v>3.7</v>
      </c>
      <c r="EF161">
        <v>2.2999999999999998</v>
      </c>
      <c r="EG161">
        <v>1.8</v>
      </c>
      <c r="EH161">
        <v>1.9</v>
      </c>
      <c r="EI161">
        <v>2.5</v>
      </c>
      <c r="EJ161">
        <v>2.4</v>
      </c>
      <c r="EK161">
        <v>0.5</v>
      </c>
      <c r="EL161">
        <v>2.7</v>
      </c>
      <c r="EM161">
        <v>0.9</v>
      </c>
      <c r="EN161">
        <v>0.3</v>
      </c>
      <c r="EO161">
        <v>1</v>
      </c>
      <c r="EP161">
        <v>1.5</v>
      </c>
      <c r="EQ161">
        <v>0.8</v>
      </c>
      <c r="ER161">
        <v>7.6</v>
      </c>
      <c r="ES161">
        <v>7.3</v>
      </c>
      <c r="ET161">
        <v>1.6</v>
      </c>
      <c r="EU161">
        <v>13.3</v>
      </c>
      <c r="EV161">
        <v>2.7</v>
      </c>
      <c r="EW161">
        <v>10.4</v>
      </c>
      <c r="EX161">
        <v>0.7</v>
      </c>
      <c r="EY161">
        <v>1</v>
      </c>
      <c r="EZ161">
        <v>4.8</v>
      </c>
      <c r="FA161">
        <v>1.9</v>
      </c>
      <c r="FB161">
        <v>10.199999999999999</v>
      </c>
      <c r="FC161">
        <v>3.5</v>
      </c>
      <c r="FD161">
        <v>1</v>
      </c>
      <c r="FE161">
        <v>9.4</v>
      </c>
      <c r="FF161">
        <v>3</v>
      </c>
      <c r="FG161">
        <v>2.2999999999999998</v>
      </c>
      <c r="FH161">
        <v>0.7</v>
      </c>
      <c r="FI161">
        <v>1</v>
      </c>
      <c r="FJ161">
        <v>1</v>
      </c>
      <c r="FK161">
        <v>4.9000000000000004</v>
      </c>
      <c r="FL161">
        <v>3.6</v>
      </c>
      <c r="FM161">
        <v>1.3</v>
      </c>
      <c r="FN161">
        <v>1.9</v>
      </c>
      <c r="FO161">
        <v>4.3</v>
      </c>
      <c r="FP161">
        <v>6</v>
      </c>
      <c r="FQ161">
        <v>1.3</v>
      </c>
      <c r="FR161">
        <v>1.1000000000000001</v>
      </c>
      <c r="FS161">
        <v>284</v>
      </c>
      <c r="FZ161" t="s">
        <v>700</v>
      </c>
      <c r="GA161" t="s">
        <v>700</v>
      </c>
      <c r="GB161" t="s">
        <v>402</v>
      </c>
      <c r="GC161" t="s">
        <v>2358</v>
      </c>
    </row>
    <row r="162" spans="1:185" x14ac:dyDescent="0.25">
      <c r="A162" s="65" t="s">
        <v>793</v>
      </c>
      <c r="B162">
        <v>41148</v>
      </c>
      <c r="C162">
        <v>1541</v>
      </c>
      <c r="D162">
        <v>8052</v>
      </c>
      <c r="E162">
        <v>172</v>
      </c>
      <c r="F162">
        <v>27665</v>
      </c>
      <c r="G162">
        <v>1369</v>
      </c>
      <c r="H162">
        <v>5431</v>
      </c>
      <c r="I162">
        <v>0</v>
      </c>
      <c r="J162">
        <v>2884</v>
      </c>
      <c r="K162">
        <v>84</v>
      </c>
      <c r="L162">
        <v>5168</v>
      </c>
      <c r="M162">
        <v>88</v>
      </c>
      <c r="N162">
        <v>4419</v>
      </c>
      <c r="O162">
        <v>315</v>
      </c>
      <c r="P162">
        <v>9486</v>
      </c>
      <c r="Q162">
        <v>341</v>
      </c>
      <c r="R162">
        <v>4830</v>
      </c>
      <c r="S162">
        <v>203</v>
      </c>
      <c r="T162">
        <v>4551</v>
      </c>
      <c r="U162">
        <v>324</v>
      </c>
      <c r="V162">
        <v>4379</v>
      </c>
      <c r="W162">
        <v>186</v>
      </c>
      <c r="X162">
        <v>20315</v>
      </c>
      <c r="Y162">
        <v>928</v>
      </c>
      <c r="Z162">
        <v>20833</v>
      </c>
      <c r="AA162">
        <v>613</v>
      </c>
      <c r="AB162">
        <v>30937</v>
      </c>
      <c r="AC162">
        <v>834</v>
      </c>
      <c r="AD162">
        <v>5245</v>
      </c>
      <c r="AE162">
        <v>344</v>
      </c>
      <c r="AF162">
        <v>200</v>
      </c>
      <c r="AG162">
        <v>73</v>
      </c>
      <c r="AH162">
        <v>2606</v>
      </c>
      <c r="AI162">
        <v>82</v>
      </c>
      <c r="AJ162">
        <v>961</v>
      </c>
      <c r="AK162">
        <v>36</v>
      </c>
      <c r="AL162">
        <v>1199</v>
      </c>
      <c r="AM162">
        <v>172</v>
      </c>
      <c r="AN162">
        <v>2465</v>
      </c>
      <c r="AO162">
        <v>273</v>
      </c>
      <c r="AP162">
        <v>29442</v>
      </c>
      <c r="AQ162">
        <v>656</v>
      </c>
      <c r="AR162">
        <v>4632</v>
      </c>
      <c r="AS162">
        <v>45</v>
      </c>
      <c r="AT162">
        <v>36516</v>
      </c>
      <c r="AU162">
        <v>1496</v>
      </c>
      <c r="AV162">
        <v>35052</v>
      </c>
      <c r="AW162">
        <v>1052</v>
      </c>
      <c r="AX162">
        <v>6096</v>
      </c>
      <c r="AY162">
        <v>489</v>
      </c>
      <c r="AZ162">
        <v>2663</v>
      </c>
      <c r="BA162">
        <v>162</v>
      </c>
      <c r="BB162">
        <v>3433</v>
      </c>
      <c r="BC162">
        <v>327</v>
      </c>
      <c r="BD162">
        <v>1224</v>
      </c>
      <c r="BE162">
        <v>123</v>
      </c>
      <c r="BF162">
        <v>4749</v>
      </c>
      <c r="BG162">
        <v>359</v>
      </c>
      <c r="BH162">
        <v>7656</v>
      </c>
      <c r="BI162">
        <v>379</v>
      </c>
      <c r="BJ162">
        <v>15048</v>
      </c>
      <c r="BK162">
        <v>193</v>
      </c>
      <c r="BL162">
        <v>24510</v>
      </c>
      <c r="BM162">
        <v>1159</v>
      </c>
      <c r="BN162">
        <v>23714</v>
      </c>
      <c r="BO162">
        <v>1037</v>
      </c>
      <c r="BP162">
        <v>796</v>
      </c>
      <c r="BQ162">
        <v>122</v>
      </c>
      <c r="BR162">
        <v>3155</v>
      </c>
      <c r="BS162">
        <v>210</v>
      </c>
      <c r="BT162">
        <v>17519</v>
      </c>
      <c r="BU162">
        <v>431</v>
      </c>
      <c r="BV162">
        <v>7535</v>
      </c>
      <c r="BW162">
        <v>708</v>
      </c>
      <c r="BX162">
        <v>2611</v>
      </c>
      <c r="BY162">
        <v>230</v>
      </c>
      <c r="BZ162">
        <v>3560</v>
      </c>
      <c r="CA162">
        <v>257</v>
      </c>
      <c r="CB162">
        <v>6010</v>
      </c>
      <c r="CC162">
        <v>443</v>
      </c>
      <c r="CD162">
        <v>14572</v>
      </c>
      <c r="CE162">
        <v>722</v>
      </c>
      <c r="CF162">
        <v>20378</v>
      </c>
      <c r="CG162">
        <v>346</v>
      </c>
      <c r="CH162">
        <v>1541</v>
      </c>
      <c r="CI162">
        <v>39607</v>
      </c>
      <c r="CJ162">
        <v>31453</v>
      </c>
      <c r="CK162">
        <v>12822</v>
      </c>
      <c r="CL162">
        <v>31552</v>
      </c>
      <c r="CM162">
        <v>7553</v>
      </c>
      <c r="CN162">
        <v>2456</v>
      </c>
      <c r="CO162">
        <v>56</v>
      </c>
      <c r="CP162">
        <v>1069</v>
      </c>
      <c r="CQ162">
        <v>2839</v>
      </c>
      <c r="CR162">
        <v>977</v>
      </c>
      <c r="CS162">
        <v>2636</v>
      </c>
      <c r="CT162">
        <v>825</v>
      </c>
      <c r="CU162">
        <v>618</v>
      </c>
      <c r="CV162">
        <v>2738</v>
      </c>
      <c r="CW162">
        <v>4081</v>
      </c>
      <c r="CX162">
        <v>6054</v>
      </c>
      <c r="CY162">
        <v>1790</v>
      </c>
      <c r="CZ162">
        <v>1045</v>
      </c>
      <c r="DA162">
        <v>500</v>
      </c>
      <c r="DB162">
        <v>720</v>
      </c>
      <c r="DC162">
        <v>632</v>
      </c>
      <c r="DD162">
        <v>1531</v>
      </c>
      <c r="DE162">
        <v>11318</v>
      </c>
      <c r="DF162">
        <v>8675</v>
      </c>
      <c r="DG162">
        <v>6523</v>
      </c>
      <c r="DH162">
        <v>2778</v>
      </c>
      <c r="DI162">
        <v>925</v>
      </c>
      <c r="DJ162">
        <v>434</v>
      </c>
      <c r="DK162">
        <v>1227</v>
      </c>
      <c r="DL162">
        <v>634</v>
      </c>
      <c r="DM162">
        <v>32293</v>
      </c>
      <c r="DN162">
        <v>8329</v>
      </c>
      <c r="DO162">
        <v>8589</v>
      </c>
      <c r="DP162">
        <v>11404</v>
      </c>
      <c r="DQ162">
        <v>1951</v>
      </c>
      <c r="DR162">
        <v>1845</v>
      </c>
      <c r="DS162">
        <v>1412</v>
      </c>
      <c r="DT162">
        <v>1140</v>
      </c>
      <c r="DU162">
        <v>1214</v>
      </c>
      <c r="DV162">
        <v>3684</v>
      </c>
      <c r="DW162">
        <v>19993</v>
      </c>
      <c r="DX162" t="s">
        <v>700</v>
      </c>
      <c r="DY162" t="s">
        <v>700</v>
      </c>
      <c r="DZ162" t="s">
        <v>700</v>
      </c>
      <c r="EA162" t="s">
        <v>700</v>
      </c>
      <c r="EB162" t="s">
        <v>603</v>
      </c>
      <c r="EC162">
        <v>1</v>
      </c>
      <c r="ED162">
        <v>2.7</v>
      </c>
      <c r="EE162">
        <v>1.5</v>
      </c>
      <c r="EF162">
        <v>3.1</v>
      </c>
      <c r="EG162">
        <v>1.5</v>
      </c>
      <c r="EH162">
        <v>2.4</v>
      </c>
      <c r="EI162">
        <v>3.7</v>
      </c>
      <c r="EJ162">
        <v>2</v>
      </c>
      <c r="EK162">
        <v>0.6</v>
      </c>
      <c r="EL162">
        <v>1.8</v>
      </c>
      <c r="EM162">
        <v>1.3</v>
      </c>
      <c r="EN162">
        <v>0.3</v>
      </c>
      <c r="EO162">
        <v>1.2</v>
      </c>
      <c r="EP162">
        <v>1.4</v>
      </c>
      <c r="EQ162">
        <v>1</v>
      </c>
      <c r="ER162">
        <v>4.7</v>
      </c>
      <c r="ES162">
        <v>38.5</v>
      </c>
      <c r="ET162">
        <v>2</v>
      </c>
      <c r="EU162">
        <v>3.5</v>
      </c>
      <c r="EV162">
        <v>9</v>
      </c>
      <c r="EW162">
        <v>9.1999999999999993</v>
      </c>
      <c r="EX162">
        <v>0.7</v>
      </c>
      <c r="EY162">
        <v>0.9</v>
      </c>
      <c r="EZ162">
        <v>3.9</v>
      </c>
      <c r="FA162">
        <v>4.0999999999999996</v>
      </c>
      <c r="FB162">
        <v>6.1</v>
      </c>
      <c r="FC162">
        <v>1.3</v>
      </c>
      <c r="FD162">
        <v>1.1000000000000001</v>
      </c>
      <c r="FE162">
        <v>8.6999999999999993</v>
      </c>
      <c r="FF162">
        <v>3.3</v>
      </c>
      <c r="FG162">
        <v>2.4</v>
      </c>
      <c r="FH162">
        <v>0.6</v>
      </c>
      <c r="FI162">
        <v>1.1000000000000001</v>
      </c>
      <c r="FJ162">
        <v>1.1000000000000001</v>
      </c>
      <c r="FK162">
        <v>11.2</v>
      </c>
      <c r="FL162">
        <v>4.4000000000000004</v>
      </c>
      <c r="FM162">
        <v>1</v>
      </c>
      <c r="FN162">
        <v>3</v>
      </c>
      <c r="FO162">
        <v>5.5</v>
      </c>
      <c r="FP162">
        <v>3.9</v>
      </c>
      <c r="FQ162">
        <v>2</v>
      </c>
      <c r="FR162">
        <v>0.7</v>
      </c>
      <c r="FS162">
        <v>132</v>
      </c>
      <c r="FZ162" t="s">
        <v>700</v>
      </c>
      <c r="GA162" t="s">
        <v>700</v>
      </c>
      <c r="GB162" t="s">
        <v>403</v>
      </c>
      <c r="GC162" t="s">
        <v>2358</v>
      </c>
    </row>
    <row r="163" spans="1:185" x14ac:dyDescent="0.25">
      <c r="A163" s="65" t="s">
        <v>794</v>
      </c>
      <c r="B163">
        <v>43879</v>
      </c>
      <c r="C163">
        <v>1110</v>
      </c>
      <c r="D163">
        <v>12769</v>
      </c>
      <c r="E163">
        <v>450</v>
      </c>
      <c r="F163">
        <v>25882</v>
      </c>
      <c r="G163">
        <v>647</v>
      </c>
      <c r="H163">
        <v>5228</v>
      </c>
      <c r="I163">
        <v>13</v>
      </c>
      <c r="J163">
        <v>3716</v>
      </c>
      <c r="K163">
        <v>74</v>
      </c>
      <c r="L163">
        <v>9053</v>
      </c>
      <c r="M163">
        <v>376</v>
      </c>
      <c r="N163">
        <v>3317</v>
      </c>
      <c r="O163">
        <v>84</v>
      </c>
      <c r="P163">
        <v>4240</v>
      </c>
      <c r="Q163">
        <v>139</v>
      </c>
      <c r="R163">
        <v>6392</v>
      </c>
      <c r="S163">
        <v>208</v>
      </c>
      <c r="T163">
        <v>6483</v>
      </c>
      <c r="U163">
        <v>144</v>
      </c>
      <c r="V163">
        <v>5450</v>
      </c>
      <c r="W163">
        <v>72</v>
      </c>
      <c r="X163">
        <v>22149</v>
      </c>
      <c r="Y163">
        <v>573</v>
      </c>
      <c r="Z163">
        <v>21730</v>
      </c>
      <c r="AA163">
        <v>537</v>
      </c>
      <c r="AB163">
        <v>41691</v>
      </c>
      <c r="AC163">
        <v>1008</v>
      </c>
      <c r="AD163">
        <v>696</v>
      </c>
      <c r="AE163">
        <v>39</v>
      </c>
      <c r="AF163">
        <v>82</v>
      </c>
      <c r="AG163">
        <v>2</v>
      </c>
      <c r="AH163">
        <v>388</v>
      </c>
      <c r="AI163">
        <v>0</v>
      </c>
      <c r="AJ163">
        <v>143</v>
      </c>
      <c r="AK163">
        <v>13</v>
      </c>
      <c r="AL163">
        <v>879</v>
      </c>
      <c r="AM163">
        <v>48</v>
      </c>
      <c r="AN163">
        <v>844</v>
      </c>
      <c r="AO163">
        <v>17</v>
      </c>
      <c r="AP163">
        <v>41026</v>
      </c>
      <c r="AQ163">
        <v>996</v>
      </c>
      <c r="AR163">
        <v>3082</v>
      </c>
      <c r="AS163">
        <v>6</v>
      </c>
      <c r="AT163">
        <v>40797</v>
      </c>
      <c r="AU163">
        <v>1104</v>
      </c>
      <c r="AV163">
        <v>42622</v>
      </c>
      <c r="AW163">
        <v>1056</v>
      </c>
      <c r="AX163">
        <v>1257</v>
      </c>
      <c r="AY163">
        <v>54</v>
      </c>
      <c r="AZ163">
        <v>769</v>
      </c>
      <c r="BA163">
        <v>24</v>
      </c>
      <c r="BB163">
        <v>488</v>
      </c>
      <c r="BC163">
        <v>30</v>
      </c>
      <c r="BD163">
        <v>1036</v>
      </c>
      <c r="BE163">
        <v>42</v>
      </c>
      <c r="BF163">
        <v>6760</v>
      </c>
      <c r="BG163">
        <v>166</v>
      </c>
      <c r="BH163">
        <v>8979</v>
      </c>
      <c r="BI163">
        <v>237</v>
      </c>
      <c r="BJ163">
        <v>11018</v>
      </c>
      <c r="BK163">
        <v>131</v>
      </c>
      <c r="BL163">
        <v>22741</v>
      </c>
      <c r="BM163">
        <v>547</v>
      </c>
      <c r="BN163">
        <v>22224</v>
      </c>
      <c r="BO163">
        <v>507</v>
      </c>
      <c r="BP163">
        <v>517</v>
      </c>
      <c r="BQ163">
        <v>40</v>
      </c>
      <c r="BR163">
        <v>3141</v>
      </c>
      <c r="BS163">
        <v>100</v>
      </c>
      <c r="BT163">
        <v>16249</v>
      </c>
      <c r="BU163">
        <v>390</v>
      </c>
      <c r="BV163">
        <v>7201</v>
      </c>
      <c r="BW163">
        <v>164</v>
      </c>
      <c r="BX163">
        <v>2432</v>
      </c>
      <c r="BY163">
        <v>93</v>
      </c>
      <c r="BZ163">
        <v>1469</v>
      </c>
      <c r="CA163">
        <v>72</v>
      </c>
      <c r="CB163">
        <v>2460</v>
      </c>
      <c r="CC163">
        <v>172</v>
      </c>
      <c r="CD163">
        <v>14505</v>
      </c>
      <c r="CE163">
        <v>549</v>
      </c>
      <c r="CF163">
        <v>26372</v>
      </c>
      <c r="CG163">
        <v>362</v>
      </c>
      <c r="CH163">
        <v>1110</v>
      </c>
      <c r="CI163">
        <v>42769</v>
      </c>
      <c r="CJ163">
        <v>38820</v>
      </c>
      <c r="CK163">
        <v>9169</v>
      </c>
      <c r="CL163">
        <v>39433</v>
      </c>
      <c r="CM163">
        <v>1552</v>
      </c>
      <c r="CN163">
        <v>277</v>
      </c>
      <c r="CO163">
        <v>488</v>
      </c>
      <c r="CP163">
        <v>1828</v>
      </c>
      <c r="CQ163">
        <v>3852</v>
      </c>
      <c r="CR163">
        <v>966</v>
      </c>
      <c r="CS163">
        <v>2369</v>
      </c>
      <c r="CT163">
        <v>828</v>
      </c>
      <c r="CU163">
        <v>283</v>
      </c>
      <c r="CV163">
        <v>2034</v>
      </c>
      <c r="CW163">
        <v>2670</v>
      </c>
      <c r="CX163">
        <v>5263</v>
      </c>
      <c r="CY163">
        <v>1903</v>
      </c>
      <c r="CZ163">
        <v>1133</v>
      </c>
      <c r="DA163">
        <v>544</v>
      </c>
      <c r="DB163">
        <v>420</v>
      </c>
      <c r="DC163">
        <v>172</v>
      </c>
      <c r="DD163">
        <v>558</v>
      </c>
      <c r="DE163">
        <v>3524</v>
      </c>
      <c r="DF163">
        <v>11999</v>
      </c>
      <c r="DG163">
        <v>10656</v>
      </c>
      <c r="DH163">
        <v>5051</v>
      </c>
      <c r="DI163">
        <v>438</v>
      </c>
      <c r="DJ163">
        <v>263</v>
      </c>
      <c r="DK163">
        <v>905</v>
      </c>
      <c r="DL163">
        <v>654</v>
      </c>
      <c r="DM163">
        <v>39249</v>
      </c>
      <c r="DN163">
        <v>4143</v>
      </c>
      <c r="DO163">
        <v>13045</v>
      </c>
      <c r="DP163">
        <v>2478</v>
      </c>
      <c r="DQ163">
        <v>530</v>
      </c>
      <c r="DR163">
        <v>314</v>
      </c>
      <c r="DS163">
        <v>266</v>
      </c>
      <c r="DT163">
        <v>378</v>
      </c>
      <c r="DU163">
        <v>182</v>
      </c>
      <c r="DV163">
        <v>740</v>
      </c>
      <c r="DW163">
        <v>15523</v>
      </c>
      <c r="DX163" t="s">
        <v>700</v>
      </c>
      <c r="DY163" t="s">
        <v>700</v>
      </c>
      <c r="DZ163" t="s">
        <v>700</v>
      </c>
      <c r="EA163" t="s">
        <v>700</v>
      </c>
      <c r="EB163" t="s">
        <v>604</v>
      </c>
      <c r="EC163">
        <v>0.6</v>
      </c>
      <c r="ED163">
        <v>1.9</v>
      </c>
      <c r="EE163">
        <v>1.8</v>
      </c>
      <c r="EF163">
        <v>1.9</v>
      </c>
      <c r="EG163">
        <v>1.4</v>
      </c>
      <c r="EH163">
        <v>1.3</v>
      </c>
      <c r="EI163">
        <v>0.9</v>
      </c>
      <c r="EJ163">
        <v>0.8</v>
      </c>
      <c r="EK163">
        <v>0.5</v>
      </c>
      <c r="EL163">
        <v>1.5</v>
      </c>
      <c r="EM163">
        <v>0.6</v>
      </c>
      <c r="EN163">
        <v>0.3</v>
      </c>
      <c r="EO163">
        <v>0.7</v>
      </c>
      <c r="EP163">
        <v>0.7</v>
      </c>
      <c r="EQ163">
        <v>0.6</v>
      </c>
      <c r="ER163">
        <v>6.2</v>
      </c>
      <c r="ES163">
        <v>5.8</v>
      </c>
      <c r="ET163">
        <v>4.4000000000000004</v>
      </c>
      <c r="EU163">
        <v>10</v>
      </c>
      <c r="EV163">
        <v>6.2</v>
      </c>
      <c r="EW163">
        <v>1.3</v>
      </c>
      <c r="EX163">
        <v>0.7</v>
      </c>
      <c r="EY163">
        <v>0.7</v>
      </c>
      <c r="EZ163">
        <v>3.4</v>
      </c>
      <c r="FA163">
        <v>3.8</v>
      </c>
      <c r="FB163">
        <v>6.9</v>
      </c>
      <c r="FC163">
        <v>0.2</v>
      </c>
      <c r="FD163">
        <v>0.7</v>
      </c>
      <c r="FE163">
        <v>3</v>
      </c>
      <c r="FF163">
        <v>0.9</v>
      </c>
      <c r="FG163">
        <v>1.1000000000000001</v>
      </c>
      <c r="FH163">
        <v>0.6</v>
      </c>
      <c r="FI163">
        <v>0.6</v>
      </c>
      <c r="FJ163">
        <v>0.7</v>
      </c>
      <c r="FK163">
        <v>4.3</v>
      </c>
      <c r="FL163">
        <v>1.3</v>
      </c>
      <c r="FM163">
        <v>0.9</v>
      </c>
      <c r="FN163">
        <v>0.8</v>
      </c>
      <c r="FO163">
        <v>1.5</v>
      </c>
      <c r="FP163">
        <v>4.4000000000000004</v>
      </c>
      <c r="FQ163">
        <v>1.5</v>
      </c>
      <c r="FR163">
        <v>0.7</v>
      </c>
      <c r="FS163">
        <v>50</v>
      </c>
      <c r="FZ163" t="s">
        <v>700</v>
      </c>
      <c r="GA163" t="s">
        <v>700</v>
      </c>
      <c r="GB163" t="s">
        <v>404</v>
      </c>
      <c r="GC163" t="s">
        <v>2358</v>
      </c>
    </row>
    <row r="164" spans="1:185" x14ac:dyDescent="0.25">
      <c r="A164" s="65" t="s">
        <v>795</v>
      </c>
      <c r="B164">
        <v>43587</v>
      </c>
      <c r="C164">
        <v>1411</v>
      </c>
      <c r="D164">
        <v>12712</v>
      </c>
      <c r="E164">
        <v>363</v>
      </c>
      <c r="F164">
        <v>26674</v>
      </c>
      <c r="G164">
        <v>1020</v>
      </c>
      <c r="H164">
        <v>4201</v>
      </c>
      <c r="I164">
        <v>28</v>
      </c>
      <c r="J164">
        <v>3563</v>
      </c>
      <c r="K164">
        <v>62</v>
      </c>
      <c r="L164">
        <v>9149</v>
      </c>
      <c r="M164">
        <v>301</v>
      </c>
      <c r="N164">
        <v>3070</v>
      </c>
      <c r="O164">
        <v>180</v>
      </c>
      <c r="P164">
        <v>4649</v>
      </c>
      <c r="Q164">
        <v>320</v>
      </c>
      <c r="R164">
        <v>6210</v>
      </c>
      <c r="S164">
        <v>103</v>
      </c>
      <c r="T164">
        <v>7340</v>
      </c>
      <c r="U164">
        <v>90</v>
      </c>
      <c r="V164">
        <v>5405</v>
      </c>
      <c r="W164">
        <v>327</v>
      </c>
      <c r="X164">
        <v>21206</v>
      </c>
      <c r="Y164">
        <v>667</v>
      </c>
      <c r="Z164">
        <v>22381</v>
      </c>
      <c r="AA164">
        <v>744</v>
      </c>
      <c r="AB164">
        <v>39056</v>
      </c>
      <c r="AC164">
        <v>1166</v>
      </c>
      <c r="AD164">
        <v>851</v>
      </c>
      <c r="AE164">
        <v>78</v>
      </c>
      <c r="AF164">
        <v>121</v>
      </c>
      <c r="AG164">
        <v>0</v>
      </c>
      <c r="AH164">
        <v>2114</v>
      </c>
      <c r="AI164">
        <v>71</v>
      </c>
      <c r="AJ164">
        <v>278</v>
      </c>
      <c r="AK164">
        <v>39</v>
      </c>
      <c r="AL164">
        <v>1162</v>
      </c>
      <c r="AM164">
        <v>57</v>
      </c>
      <c r="AN164">
        <v>2708</v>
      </c>
      <c r="AO164">
        <v>324</v>
      </c>
      <c r="AP164">
        <v>36926</v>
      </c>
      <c r="AQ164">
        <v>900</v>
      </c>
      <c r="AR164">
        <v>3083</v>
      </c>
      <c r="AS164">
        <v>62</v>
      </c>
      <c r="AT164">
        <v>40504</v>
      </c>
      <c r="AU164">
        <v>1349</v>
      </c>
      <c r="AV164">
        <v>40714</v>
      </c>
      <c r="AW164">
        <v>1147</v>
      </c>
      <c r="AX164">
        <v>2873</v>
      </c>
      <c r="AY164">
        <v>264</v>
      </c>
      <c r="AZ164">
        <v>1705</v>
      </c>
      <c r="BA164">
        <v>44</v>
      </c>
      <c r="BB164">
        <v>1168</v>
      </c>
      <c r="BC164">
        <v>220</v>
      </c>
      <c r="BD164">
        <v>1074</v>
      </c>
      <c r="BE164">
        <v>149</v>
      </c>
      <c r="BF164">
        <v>4282</v>
      </c>
      <c r="BG164">
        <v>369</v>
      </c>
      <c r="BH164">
        <v>7723</v>
      </c>
      <c r="BI164">
        <v>179</v>
      </c>
      <c r="BJ164">
        <v>14726</v>
      </c>
      <c r="BK164">
        <v>171</v>
      </c>
      <c r="BL164">
        <v>23398</v>
      </c>
      <c r="BM164">
        <v>759</v>
      </c>
      <c r="BN164">
        <v>22994</v>
      </c>
      <c r="BO164">
        <v>735</v>
      </c>
      <c r="BP164">
        <v>404</v>
      </c>
      <c r="BQ164">
        <v>24</v>
      </c>
      <c r="BR164">
        <v>3276</v>
      </c>
      <c r="BS164">
        <v>261</v>
      </c>
      <c r="BT164">
        <v>17446</v>
      </c>
      <c r="BU164">
        <v>583</v>
      </c>
      <c r="BV164">
        <v>6390</v>
      </c>
      <c r="BW164">
        <v>215</v>
      </c>
      <c r="BX164">
        <v>2838</v>
      </c>
      <c r="BY164">
        <v>222</v>
      </c>
      <c r="BZ164">
        <v>1831</v>
      </c>
      <c r="CA164">
        <v>204</v>
      </c>
      <c r="CB164">
        <v>2902</v>
      </c>
      <c r="CC164">
        <v>289</v>
      </c>
      <c r="CD164">
        <v>12075</v>
      </c>
      <c r="CE164">
        <v>691</v>
      </c>
      <c r="CF164">
        <v>28529</v>
      </c>
      <c r="CG164">
        <v>431</v>
      </c>
      <c r="CH164">
        <v>1411</v>
      </c>
      <c r="CI164">
        <v>42176</v>
      </c>
      <c r="CJ164">
        <v>38254</v>
      </c>
      <c r="CK164">
        <v>8101</v>
      </c>
      <c r="CL164">
        <v>36772</v>
      </c>
      <c r="CM164">
        <v>4188</v>
      </c>
      <c r="CN164">
        <v>1186</v>
      </c>
      <c r="CO164">
        <v>122</v>
      </c>
      <c r="CP164">
        <v>1103</v>
      </c>
      <c r="CQ164">
        <v>3873</v>
      </c>
      <c r="CR164">
        <v>987</v>
      </c>
      <c r="CS164">
        <v>2729</v>
      </c>
      <c r="CT164">
        <v>679</v>
      </c>
      <c r="CU164">
        <v>492</v>
      </c>
      <c r="CV164">
        <v>2720</v>
      </c>
      <c r="CW164">
        <v>3431</v>
      </c>
      <c r="CX164">
        <v>5137</v>
      </c>
      <c r="CY164">
        <v>2121</v>
      </c>
      <c r="CZ164">
        <v>1043</v>
      </c>
      <c r="DA164">
        <v>629</v>
      </c>
      <c r="DB164">
        <v>301</v>
      </c>
      <c r="DC164">
        <v>161</v>
      </c>
      <c r="DD164">
        <v>649</v>
      </c>
      <c r="DE164">
        <v>4381</v>
      </c>
      <c r="DF164">
        <v>11420</v>
      </c>
      <c r="DG164">
        <v>9785</v>
      </c>
      <c r="DH164">
        <v>5052</v>
      </c>
      <c r="DI164">
        <v>520</v>
      </c>
      <c r="DJ164">
        <v>413</v>
      </c>
      <c r="DK164">
        <v>1115</v>
      </c>
      <c r="DL164">
        <v>750</v>
      </c>
      <c r="DM164">
        <v>37817</v>
      </c>
      <c r="DN164">
        <v>5115</v>
      </c>
      <c r="DO164">
        <v>12239</v>
      </c>
      <c r="DP164">
        <v>3562</v>
      </c>
      <c r="DQ164">
        <v>324</v>
      </c>
      <c r="DR164">
        <v>609</v>
      </c>
      <c r="DS164">
        <v>449</v>
      </c>
      <c r="DT164">
        <v>549</v>
      </c>
      <c r="DU164">
        <v>182</v>
      </c>
      <c r="DV164">
        <v>1240</v>
      </c>
      <c r="DW164">
        <v>15801</v>
      </c>
      <c r="DX164" t="s">
        <v>700</v>
      </c>
      <c r="DY164" t="s">
        <v>700</v>
      </c>
      <c r="DZ164" t="s">
        <v>700</v>
      </c>
      <c r="EA164" t="s">
        <v>700</v>
      </c>
      <c r="EB164" t="s">
        <v>605</v>
      </c>
      <c r="EC164">
        <v>0.8</v>
      </c>
      <c r="ED164">
        <v>1.8</v>
      </c>
      <c r="EE164">
        <v>1.7</v>
      </c>
      <c r="EF164">
        <v>3.4</v>
      </c>
      <c r="EG164">
        <v>3.1</v>
      </c>
      <c r="EH164">
        <v>1.1000000000000001</v>
      </c>
      <c r="EI164">
        <v>0.7</v>
      </c>
      <c r="EJ164">
        <v>3.5</v>
      </c>
      <c r="EK164">
        <v>1.7</v>
      </c>
      <c r="EL164">
        <v>1.5</v>
      </c>
      <c r="EM164">
        <v>1.1000000000000001</v>
      </c>
      <c r="EN164">
        <v>1</v>
      </c>
      <c r="EO164">
        <v>1</v>
      </c>
      <c r="EP164">
        <v>1</v>
      </c>
      <c r="EQ164">
        <v>0.8</v>
      </c>
      <c r="ER164">
        <v>11</v>
      </c>
      <c r="ES164">
        <v>13.4</v>
      </c>
      <c r="ET164">
        <v>3.9</v>
      </c>
      <c r="EU164">
        <v>38.299999999999997</v>
      </c>
      <c r="EV164">
        <v>5.0999999999999996</v>
      </c>
      <c r="EW164">
        <v>9</v>
      </c>
      <c r="EX164">
        <v>0.7</v>
      </c>
      <c r="EY164">
        <v>0.8</v>
      </c>
      <c r="EZ164">
        <v>5.2</v>
      </c>
      <c r="FA164">
        <v>2.8</v>
      </c>
      <c r="FB164">
        <v>10.6</v>
      </c>
      <c r="FC164">
        <v>1.9</v>
      </c>
      <c r="FD164">
        <v>0.9</v>
      </c>
      <c r="FE164">
        <v>8.8000000000000007</v>
      </c>
      <c r="FF164">
        <v>4.8</v>
      </c>
      <c r="FG164">
        <v>1.2</v>
      </c>
      <c r="FH164">
        <v>0.6</v>
      </c>
      <c r="FI164">
        <v>0.9</v>
      </c>
      <c r="FJ164">
        <v>0.9</v>
      </c>
      <c r="FK164">
        <v>7.2</v>
      </c>
      <c r="FL164">
        <v>3.5</v>
      </c>
      <c r="FM164">
        <v>1.2</v>
      </c>
      <c r="FN164">
        <v>1.5</v>
      </c>
      <c r="FO164">
        <v>3.8</v>
      </c>
      <c r="FP164">
        <v>4.0999999999999996</v>
      </c>
      <c r="FQ164">
        <v>2.1</v>
      </c>
      <c r="FR164">
        <v>0.8</v>
      </c>
      <c r="FS164">
        <v>117</v>
      </c>
      <c r="FZ164" t="s">
        <v>700</v>
      </c>
      <c r="GA164" t="s">
        <v>700</v>
      </c>
      <c r="GB164" t="s">
        <v>405</v>
      </c>
      <c r="GC164" t="s">
        <v>2358</v>
      </c>
    </row>
    <row r="165" spans="1:185" x14ac:dyDescent="0.25">
      <c r="A165" s="65" t="s">
        <v>796</v>
      </c>
      <c r="B165">
        <v>40396</v>
      </c>
      <c r="C165">
        <v>798</v>
      </c>
      <c r="D165">
        <v>9902</v>
      </c>
      <c r="E165">
        <v>88</v>
      </c>
      <c r="F165">
        <v>24116</v>
      </c>
      <c r="G165">
        <v>710</v>
      </c>
      <c r="H165">
        <v>6378</v>
      </c>
      <c r="I165">
        <v>0</v>
      </c>
      <c r="J165">
        <v>2827</v>
      </c>
      <c r="K165">
        <v>0</v>
      </c>
      <c r="L165">
        <v>7075</v>
      </c>
      <c r="M165">
        <v>88</v>
      </c>
      <c r="N165">
        <v>2349</v>
      </c>
      <c r="O165">
        <v>67</v>
      </c>
      <c r="P165">
        <v>3949</v>
      </c>
      <c r="Q165">
        <v>180</v>
      </c>
      <c r="R165">
        <v>4858</v>
      </c>
      <c r="S165">
        <v>45</v>
      </c>
      <c r="T165">
        <v>6169</v>
      </c>
      <c r="U165">
        <v>208</v>
      </c>
      <c r="V165">
        <v>6791</v>
      </c>
      <c r="W165">
        <v>210</v>
      </c>
      <c r="X165">
        <v>19607</v>
      </c>
      <c r="Y165">
        <v>381</v>
      </c>
      <c r="Z165">
        <v>20789</v>
      </c>
      <c r="AA165">
        <v>417</v>
      </c>
      <c r="AB165">
        <v>35371</v>
      </c>
      <c r="AC165">
        <v>690</v>
      </c>
      <c r="AD165">
        <v>1785</v>
      </c>
      <c r="AE165">
        <v>34</v>
      </c>
      <c r="AF165">
        <v>55</v>
      </c>
      <c r="AG165">
        <v>0</v>
      </c>
      <c r="AH165">
        <v>1591</v>
      </c>
      <c r="AI165">
        <v>36</v>
      </c>
      <c r="AJ165">
        <v>240</v>
      </c>
      <c r="AK165">
        <v>38</v>
      </c>
      <c r="AL165">
        <v>1173</v>
      </c>
      <c r="AM165">
        <v>0</v>
      </c>
      <c r="AN165">
        <v>947</v>
      </c>
      <c r="AO165">
        <v>67</v>
      </c>
      <c r="AP165">
        <v>34724</v>
      </c>
      <c r="AQ165">
        <v>661</v>
      </c>
      <c r="AR165">
        <v>3566</v>
      </c>
      <c r="AS165">
        <v>25</v>
      </c>
      <c r="AT165">
        <v>36830</v>
      </c>
      <c r="AU165">
        <v>773</v>
      </c>
      <c r="AV165">
        <v>37172</v>
      </c>
      <c r="AW165">
        <v>714</v>
      </c>
      <c r="AX165">
        <v>3224</v>
      </c>
      <c r="AY165">
        <v>84</v>
      </c>
      <c r="AZ165">
        <v>2069</v>
      </c>
      <c r="BA165">
        <v>27</v>
      </c>
      <c r="BB165">
        <v>1155</v>
      </c>
      <c r="BC165">
        <v>57</v>
      </c>
      <c r="BD165">
        <v>683</v>
      </c>
      <c r="BE165">
        <v>108</v>
      </c>
      <c r="BF165">
        <v>3599</v>
      </c>
      <c r="BG165">
        <v>103</v>
      </c>
      <c r="BH165">
        <v>7196</v>
      </c>
      <c r="BI165">
        <v>183</v>
      </c>
      <c r="BJ165">
        <v>16667</v>
      </c>
      <c r="BK165">
        <v>249</v>
      </c>
      <c r="BL165">
        <v>20579</v>
      </c>
      <c r="BM165">
        <v>454</v>
      </c>
      <c r="BN165">
        <v>20019</v>
      </c>
      <c r="BO165">
        <v>407</v>
      </c>
      <c r="BP165">
        <v>560</v>
      </c>
      <c r="BQ165">
        <v>47</v>
      </c>
      <c r="BR165">
        <v>3537</v>
      </c>
      <c r="BS165">
        <v>256</v>
      </c>
      <c r="BT165">
        <v>15021</v>
      </c>
      <c r="BU165">
        <v>260</v>
      </c>
      <c r="BV165">
        <v>6027</v>
      </c>
      <c r="BW165">
        <v>239</v>
      </c>
      <c r="BX165">
        <v>3068</v>
      </c>
      <c r="BY165">
        <v>211</v>
      </c>
      <c r="BZ165">
        <v>1929</v>
      </c>
      <c r="CA165">
        <v>113</v>
      </c>
      <c r="CB165">
        <v>2707</v>
      </c>
      <c r="CC165">
        <v>128</v>
      </c>
      <c r="CD165">
        <v>10589</v>
      </c>
      <c r="CE165">
        <v>501</v>
      </c>
      <c r="CF165">
        <v>27055</v>
      </c>
      <c r="CG165">
        <v>169</v>
      </c>
      <c r="CH165">
        <v>798</v>
      </c>
      <c r="CI165">
        <v>39598</v>
      </c>
      <c r="CJ165">
        <v>34818</v>
      </c>
      <c r="CK165">
        <v>9832</v>
      </c>
      <c r="CL165">
        <v>34042</v>
      </c>
      <c r="CM165">
        <v>4236</v>
      </c>
      <c r="CN165">
        <v>1207</v>
      </c>
      <c r="CO165">
        <v>119</v>
      </c>
      <c r="CP165">
        <v>813</v>
      </c>
      <c r="CQ165">
        <v>2877</v>
      </c>
      <c r="CR165">
        <v>896</v>
      </c>
      <c r="CS165">
        <v>2416</v>
      </c>
      <c r="CT165">
        <v>759</v>
      </c>
      <c r="CU165">
        <v>460</v>
      </c>
      <c r="CV165">
        <v>2602</v>
      </c>
      <c r="CW165">
        <v>3374</v>
      </c>
      <c r="CX165">
        <v>5027</v>
      </c>
      <c r="CY165">
        <v>1553</v>
      </c>
      <c r="CZ165">
        <v>915</v>
      </c>
      <c r="DA165">
        <v>346</v>
      </c>
      <c r="DB165">
        <v>512</v>
      </c>
      <c r="DC165">
        <v>251</v>
      </c>
      <c r="DD165">
        <v>543</v>
      </c>
      <c r="DE165">
        <v>4793</v>
      </c>
      <c r="DF165">
        <v>11234</v>
      </c>
      <c r="DG165">
        <v>9602</v>
      </c>
      <c r="DH165">
        <v>3928</v>
      </c>
      <c r="DI165">
        <v>467</v>
      </c>
      <c r="DJ165">
        <v>236</v>
      </c>
      <c r="DK165">
        <v>1165</v>
      </c>
      <c r="DL165">
        <v>722</v>
      </c>
      <c r="DM165">
        <v>35147</v>
      </c>
      <c r="DN165">
        <v>4827</v>
      </c>
      <c r="DO165">
        <v>12912</v>
      </c>
      <c r="DP165">
        <v>3115</v>
      </c>
      <c r="DQ165">
        <v>429</v>
      </c>
      <c r="DR165">
        <v>323</v>
      </c>
      <c r="DS165">
        <v>373</v>
      </c>
      <c r="DT165">
        <v>400</v>
      </c>
      <c r="DU165">
        <v>304</v>
      </c>
      <c r="DV165">
        <v>1087</v>
      </c>
      <c r="DW165">
        <v>16027</v>
      </c>
      <c r="DX165" t="s">
        <v>700</v>
      </c>
      <c r="DY165" t="s">
        <v>700</v>
      </c>
      <c r="DZ165" t="s">
        <v>700</v>
      </c>
      <c r="EA165" t="s">
        <v>700</v>
      </c>
      <c r="EB165" t="s">
        <v>606</v>
      </c>
      <c r="EC165">
        <v>0.5</v>
      </c>
      <c r="ED165">
        <v>0.6</v>
      </c>
      <c r="EE165">
        <v>1.1000000000000001</v>
      </c>
      <c r="EF165">
        <v>2.2000000000000002</v>
      </c>
      <c r="EG165">
        <v>1.8</v>
      </c>
      <c r="EH165">
        <v>0.7</v>
      </c>
      <c r="EI165">
        <v>2</v>
      </c>
      <c r="EJ165">
        <v>1.1000000000000001</v>
      </c>
      <c r="EK165">
        <v>0.5</v>
      </c>
      <c r="EL165">
        <v>0.8</v>
      </c>
      <c r="EM165">
        <v>0.7</v>
      </c>
      <c r="EN165">
        <v>0.3</v>
      </c>
      <c r="EO165">
        <v>0.6</v>
      </c>
      <c r="EP165">
        <v>0.6</v>
      </c>
      <c r="EQ165">
        <v>0.5</v>
      </c>
      <c r="ER165">
        <v>2.1</v>
      </c>
      <c r="ES165">
        <v>26.7</v>
      </c>
      <c r="ET165">
        <v>1.8</v>
      </c>
      <c r="EU165">
        <v>12.7</v>
      </c>
      <c r="EV165">
        <v>1.5</v>
      </c>
      <c r="EW165">
        <v>6.3</v>
      </c>
      <c r="EX165">
        <v>0.5</v>
      </c>
      <c r="EY165">
        <v>0.5</v>
      </c>
      <c r="EZ165">
        <v>1.3</v>
      </c>
      <c r="FA165">
        <v>1.1000000000000001</v>
      </c>
      <c r="FB165">
        <v>2.8</v>
      </c>
      <c r="FC165">
        <v>0.7</v>
      </c>
      <c r="FD165">
        <v>0.5</v>
      </c>
      <c r="FE165">
        <v>9</v>
      </c>
      <c r="FF165">
        <v>1.5</v>
      </c>
      <c r="FG165">
        <v>1.2</v>
      </c>
      <c r="FH165">
        <v>0.7</v>
      </c>
      <c r="FI165">
        <v>0.6</v>
      </c>
      <c r="FJ165">
        <v>0.6</v>
      </c>
      <c r="FK165">
        <v>6.5</v>
      </c>
      <c r="FL165">
        <v>2.6</v>
      </c>
      <c r="FM165">
        <v>0.7</v>
      </c>
      <c r="FN165">
        <v>1.5</v>
      </c>
      <c r="FO165">
        <v>3</v>
      </c>
      <c r="FP165">
        <v>2.5</v>
      </c>
      <c r="FQ165">
        <v>1.7</v>
      </c>
      <c r="FR165">
        <v>0.2</v>
      </c>
      <c r="FS165">
        <v>67</v>
      </c>
      <c r="FZ165" t="s">
        <v>700</v>
      </c>
      <c r="GA165" t="s">
        <v>700</v>
      </c>
      <c r="GB165" t="s">
        <v>406</v>
      </c>
      <c r="GC165" t="s">
        <v>2358</v>
      </c>
    </row>
    <row r="166" spans="1:185" x14ac:dyDescent="0.25">
      <c r="A166" s="65" t="s">
        <v>797</v>
      </c>
      <c r="B166">
        <v>42283</v>
      </c>
      <c r="C166">
        <v>1080</v>
      </c>
      <c r="D166">
        <v>11024</v>
      </c>
      <c r="E166">
        <v>218</v>
      </c>
      <c r="F166">
        <v>26345</v>
      </c>
      <c r="G166">
        <v>862</v>
      </c>
      <c r="H166">
        <v>4914</v>
      </c>
      <c r="I166">
        <v>0</v>
      </c>
      <c r="J166">
        <v>3437</v>
      </c>
      <c r="K166">
        <v>0</v>
      </c>
      <c r="L166">
        <v>7587</v>
      </c>
      <c r="M166">
        <v>218</v>
      </c>
      <c r="N166">
        <v>2225</v>
      </c>
      <c r="O166">
        <v>115</v>
      </c>
      <c r="P166">
        <v>5208</v>
      </c>
      <c r="Q166">
        <v>324</v>
      </c>
      <c r="R166">
        <v>6272</v>
      </c>
      <c r="S166">
        <v>143</v>
      </c>
      <c r="T166">
        <v>6591</v>
      </c>
      <c r="U166">
        <v>235</v>
      </c>
      <c r="V166">
        <v>6049</v>
      </c>
      <c r="W166">
        <v>45</v>
      </c>
      <c r="X166">
        <v>21231</v>
      </c>
      <c r="Y166">
        <v>596</v>
      </c>
      <c r="Z166">
        <v>21052</v>
      </c>
      <c r="AA166">
        <v>484</v>
      </c>
      <c r="AB166">
        <v>31515</v>
      </c>
      <c r="AC166">
        <v>725</v>
      </c>
      <c r="AD166">
        <v>2846</v>
      </c>
      <c r="AE166">
        <v>125</v>
      </c>
      <c r="AF166">
        <v>66</v>
      </c>
      <c r="AG166">
        <v>6</v>
      </c>
      <c r="AH166">
        <v>6144</v>
      </c>
      <c r="AI166">
        <v>87</v>
      </c>
      <c r="AJ166">
        <v>581</v>
      </c>
      <c r="AK166">
        <v>117</v>
      </c>
      <c r="AL166">
        <v>1131</v>
      </c>
      <c r="AM166">
        <v>20</v>
      </c>
      <c r="AN166">
        <v>2501</v>
      </c>
      <c r="AO166">
        <v>298</v>
      </c>
      <c r="AP166">
        <v>29517</v>
      </c>
      <c r="AQ166">
        <v>531</v>
      </c>
      <c r="AR166">
        <v>2551</v>
      </c>
      <c r="AS166">
        <v>0</v>
      </c>
      <c r="AT166">
        <v>39732</v>
      </c>
      <c r="AU166">
        <v>1080</v>
      </c>
      <c r="AV166">
        <v>33592</v>
      </c>
      <c r="AW166">
        <v>663</v>
      </c>
      <c r="AX166">
        <v>8691</v>
      </c>
      <c r="AY166">
        <v>417</v>
      </c>
      <c r="AZ166">
        <v>3598</v>
      </c>
      <c r="BA166">
        <v>181</v>
      </c>
      <c r="BB166">
        <v>5093</v>
      </c>
      <c r="BC166">
        <v>236</v>
      </c>
      <c r="BD166">
        <v>1166</v>
      </c>
      <c r="BE166">
        <v>82</v>
      </c>
      <c r="BF166">
        <v>2392</v>
      </c>
      <c r="BG166">
        <v>239</v>
      </c>
      <c r="BH166">
        <v>6042</v>
      </c>
      <c r="BI166">
        <v>225</v>
      </c>
      <c r="BJ166">
        <v>19434</v>
      </c>
      <c r="BK166">
        <v>201</v>
      </c>
      <c r="BL166">
        <v>22167</v>
      </c>
      <c r="BM166">
        <v>631</v>
      </c>
      <c r="BN166">
        <v>21539</v>
      </c>
      <c r="BO166">
        <v>490</v>
      </c>
      <c r="BP166">
        <v>628</v>
      </c>
      <c r="BQ166">
        <v>141</v>
      </c>
      <c r="BR166">
        <v>4178</v>
      </c>
      <c r="BS166">
        <v>231</v>
      </c>
      <c r="BT166">
        <v>16218</v>
      </c>
      <c r="BU166">
        <v>271</v>
      </c>
      <c r="BV166">
        <v>6451</v>
      </c>
      <c r="BW166">
        <v>349</v>
      </c>
      <c r="BX166">
        <v>3676</v>
      </c>
      <c r="BY166">
        <v>242</v>
      </c>
      <c r="BZ166">
        <v>1987</v>
      </c>
      <c r="CA166">
        <v>203</v>
      </c>
      <c r="CB166">
        <v>3178</v>
      </c>
      <c r="CC166">
        <v>233</v>
      </c>
      <c r="CD166">
        <v>8930</v>
      </c>
      <c r="CE166">
        <v>398</v>
      </c>
      <c r="CF166">
        <v>30129</v>
      </c>
      <c r="CG166">
        <v>436</v>
      </c>
      <c r="CH166">
        <v>1080</v>
      </c>
      <c r="CI166">
        <v>41203</v>
      </c>
      <c r="CJ166">
        <v>36830</v>
      </c>
      <c r="CK166">
        <v>8329</v>
      </c>
      <c r="CL166">
        <v>29888</v>
      </c>
      <c r="CM166">
        <v>9739</v>
      </c>
      <c r="CN166">
        <v>2546</v>
      </c>
      <c r="CO166">
        <v>27</v>
      </c>
      <c r="CP166">
        <v>693</v>
      </c>
      <c r="CQ166">
        <v>2906</v>
      </c>
      <c r="CR166">
        <v>637</v>
      </c>
      <c r="CS166">
        <v>2545</v>
      </c>
      <c r="CT166">
        <v>719</v>
      </c>
      <c r="CU166">
        <v>725</v>
      </c>
      <c r="CV166">
        <v>2706</v>
      </c>
      <c r="CW166">
        <v>4938</v>
      </c>
      <c r="CX166">
        <v>4699</v>
      </c>
      <c r="CY166">
        <v>1645</v>
      </c>
      <c r="CZ166">
        <v>835</v>
      </c>
      <c r="DA166">
        <v>337</v>
      </c>
      <c r="DB166">
        <v>540</v>
      </c>
      <c r="DC166">
        <v>261</v>
      </c>
      <c r="DD166">
        <v>525</v>
      </c>
      <c r="DE166">
        <v>4428</v>
      </c>
      <c r="DF166">
        <v>11682</v>
      </c>
      <c r="DG166">
        <v>10114</v>
      </c>
      <c r="DH166">
        <v>4622</v>
      </c>
      <c r="DI166">
        <v>370</v>
      </c>
      <c r="DJ166">
        <v>182</v>
      </c>
      <c r="DK166">
        <v>1198</v>
      </c>
      <c r="DL166">
        <v>738</v>
      </c>
      <c r="DM166">
        <v>34234</v>
      </c>
      <c r="DN166">
        <v>6886</v>
      </c>
      <c r="DO166">
        <v>11461</v>
      </c>
      <c r="DP166">
        <v>4649</v>
      </c>
      <c r="DQ166">
        <v>847</v>
      </c>
      <c r="DR166">
        <v>788</v>
      </c>
      <c r="DS166">
        <v>589</v>
      </c>
      <c r="DT166">
        <v>507</v>
      </c>
      <c r="DU166">
        <v>322</v>
      </c>
      <c r="DV166">
        <v>1415</v>
      </c>
      <c r="DW166">
        <v>16110</v>
      </c>
      <c r="DX166" t="s">
        <v>700</v>
      </c>
      <c r="DY166" t="s">
        <v>700</v>
      </c>
      <c r="DZ166" t="s">
        <v>700</v>
      </c>
      <c r="EA166" t="s">
        <v>700</v>
      </c>
      <c r="EB166" t="s">
        <v>607</v>
      </c>
      <c r="EC166">
        <v>1.1000000000000001</v>
      </c>
      <c r="ED166">
        <v>0.5</v>
      </c>
      <c r="EE166">
        <v>3.5</v>
      </c>
      <c r="EF166">
        <v>4.0999999999999996</v>
      </c>
      <c r="EG166">
        <v>3.3</v>
      </c>
      <c r="EH166">
        <v>1.4</v>
      </c>
      <c r="EI166">
        <v>2.4</v>
      </c>
      <c r="EJ166">
        <v>0.7</v>
      </c>
      <c r="EK166">
        <v>0.5</v>
      </c>
      <c r="EL166">
        <v>2.4</v>
      </c>
      <c r="EM166">
        <v>1.1000000000000001</v>
      </c>
      <c r="EN166">
        <v>0.4</v>
      </c>
      <c r="EO166">
        <v>1.2</v>
      </c>
      <c r="EP166">
        <v>1.1000000000000001</v>
      </c>
      <c r="EQ166">
        <v>1.4</v>
      </c>
      <c r="ER166">
        <v>3.8</v>
      </c>
      <c r="ES166">
        <v>34.5</v>
      </c>
      <c r="ET166">
        <v>1.1000000000000001</v>
      </c>
      <c r="EU166">
        <v>18.600000000000001</v>
      </c>
      <c r="EV166">
        <v>2.8</v>
      </c>
      <c r="EW166">
        <v>6.6</v>
      </c>
      <c r="EX166">
        <v>1.4</v>
      </c>
      <c r="EY166">
        <v>0.9</v>
      </c>
      <c r="EZ166">
        <v>2.5</v>
      </c>
      <c r="FA166">
        <v>4.3</v>
      </c>
      <c r="FB166">
        <v>3</v>
      </c>
      <c r="FC166">
        <v>0.7</v>
      </c>
      <c r="FD166">
        <v>1.2</v>
      </c>
      <c r="FE166">
        <v>5.4</v>
      </c>
      <c r="FF166">
        <v>5.5</v>
      </c>
      <c r="FG166">
        <v>2.6</v>
      </c>
      <c r="FH166">
        <v>0.8</v>
      </c>
      <c r="FI166">
        <v>1.1000000000000001</v>
      </c>
      <c r="FJ166">
        <v>0.9</v>
      </c>
      <c r="FK166">
        <v>16.7</v>
      </c>
      <c r="FL166">
        <v>3.2</v>
      </c>
      <c r="FM166">
        <v>0.8</v>
      </c>
      <c r="FN166">
        <v>2.4</v>
      </c>
      <c r="FO166">
        <v>3.4</v>
      </c>
      <c r="FP166">
        <v>4.0999999999999996</v>
      </c>
      <c r="FQ166">
        <v>2</v>
      </c>
      <c r="FR166">
        <v>1.4</v>
      </c>
      <c r="FS166">
        <v>135</v>
      </c>
      <c r="FZ166" t="s">
        <v>700</v>
      </c>
      <c r="GA166" t="s">
        <v>700</v>
      </c>
      <c r="GB166" t="s">
        <v>407</v>
      </c>
      <c r="GC166" t="s">
        <v>2358</v>
      </c>
    </row>
    <row r="167" spans="1:185" x14ac:dyDescent="0.25">
      <c r="A167" s="65" t="s">
        <v>798</v>
      </c>
      <c r="B167">
        <v>41294</v>
      </c>
      <c r="C167">
        <v>529</v>
      </c>
      <c r="D167">
        <v>10915</v>
      </c>
      <c r="E167">
        <v>137</v>
      </c>
      <c r="F167">
        <v>22291</v>
      </c>
      <c r="G167">
        <v>392</v>
      </c>
      <c r="H167">
        <v>8088</v>
      </c>
      <c r="I167">
        <v>0</v>
      </c>
      <c r="J167">
        <v>3062</v>
      </c>
      <c r="K167">
        <v>49</v>
      </c>
      <c r="L167">
        <v>7853</v>
      </c>
      <c r="M167">
        <v>88</v>
      </c>
      <c r="N167">
        <v>1578</v>
      </c>
      <c r="O167">
        <v>0</v>
      </c>
      <c r="P167">
        <v>3382</v>
      </c>
      <c r="Q167">
        <v>115</v>
      </c>
      <c r="R167">
        <v>5073</v>
      </c>
      <c r="S167">
        <v>82</v>
      </c>
      <c r="T167">
        <v>6390</v>
      </c>
      <c r="U167">
        <v>66</v>
      </c>
      <c r="V167">
        <v>5868</v>
      </c>
      <c r="W167">
        <v>129</v>
      </c>
      <c r="X167">
        <v>19711</v>
      </c>
      <c r="Y167">
        <v>298</v>
      </c>
      <c r="Z167">
        <v>21583</v>
      </c>
      <c r="AA167">
        <v>231</v>
      </c>
      <c r="AB167">
        <v>37069</v>
      </c>
      <c r="AC167">
        <v>377</v>
      </c>
      <c r="AD167">
        <v>899</v>
      </c>
      <c r="AE167">
        <v>60</v>
      </c>
      <c r="AF167">
        <v>68</v>
      </c>
      <c r="AG167">
        <v>8</v>
      </c>
      <c r="AH167">
        <v>1989</v>
      </c>
      <c r="AI167">
        <v>14</v>
      </c>
      <c r="AJ167">
        <v>234</v>
      </c>
      <c r="AK167">
        <v>68</v>
      </c>
      <c r="AL167">
        <v>1035</v>
      </c>
      <c r="AM167">
        <v>2</v>
      </c>
      <c r="AN167">
        <v>878</v>
      </c>
      <c r="AO167">
        <v>68</v>
      </c>
      <c r="AP167">
        <v>36502</v>
      </c>
      <c r="AQ167">
        <v>377</v>
      </c>
      <c r="AR167">
        <v>3456</v>
      </c>
      <c r="AS167">
        <v>34</v>
      </c>
      <c r="AT167">
        <v>37838</v>
      </c>
      <c r="AU167">
        <v>495</v>
      </c>
      <c r="AV167">
        <v>38074</v>
      </c>
      <c r="AW167">
        <v>420</v>
      </c>
      <c r="AX167">
        <v>3220</v>
      </c>
      <c r="AY167">
        <v>109</v>
      </c>
      <c r="AZ167">
        <v>1877</v>
      </c>
      <c r="BA167">
        <v>10</v>
      </c>
      <c r="BB167">
        <v>1343</v>
      </c>
      <c r="BC167">
        <v>99</v>
      </c>
      <c r="BD167">
        <v>370</v>
      </c>
      <c r="BE167">
        <v>9</v>
      </c>
      <c r="BF167">
        <v>2473</v>
      </c>
      <c r="BG167">
        <v>91</v>
      </c>
      <c r="BH167">
        <v>5361</v>
      </c>
      <c r="BI167">
        <v>182</v>
      </c>
      <c r="BJ167">
        <v>20597</v>
      </c>
      <c r="BK167">
        <v>110</v>
      </c>
      <c r="BL167">
        <v>18661</v>
      </c>
      <c r="BM167">
        <v>309</v>
      </c>
      <c r="BN167">
        <v>18082</v>
      </c>
      <c r="BO167">
        <v>286</v>
      </c>
      <c r="BP167">
        <v>579</v>
      </c>
      <c r="BQ167">
        <v>23</v>
      </c>
      <c r="BR167">
        <v>3630</v>
      </c>
      <c r="BS167">
        <v>83</v>
      </c>
      <c r="BT167">
        <v>13438</v>
      </c>
      <c r="BU167">
        <v>157</v>
      </c>
      <c r="BV167">
        <v>5647</v>
      </c>
      <c r="BW167">
        <v>163</v>
      </c>
      <c r="BX167">
        <v>3206</v>
      </c>
      <c r="BY167">
        <v>72</v>
      </c>
      <c r="BZ167">
        <v>1717</v>
      </c>
      <c r="CA167">
        <v>27</v>
      </c>
      <c r="CB167">
        <v>2713</v>
      </c>
      <c r="CC167">
        <v>140</v>
      </c>
      <c r="CD167">
        <v>8452</v>
      </c>
      <c r="CE167">
        <v>224</v>
      </c>
      <c r="CF167">
        <v>30106</v>
      </c>
      <c r="CG167">
        <v>165</v>
      </c>
      <c r="CH167">
        <v>529</v>
      </c>
      <c r="CI167">
        <v>40765</v>
      </c>
      <c r="CJ167">
        <v>36964</v>
      </c>
      <c r="CK167">
        <v>10315</v>
      </c>
      <c r="CL167">
        <v>35315</v>
      </c>
      <c r="CM167">
        <v>3670</v>
      </c>
      <c r="CN167">
        <v>798</v>
      </c>
      <c r="CO167">
        <v>77</v>
      </c>
      <c r="CP167">
        <v>433</v>
      </c>
      <c r="CQ167">
        <v>2276</v>
      </c>
      <c r="CR167">
        <v>636</v>
      </c>
      <c r="CS167">
        <v>2346</v>
      </c>
      <c r="CT167">
        <v>574</v>
      </c>
      <c r="CU167">
        <v>553</v>
      </c>
      <c r="CV167">
        <v>3005</v>
      </c>
      <c r="CW167">
        <v>3423</v>
      </c>
      <c r="CX167">
        <v>4594</v>
      </c>
      <c r="CY167">
        <v>1321</v>
      </c>
      <c r="CZ167">
        <v>921</v>
      </c>
      <c r="DA167">
        <v>425</v>
      </c>
      <c r="DB167">
        <v>423</v>
      </c>
      <c r="DC167">
        <v>302</v>
      </c>
      <c r="DD167">
        <v>336</v>
      </c>
      <c r="DE167">
        <v>5436</v>
      </c>
      <c r="DF167">
        <v>11337</v>
      </c>
      <c r="DG167">
        <v>9950</v>
      </c>
      <c r="DH167">
        <v>4769</v>
      </c>
      <c r="DI167">
        <v>429</v>
      </c>
      <c r="DJ167">
        <v>205</v>
      </c>
      <c r="DK167">
        <v>958</v>
      </c>
      <c r="DL167">
        <v>599</v>
      </c>
      <c r="DM167">
        <v>36989</v>
      </c>
      <c r="DN167">
        <v>3779</v>
      </c>
      <c r="DO167">
        <v>13032</v>
      </c>
      <c r="DP167">
        <v>3741</v>
      </c>
      <c r="DQ167">
        <v>472</v>
      </c>
      <c r="DR167">
        <v>533</v>
      </c>
      <c r="DS167">
        <v>591</v>
      </c>
      <c r="DT167">
        <v>355</v>
      </c>
      <c r="DU167">
        <v>472</v>
      </c>
      <c r="DV167">
        <v>1180</v>
      </c>
      <c r="DW167">
        <v>16773</v>
      </c>
      <c r="DX167" t="s">
        <v>700</v>
      </c>
      <c r="DY167" t="s">
        <v>700</v>
      </c>
      <c r="DZ167" t="s">
        <v>700</v>
      </c>
      <c r="EA167" t="s">
        <v>700</v>
      </c>
      <c r="EB167" t="s">
        <v>608</v>
      </c>
      <c r="EC167">
        <v>0.4</v>
      </c>
      <c r="ED167">
        <v>1.1000000000000001</v>
      </c>
      <c r="EE167">
        <v>0.6</v>
      </c>
      <c r="EF167">
        <v>1.1000000000000001</v>
      </c>
      <c r="EG167">
        <v>2.2999999999999998</v>
      </c>
      <c r="EH167">
        <v>1.2</v>
      </c>
      <c r="EI167">
        <v>0.6</v>
      </c>
      <c r="EJ167">
        <v>1.3</v>
      </c>
      <c r="EK167">
        <v>0.4</v>
      </c>
      <c r="EL167">
        <v>0.6</v>
      </c>
      <c r="EM167">
        <v>0.6</v>
      </c>
      <c r="EN167">
        <v>0.2</v>
      </c>
      <c r="EO167">
        <v>0.6</v>
      </c>
      <c r="EP167">
        <v>0.4</v>
      </c>
      <c r="EQ167">
        <v>0.3</v>
      </c>
      <c r="ER167">
        <v>6.5</v>
      </c>
      <c r="ES167">
        <v>21.8</v>
      </c>
      <c r="ET167">
        <v>1.1000000000000001</v>
      </c>
      <c r="EU167">
        <v>25.2</v>
      </c>
      <c r="EV167">
        <v>0.4</v>
      </c>
      <c r="EW167">
        <v>9.4</v>
      </c>
      <c r="EX167">
        <v>0.3</v>
      </c>
      <c r="EY167">
        <v>0.3</v>
      </c>
      <c r="EZ167">
        <v>3</v>
      </c>
      <c r="FA167">
        <v>0.9</v>
      </c>
      <c r="FB167">
        <v>6.8</v>
      </c>
      <c r="FC167">
        <v>1</v>
      </c>
      <c r="FD167">
        <v>0.4</v>
      </c>
      <c r="FE167">
        <v>2.7</v>
      </c>
      <c r="FF167">
        <v>2.7</v>
      </c>
      <c r="FG167">
        <v>1.6</v>
      </c>
      <c r="FH167">
        <v>0.4</v>
      </c>
      <c r="FI167">
        <v>0.6</v>
      </c>
      <c r="FJ167">
        <v>0.6</v>
      </c>
      <c r="FK167">
        <v>3.7</v>
      </c>
      <c r="FL167">
        <v>1.7</v>
      </c>
      <c r="FM167">
        <v>0.6</v>
      </c>
      <c r="FN167">
        <v>1.5</v>
      </c>
      <c r="FO167">
        <v>1.8</v>
      </c>
      <c r="FP167">
        <v>4.0999999999999996</v>
      </c>
      <c r="FQ167">
        <v>1.1000000000000001</v>
      </c>
      <c r="FR167">
        <v>0.3</v>
      </c>
      <c r="FS167">
        <v>25</v>
      </c>
      <c r="FZ167" t="s">
        <v>700</v>
      </c>
      <c r="GA167" t="s">
        <v>700</v>
      </c>
      <c r="GB167" t="s">
        <v>408</v>
      </c>
      <c r="GC167" t="s">
        <v>2358</v>
      </c>
    </row>
    <row r="168" spans="1:185" x14ac:dyDescent="0.25">
      <c r="A168" s="65" t="s">
        <v>799</v>
      </c>
      <c r="B168">
        <v>42410</v>
      </c>
      <c r="C168">
        <v>1773</v>
      </c>
      <c r="D168">
        <v>7487</v>
      </c>
      <c r="E168">
        <v>444</v>
      </c>
      <c r="F168">
        <v>24957</v>
      </c>
      <c r="G168">
        <v>1329</v>
      </c>
      <c r="H168">
        <v>9966</v>
      </c>
      <c r="I168">
        <v>0</v>
      </c>
      <c r="J168">
        <v>2318</v>
      </c>
      <c r="K168">
        <v>70</v>
      </c>
      <c r="L168">
        <v>5169</v>
      </c>
      <c r="M168">
        <v>374</v>
      </c>
      <c r="N168">
        <v>2835</v>
      </c>
      <c r="O168">
        <v>210</v>
      </c>
      <c r="P168">
        <v>6023</v>
      </c>
      <c r="Q168">
        <v>446</v>
      </c>
      <c r="R168">
        <v>4725</v>
      </c>
      <c r="S168">
        <v>297</v>
      </c>
      <c r="T168">
        <v>5660</v>
      </c>
      <c r="U168">
        <v>122</v>
      </c>
      <c r="V168">
        <v>5714</v>
      </c>
      <c r="W168">
        <v>254</v>
      </c>
      <c r="X168">
        <v>19998</v>
      </c>
      <c r="Y168">
        <v>1110</v>
      </c>
      <c r="Z168">
        <v>22412</v>
      </c>
      <c r="AA168">
        <v>663</v>
      </c>
      <c r="AB168">
        <v>33560</v>
      </c>
      <c r="AC168">
        <v>1034</v>
      </c>
      <c r="AD168">
        <v>2989</v>
      </c>
      <c r="AE168">
        <v>122</v>
      </c>
      <c r="AF168">
        <v>100</v>
      </c>
      <c r="AG168">
        <v>7</v>
      </c>
      <c r="AH168">
        <v>3689</v>
      </c>
      <c r="AI168">
        <v>190</v>
      </c>
      <c r="AJ168">
        <v>739</v>
      </c>
      <c r="AK168">
        <v>323</v>
      </c>
      <c r="AL168">
        <v>1319</v>
      </c>
      <c r="AM168">
        <v>97</v>
      </c>
      <c r="AN168">
        <v>1644</v>
      </c>
      <c r="AO168">
        <v>717</v>
      </c>
      <c r="AP168">
        <v>32577</v>
      </c>
      <c r="AQ168">
        <v>640</v>
      </c>
      <c r="AR168">
        <v>4215</v>
      </c>
      <c r="AS168">
        <v>72</v>
      </c>
      <c r="AT168">
        <v>38195</v>
      </c>
      <c r="AU168">
        <v>1701</v>
      </c>
      <c r="AV168">
        <v>36049</v>
      </c>
      <c r="AW168">
        <v>1055</v>
      </c>
      <c r="AX168">
        <v>6361</v>
      </c>
      <c r="AY168">
        <v>718</v>
      </c>
      <c r="AZ168">
        <v>2704</v>
      </c>
      <c r="BA168">
        <v>122</v>
      </c>
      <c r="BB168">
        <v>3657</v>
      </c>
      <c r="BC168">
        <v>596</v>
      </c>
      <c r="BD168">
        <v>1146</v>
      </c>
      <c r="BE168">
        <v>110</v>
      </c>
      <c r="BF168">
        <v>4527</v>
      </c>
      <c r="BG168">
        <v>264</v>
      </c>
      <c r="BH168">
        <v>8422</v>
      </c>
      <c r="BI168">
        <v>361</v>
      </c>
      <c r="BJ168">
        <v>17993</v>
      </c>
      <c r="BK168">
        <v>384</v>
      </c>
      <c r="BL168">
        <v>21786</v>
      </c>
      <c r="BM168">
        <v>1206</v>
      </c>
      <c r="BN168">
        <v>21214</v>
      </c>
      <c r="BO168">
        <v>948</v>
      </c>
      <c r="BP168">
        <v>572</v>
      </c>
      <c r="BQ168">
        <v>258</v>
      </c>
      <c r="BR168">
        <v>3171</v>
      </c>
      <c r="BS168">
        <v>123</v>
      </c>
      <c r="BT168">
        <v>15989</v>
      </c>
      <c r="BU168">
        <v>424</v>
      </c>
      <c r="BV168">
        <v>6313</v>
      </c>
      <c r="BW168">
        <v>722</v>
      </c>
      <c r="BX168">
        <v>2655</v>
      </c>
      <c r="BY168">
        <v>183</v>
      </c>
      <c r="BZ168">
        <v>1971</v>
      </c>
      <c r="CA168">
        <v>356</v>
      </c>
      <c r="CB168">
        <v>3220</v>
      </c>
      <c r="CC168">
        <v>424</v>
      </c>
      <c r="CD168">
        <v>15035</v>
      </c>
      <c r="CE168">
        <v>988</v>
      </c>
      <c r="CF168">
        <v>24021</v>
      </c>
      <c r="CG168">
        <v>351</v>
      </c>
      <c r="CH168">
        <v>1773</v>
      </c>
      <c r="CI168">
        <v>40637</v>
      </c>
      <c r="CJ168">
        <v>35457</v>
      </c>
      <c r="CK168">
        <v>13507</v>
      </c>
      <c r="CL168">
        <v>34199</v>
      </c>
      <c r="CM168">
        <v>6248</v>
      </c>
      <c r="CN168">
        <v>1905</v>
      </c>
      <c r="CO168">
        <v>135</v>
      </c>
      <c r="CP168">
        <v>523</v>
      </c>
      <c r="CQ168">
        <v>2475</v>
      </c>
      <c r="CR168">
        <v>982</v>
      </c>
      <c r="CS168">
        <v>2786</v>
      </c>
      <c r="CT168">
        <v>1086</v>
      </c>
      <c r="CU168">
        <v>411</v>
      </c>
      <c r="CV168">
        <v>2924</v>
      </c>
      <c r="CW168">
        <v>4019</v>
      </c>
      <c r="CX168">
        <v>5241</v>
      </c>
      <c r="CY168">
        <v>1685</v>
      </c>
      <c r="CZ168">
        <v>820</v>
      </c>
      <c r="DA168">
        <v>631</v>
      </c>
      <c r="DB168">
        <v>398</v>
      </c>
      <c r="DC168">
        <v>296</v>
      </c>
      <c r="DD168">
        <v>648</v>
      </c>
      <c r="DE168">
        <v>9164</v>
      </c>
      <c r="DF168">
        <v>10885</v>
      </c>
      <c r="DG168">
        <v>8714</v>
      </c>
      <c r="DH168">
        <v>2967</v>
      </c>
      <c r="DI168">
        <v>632</v>
      </c>
      <c r="DJ168">
        <v>274</v>
      </c>
      <c r="DK168">
        <v>1539</v>
      </c>
      <c r="DL168">
        <v>721</v>
      </c>
      <c r="DM168">
        <v>35247</v>
      </c>
      <c r="DN168">
        <v>6340</v>
      </c>
      <c r="DO168">
        <v>12884</v>
      </c>
      <c r="DP168">
        <v>7165</v>
      </c>
      <c r="DQ168">
        <v>1305</v>
      </c>
      <c r="DR168">
        <v>804</v>
      </c>
      <c r="DS168">
        <v>1351</v>
      </c>
      <c r="DT168">
        <v>731</v>
      </c>
      <c r="DU168">
        <v>615</v>
      </c>
      <c r="DV168">
        <v>2166</v>
      </c>
      <c r="DW168">
        <v>20049</v>
      </c>
      <c r="DX168" t="s">
        <v>700</v>
      </c>
      <c r="DY168" t="s">
        <v>700</v>
      </c>
      <c r="DZ168" t="s">
        <v>700</v>
      </c>
      <c r="EA168" t="s">
        <v>700</v>
      </c>
      <c r="EB168" t="s">
        <v>609</v>
      </c>
      <c r="EC168">
        <v>1.1000000000000001</v>
      </c>
      <c r="ED168">
        <v>2.4</v>
      </c>
      <c r="EE168">
        <v>4</v>
      </c>
      <c r="EF168">
        <v>4.5</v>
      </c>
      <c r="EG168">
        <v>3.3</v>
      </c>
      <c r="EH168">
        <v>2.4</v>
      </c>
      <c r="EI168">
        <v>1.6</v>
      </c>
      <c r="EJ168">
        <v>3.1</v>
      </c>
      <c r="EK168">
        <v>0.3</v>
      </c>
      <c r="EL168">
        <v>3.1</v>
      </c>
      <c r="EM168">
        <v>1.3</v>
      </c>
      <c r="EN168">
        <v>0.2</v>
      </c>
      <c r="EO168">
        <v>1.5</v>
      </c>
      <c r="EP168">
        <v>1</v>
      </c>
      <c r="EQ168">
        <v>1.3</v>
      </c>
      <c r="ER168">
        <v>3.6</v>
      </c>
      <c r="ES168">
        <v>13.5</v>
      </c>
      <c r="ET168">
        <v>3.3</v>
      </c>
      <c r="EU168">
        <v>20.9</v>
      </c>
      <c r="EV168">
        <v>6.2</v>
      </c>
      <c r="EW168">
        <v>14.3</v>
      </c>
      <c r="EX168">
        <v>0.6</v>
      </c>
      <c r="EY168">
        <v>0.8</v>
      </c>
      <c r="EZ168">
        <v>4.2</v>
      </c>
      <c r="FA168">
        <v>3.1</v>
      </c>
      <c r="FB168">
        <v>6.7</v>
      </c>
      <c r="FC168">
        <v>1.5</v>
      </c>
      <c r="FD168">
        <v>1.2</v>
      </c>
      <c r="FE168">
        <v>6.3</v>
      </c>
      <c r="FF168">
        <v>3.7</v>
      </c>
      <c r="FG168">
        <v>2.4</v>
      </c>
      <c r="FH168">
        <v>0.8</v>
      </c>
      <c r="FI168">
        <v>1.5</v>
      </c>
      <c r="FJ168">
        <v>1.2</v>
      </c>
      <c r="FK168">
        <v>22.2</v>
      </c>
      <c r="FL168">
        <v>2.1</v>
      </c>
      <c r="FM168">
        <v>0.9</v>
      </c>
      <c r="FN168">
        <v>3.8</v>
      </c>
      <c r="FO168">
        <v>3.7</v>
      </c>
      <c r="FP168">
        <v>6.2</v>
      </c>
      <c r="FQ168">
        <v>2.2999999999999998</v>
      </c>
      <c r="FR168">
        <v>0.7</v>
      </c>
      <c r="FS168">
        <v>226</v>
      </c>
      <c r="FZ168" t="s">
        <v>700</v>
      </c>
      <c r="GA168" t="s">
        <v>700</v>
      </c>
      <c r="GB168" t="s">
        <v>409</v>
      </c>
      <c r="GC168" t="s">
        <v>2358</v>
      </c>
    </row>
    <row r="169" spans="1:185" x14ac:dyDescent="0.25">
      <c r="A169" s="65" t="s">
        <v>800</v>
      </c>
      <c r="B169">
        <v>41502</v>
      </c>
      <c r="C169">
        <v>3390</v>
      </c>
      <c r="D169">
        <v>9556</v>
      </c>
      <c r="E169">
        <v>752</v>
      </c>
      <c r="F169">
        <v>26175</v>
      </c>
      <c r="G169">
        <v>2638</v>
      </c>
      <c r="H169">
        <v>5771</v>
      </c>
      <c r="I169">
        <v>0</v>
      </c>
      <c r="J169">
        <v>2901</v>
      </c>
      <c r="K169">
        <v>139</v>
      </c>
      <c r="L169">
        <v>6655</v>
      </c>
      <c r="M169">
        <v>613</v>
      </c>
      <c r="N169">
        <v>3540</v>
      </c>
      <c r="O169">
        <v>262</v>
      </c>
      <c r="P169">
        <v>7227</v>
      </c>
      <c r="Q169">
        <v>844</v>
      </c>
      <c r="R169">
        <v>5715</v>
      </c>
      <c r="S169">
        <v>839</v>
      </c>
      <c r="T169">
        <v>5044</v>
      </c>
      <c r="U169">
        <v>439</v>
      </c>
      <c r="V169">
        <v>4649</v>
      </c>
      <c r="W169">
        <v>254</v>
      </c>
      <c r="X169">
        <v>21058</v>
      </c>
      <c r="Y169">
        <v>2169</v>
      </c>
      <c r="Z169">
        <v>20444</v>
      </c>
      <c r="AA169">
        <v>1221</v>
      </c>
      <c r="AB169">
        <v>28310</v>
      </c>
      <c r="AC169">
        <v>1723</v>
      </c>
      <c r="AD169">
        <v>4465</v>
      </c>
      <c r="AE169">
        <v>244</v>
      </c>
      <c r="AF169">
        <v>181</v>
      </c>
      <c r="AG169">
        <v>18</v>
      </c>
      <c r="AH169">
        <v>3083</v>
      </c>
      <c r="AI169">
        <v>135</v>
      </c>
      <c r="AJ169">
        <v>3623</v>
      </c>
      <c r="AK169">
        <v>1255</v>
      </c>
      <c r="AL169">
        <v>1826</v>
      </c>
      <c r="AM169">
        <v>15</v>
      </c>
      <c r="AN169">
        <v>7674</v>
      </c>
      <c r="AO169">
        <v>2415</v>
      </c>
      <c r="AP169">
        <v>24776</v>
      </c>
      <c r="AQ169">
        <v>608</v>
      </c>
      <c r="AR169">
        <v>4504</v>
      </c>
      <c r="AS169">
        <v>284</v>
      </c>
      <c r="AT169">
        <v>36998</v>
      </c>
      <c r="AU169">
        <v>3106</v>
      </c>
      <c r="AV169">
        <v>33468</v>
      </c>
      <c r="AW169">
        <v>1424</v>
      </c>
      <c r="AX169">
        <v>8034</v>
      </c>
      <c r="AY169">
        <v>1966</v>
      </c>
      <c r="AZ169">
        <v>3094</v>
      </c>
      <c r="BA169">
        <v>59</v>
      </c>
      <c r="BB169">
        <v>4940</v>
      </c>
      <c r="BC169">
        <v>1907</v>
      </c>
      <c r="BD169">
        <v>3247</v>
      </c>
      <c r="BE169">
        <v>945</v>
      </c>
      <c r="BF169">
        <v>6084</v>
      </c>
      <c r="BG169">
        <v>639</v>
      </c>
      <c r="BH169">
        <v>8548</v>
      </c>
      <c r="BI169">
        <v>471</v>
      </c>
      <c r="BJ169">
        <v>10527</v>
      </c>
      <c r="BK169">
        <v>321</v>
      </c>
      <c r="BL169">
        <v>23105</v>
      </c>
      <c r="BM169">
        <v>2247</v>
      </c>
      <c r="BN169">
        <v>22170</v>
      </c>
      <c r="BO169">
        <v>2043</v>
      </c>
      <c r="BP169">
        <v>935</v>
      </c>
      <c r="BQ169">
        <v>204</v>
      </c>
      <c r="BR169">
        <v>3070</v>
      </c>
      <c r="BS169">
        <v>391</v>
      </c>
      <c r="BT169">
        <v>16224</v>
      </c>
      <c r="BU169">
        <v>1166</v>
      </c>
      <c r="BV169">
        <v>7374</v>
      </c>
      <c r="BW169">
        <v>1151</v>
      </c>
      <c r="BX169">
        <v>2577</v>
      </c>
      <c r="BY169">
        <v>321</v>
      </c>
      <c r="BZ169">
        <v>3777</v>
      </c>
      <c r="CA169">
        <v>349</v>
      </c>
      <c r="CB169">
        <v>5862</v>
      </c>
      <c r="CC169">
        <v>774</v>
      </c>
      <c r="CD169">
        <v>19162</v>
      </c>
      <c r="CE169">
        <v>2245</v>
      </c>
      <c r="CF169">
        <v>16271</v>
      </c>
      <c r="CG169">
        <v>350</v>
      </c>
      <c r="CH169">
        <v>3390</v>
      </c>
      <c r="CI169">
        <v>38112</v>
      </c>
      <c r="CJ169">
        <v>29949</v>
      </c>
      <c r="CK169">
        <v>13314</v>
      </c>
      <c r="CL169">
        <v>28077</v>
      </c>
      <c r="CM169">
        <v>11023</v>
      </c>
      <c r="CN169">
        <v>5307</v>
      </c>
      <c r="CO169">
        <v>84</v>
      </c>
      <c r="CP169">
        <v>1087</v>
      </c>
      <c r="CQ169">
        <v>2128</v>
      </c>
      <c r="CR169">
        <v>752</v>
      </c>
      <c r="CS169">
        <v>2506</v>
      </c>
      <c r="CT169">
        <v>1070</v>
      </c>
      <c r="CU169">
        <v>375</v>
      </c>
      <c r="CV169">
        <v>2326</v>
      </c>
      <c r="CW169">
        <v>3570</v>
      </c>
      <c r="CX169">
        <v>5098</v>
      </c>
      <c r="CY169">
        <v>3014</v>
      </c>
      <c r="CZ169">
        <v>1231</v>
      </c>
      <c r="DA169">
        <v>597</v>
      </c>
      <c r="DB169">
        <v>805</v>
      </c>
      <c r="DC169">
        <v>646</v>
      </c>
      <c r="DD169">
        <v>1442</v>
      </c>
      <c r="DE169">
        <v>7119</v>
      </c>
      <c r="DF169">
        <v>9664</v>
      </c>
      <c r="DG169">
        <v>7230</v>
      </c>
      <c r="DH169">
        <v>2985</v>
      </c>
      <c r="DI169">
        <v>737</v>
      </c>
      <c r="DJ169">
        <v>319</v>
      </c>
      <c r="DK169">
        <v>1697</v>
      </c>
      <c r="DL169">
        <v>901</v>
      </c>
      <c r="DM169">
        <v>35240</v>
      </c>
      <c r="DN169">
        <v>5625</v>
      </c>
      <c r="DO169">
        <v>10198</v>
      </c>
      <c r="DP169">
        <v>6585</v>
      </c>
      <c r="DQ169">
        <v>995</v>
      </c>
      <c r="DR169">
        <v>852</v>
      </c>
      <c r="DS169">
        <v>1113</v>
      </c>
      <c r="DT169">
        <v>874</v>
      </c>
      <c r="DU169">
        <v>610</v>
      </c>
      <c r="DV169">
        <v>1952</v>
      </c>
      <c r="DW169">
        <v>16783</v>
      </c>
      <c r="DX169" t="s">
        <v>700</v>
      </c>
      <c r="DY169" t="s">
        <v>700</v>
      </c>
      <c r="DZ169" t="s">
        <v>700</v>
      </c>
      <c r="EA169" t="s">
        <v>700</v>
      </c>
      <c r="EB169" t="s">
        <v>610</v>
      </c>
      <c r="EC169">
        <v>1.2</v>
      </c>
      <c r="ED169">
        <v>2.9</v>
      </c>
      <c r="EE169">
        <v>4.2</v>
      </c>
      <c r="EF169">
        <v>2.8</v>
      </c>
      <c r="EG169">
        <v>3.1</v>
      </c>
      <c r="EH169">
        <v>3.3</v>
      </c>
      <c r="EI169">
        <v>2.4</v>
      </c>
      <c r="EJ169">
        <v>2.2999999999999998</v>
      </c>
      <c r="EK169">
        <v>0.6</v>
      </c>
      <c r="EL169">
        <v>3.5</v>
      </c>
      <c r="EM169">
        <v>1.2</v>
      </c>
      <c r="EN169">
        <v>0.3</v>
      </c>
      <c r="EO169">
        <v>1.5</v>
      </c>
      <c r="EP169">
        <v>1.3</v>
      </c>
      <c r="EQ169">
        <v>1.3</v>
      </c>
      <c r="ER169">
        <v>2.2999999999999998</v>
      </c>
      <c r="ES169">
        <v>11.2</v>
      </c>
      <c r="ET169">
        <v>1.7</v>
      </c>
      <c r="EU169">
        <v>10</v>
      </c>
      <c r="EV169">
        <v>1</v>
      </c>
      <c r="EW169">
        <v>5.9</v>
      </c>
      <c r="EX169">
        <v>0.6</v>
      </c>
      <c r="EY169">
        <v>1</v>
      </c>
      <c r="EZ169">
        <v>3.9</v>
      </c>
      <c r="FA169">
        <v>1.6</v>
      </c>
      <c r="FB169">
        <v>5.6</v>
      </c>
      <c r="FC169">
        <v>5.4</v>
      </c>
      <c r="FD169">
        <v>1.2</v>
      </c>
      <c r="FE169">
        <v>6.1</v>
      </c>
      <c r="FF169">
        <v>3.9</v>
      </c>
      <c r="FG169">
        <v>1.9</v>
      </c>
      <c r="FH169">
        <v>1.1000000000000001</v>
      </c>
      <c r="FI169">
        <v>1.3</v>
      </c>
      <c r="FJ169">
        <v>1.3</v>
      </c>
      <c r="FK169">
        <v>11.1</v>
      </c>
      <c r="FL169">
        <v>4.2</v>
      </c>
      <c r="FM169">
        <v>1.4</v>
      </c>
      <c r="FN169">
        <v>3</v>
      </c>
      <c r="FO169">
        <v>4.3</v>
      </c>
      <c r="FP169">
        <v>4.0999999999999996</v>
      </c>
      <c r="FQ169">
        <v>2.9</v>
      </c>
      <c r="FR169">
        <v>0.8</v>
      </c>
      <c r="FS169">
        <v>170</v>
      </c>
      <c r="FZ169" t="s">
        <v>700</v>
      </c>
      <c r="GA169" t="s">
        <v>700</v>
      </c>
      <c r="GB169" t="s">
        <v>410</v>
      </c>
      <c r="GC169" t="s">
        <v>2358</v>
      </c>
    </row>
    <row r="170" spans="1:185" x14ac:dyDescent="0.25">
      <c r="A170" s="65" t="s">
        <v>801</v>
      </c>
      <c r="B170">
        <v>39688</v>
      </c>
      <c r="C170">
        <v>2220</v>
      </c>
      <c r="D170">
        <v>8001</v>
      </c>
      <c r="E170">
        <v>373</v>
      </c>
      <c r="F170">
        <v>24504</v>
      </c>
      <c r="G170">
        <v>1847</v>
      </c>
      <c r="H170">
        <v>7183</v>
      </c>
      <c r="I170">
        <v>0</v>
      </c>
      <c r="J170">
        <v>2775</v>
      </c>
      <c r="K170">
        <v>123</v>
      </c>
      <c r="L170">
        <v>5226</v>
      </c>
      <c r="M170">
        <v>250</v>
      </c>
      <c r="N170">
        <v>3383</v>
      </c>
      <c r="O170">
        <v>359</v>
      </c>
      <c r="P170">
        <v>5052</v>
      </c>
      <c r="Q170">
        <v>526</v>
      </c>
      <c r="R170">
        <v>4919</v>
      </c>
      <c r="S170">
        <v>397</v>
      </c>
      <c r="T170">
        <v>5240</v>
      </c>
      <c r="U170">
        <v>356</v>
      </c>
      <c r="V170">
        <v>5910</v>
      </c>
      <c r="W170">
        <v>209</v>
      </c>
      <c r="X170">
        <v>19581</v>
      </c>
      <c r="Y170">
        <v>1220</v>
      </c>
      <c r="Z170">
        <v>20107</v>
      </c>
      <c r="AA170">
        <v>1000</v>
      </c>
      <c r="AB170">
        <v>30465</v>
      </c>
      <c r="AC170">
        <v>1263</v>
      </c>
      <c r="AD170">
        <v>3831</v>
      </c>
      <c r="AE170">
        <v>273</v>
      </c>
      <c r="AF170">
        <v>240</v>
      </c>
      <c r="AG170">
        <v>9</v>
      </c>
      <c r="AH170">
        <v>1714</v>
      </c>
      <c r="AI170">
        <v>58</v>
      </c>
      <c r="AJ170">
        <v>1545</v>
      </c>
      <c r="AK170">
        <v>544</v>
      </c>
      <c r="AL170">
        <v>1888</v>
      </c>
      <c r="AM170">
        <v>73</v>
      </c>
      <c r="AN170">
        <v>3111</v>
      </c>
      <c r="AO170">
        <v>790</v>
      </c>
      <c r="AP170">
        <v>29441</v>
      </c>
      <c r="AQ170">
        <v>1062</v>
      </c>
      <c r="AR170">
        <v>4926</v>
      </c>
      <c r="AS170">
        <v>207</v>
      </c>
      <c r="AT170">
        <v>34762</v>
      </c>
      <c r="AU170">
        <v>2013</v>
      </c>
      <c r="AV170">
        <v>33924</v>
      </c>
      <c r="AW170">
        <v>1135</v>
      </c>
      <c r="AX170">
        <v>5764</v>
      </c>
      <c r="AY170">
        <v>1085</v>
      </c>
      <c r="AZ170">
        <v>2579</v>
      </c>
      <c r="BA170">
        <v>220</v>
      </c>
      <c r="BB170">
        <v>3185</v>
      </c>
      <c r="BC170">
        <v>865</v>
      </c>
      <c r="BD170">
        <v>2074</v>
      </c>
      <c r="BE170">
        <v>392</v>
      </c>
      <c r="BF170">
        <v>6295</v>
      </c>
      <c r="BG170">
        <v>404</v>
      </c>
      <c r="BH170">
        <v>9614</v>
      </c>
      <c r="BI170">
        <v>451</v>
      </c>
      <c r="BJ170">
        <v>10321</v>
      </c>
      <c r="BK170">
        <v>241</v>
      </c>
      <c r="BL170">
        <v>21060</v>
      </c>
      <c r="BM170">
        <v>1531</v>
      </c>
      <c r="BN170">
        <v>20256</v>
      </c>
      <c r="BO170">
        <v>1288</v>
      </c>
      <c r="BP170">
        <v>804</v>
      </c>
      <c r="BQ170">
        <v>243</v>
      </c>
      <c r="BR170">
        <v>3444</v>
      </c>
      <c r="BS170">
        <v>316</v>
      </c>
      <c r="BT170">
        <v>14757</v>
      </c>
      <c r="BU170">
        <v>819</v>
      </c>
      <c r="BV170">
        <v>6817</v>
      </c>
      <c r="BW170">
        <v>830</v>
      </c>
      <c r="BX170">
        <v>2930</v>
      </c>
      <c r="BY170">
        <v>198</v>
      </c>
      <c r="BZ170">
        <v>3053</v>
      </c>
      <c r="CA170">
        <v>420</v>
      </c>
      <c r="CB170">
        <v>4606</v>
      </c>
      <c r="CC170">
        <v>536</v>
      </c>
      <c r="CD170">
        <v>16714</v>
      </c>
      <c r="CE170">
        <v>1416</v>
      </c>
      <c r="CF170">
        <v>18189</v>
      </c>
      <c r="CG170">
        <v>268</v>
      </c>
      <c r="CH170">
        <v>2220</v>
      </c>
      <c r="CI170">
        <v>37468</v>
      </c>
      <c r="CJ170">
        <v>30529</v>
      </c>
      <c r="CK170">
        <v>13162</v>
      </c>
      <c r="CL170">
        <v>31340</v>
      </c>
      <c r="CM170">
        <v>6482</v>
      </c>
      <c r="CN170">
        <v>2805</v>
      </c>
      <c r="CO170">
        <v>46</v>
      </c>
      <c r="CP170">
        <v>962</v>
      </c>
      <c r="CQ170">
        <v>2535</v>
      </c>
      <c r="CR170">
        <v>660</v>
      </c>
      <c r="CS170">
        <v>2787</v>
      </c>
      <c r="CT170">
        <v>1221</v>
      </c>
      <c r="CU170">
        <v>583</v>
      </c>
      <c r="CV170">
        <v>2250</v>
      </c>
      <c r="CW170">
        <v>2250</v>
      </c>
      <c r="CX170">
        <v>4737</v>
      </c>
      <c r="CY170">
        <v>2213</v>
      </c>
      <c r="CZ170">
        <v>1132</v>
      </c>
      <c r="DA170">
        <v>654</v>
      </c>
      <c r="DB170">
        <v>642</v>
      </c>
      <c r="DC170">
        <v>607</v>
      </c>
      <c r="DD170">
        <v>1001</v>
      </c>
      <c r="DE170">
        <v>6901</v>
      </c>
      <c r="DF170">
        <v>9964</v>
      </c>
      <c r="DG170">
        <v>7618</v>
      </c>
      <c r="DH170">
        <v>2793</v>
      </c>
      <c r="DI170">
        <v>858</v>
      </c>
      <c r="DJ170">
        <v>403</v>
      </c>
      <c r="DK170">
        <v>1488</v>
      </c>
      <c r="DL170">
        <v>601</v>
      </c>
      <c r="DM170">
        <v>33883</v>
      </c>
      <c r="DN170">
        <v>5730</v>
      </c>
      <c r="DO170">
        <v>10656</v>
      </c>
      <c r="DP170">
        <v>6209</v>
      </c>
      <c r="DQ170">
        <v>778</v>
      </c>
      <c r="DR170">
        <v>814</v>
      </c>
      <c r="DS170">
        <v>873</v>
      </c>
      <c r="DT170">
        <v>966</v>
      </c>
      <c r="DU170">
        <v>659</v>
      </c>
      <c r="DV170">
        <v>1966</v>
      </c>
      <c r="DW170">
        <v>16865</v>
      </c>
      <c r="DX170" t="s">
        <v>700</v>
      </c>
      <c r="DY170" t="s">
        <v>700</v>
      </c>
      <c r="DZ170" t="s">
        <v>700</v>
      </c>
      <c r="EA170" t="s">
        <v>700</v>
      </c>
      <c r="EB170" t="s">
        <v>611</v>
      </c>
      <c r="EC170">
        <v>1</v>
      </c>
      <c r="ED170">
        <v>3.7</v>
      </c>
      <c r="EE170">
        <v>2.2000000000000002</v>
      </c>
      <c r="EF170">
        <v>4.5999999999999996</v>
      </c>
      <c r="EG170">
        <v>3.4</v>
      </c>
      <c r="EH170">
        <v>3.1</v>
      </c>
      <c r="EI170">
        <v>3.6</v>
      </c>
      <c r="EJ170">
        <v>1.4</v>
      </c>
      <c r="EK170">
        <v>0.5</v>
      </c>
      <c r="EL170">
        <v>2.1</v>
      </c>
      <c r="EM170">
        <v>1.4</v>
      </c>
      <c r="EN170">
        <v>0.2</v>
      </c>
      <c r="EO170">
        <v>1.5</v>
      </c>
      <c r="EP170">
        <v>1.1000000000000001</v>
      </c>
      <c r="EQ170">
        <v>0.7</v>
      </c>
      <c r="ER170">
        <v>3.9</v>
      </c>
      <c r="ES170">
        <v>8.1999999999999993</v>
      </c>
      <c r="ET170">
        <v>2.4</v>
      </c>
      <c r="EU170">
        <v>11.1</v>
      </c>
      <c r="EV170">
        <v>3.6</v>
      </c>
      <c r="EW170">
        <v>8.8000000000000007</v>
      </c>
      <c r="EX170">
        <v>0.8</v>
      </c>
      <c r="EY170">
        <v>0.7</v>
      </c>
      <c r="EZ170">
        <v>6.3</v>
      </c>
      <c r="FA170">
        <v>5.4</v>
      </c>
      <c r="FB170">
        <v>9.6999999999999993</v>
      </c>
      <c r="FC170">
        <v>2</v>
      </c>
      <c r="FD170">
        <v>1.1000000000000001</v>
      </c>
      <c r="FE170">
        <v>9.4</v>
      </c>
      <c r="FF170">
        <v>2.2999999999999998</v>
      </c>
      <c r="FG170">
        <v>1.3</v>
      </c>
      <c r="FH170">
        <v>1.6</v>
      </c>
      <c r="FI170">
        <v>1.7</v>
      </c>
      <c r="FJ170">
        <v>1.6</v>
      </c>
      <c r="FK170">
        <v>15</v>
      </c>
      <c r="FL170">
        <v>3.1</v>
      </c>
      <c r="FM170">
        <v>1.9</v>
      </c>
      <c r="FN170">
        <v>2.8</v>
      </c>
      <c r="FO170">
        <v>3.1</v>
      </c>
      <c r="FP170">
        <v>3.9</v>
      </c>
      <c r="FQ170">
        <v>2.1</v>
      </c>
      <c r="FR170">
        <v>0.6</v>
      </c>
      <c r="FS170">
        <v>155</v>
      </c>
      <c r="FZ170" t="s">
        <v>700</v>
      </c>
      <c r="GA170" t="s">
        <v>700</v>
      </c>
      <c r="GB170" t="s">
        <v>411</v>
      </c>
      <c r="GC170" t="s">
        <v>2358</v>
      </c>
    </row>
    <row r="171" spans="1:185" x14ac:dyDescent="0.25">
      <c r="A171" s="65" t="s">
        <v>802</v>
      </c>
      <c r="B171">
        <v>42225</v>
      </c>
      <c r="C171">
        <v>2235</v>
      </c>
      <c r="D171">
        <v>10018</v>
      </c>
      <c r="E171">
        <v>335</v>
      </c>
      <c r="F171">
        <v>26854</v>
      </c>
      <c r="G171">
        <v>1874</v>
      </c>
      <c r="H171">
        <v>5353</v>
      </c>
      <c r="I171">
        <v>26</v>
      </c>
      <c r="J171">
        <v>3446</v>
      </c>
      <c r="K171">
        <v>74</v>
      </c>
      <c r="L171">
        <v>6572</v>
      </c>
      <c r="M171">
        <v>261</v>
      </c>
      <c r="N171">
        <v>3838</v>
      </c>
      <c r="O171">
        <v>327</v>
      </c>
      <c r="P171">
        <v>6636</v>
      </c>
      <c r="Q171">
        <v>772</v>
      </c>
      <c r="R171">
        <v>6085</v>
      </c>
      <c r="S171">
        <v>484</v>
      </c>
      <c r="T171">
        <v>5364</v>
      </c>
      <c r="U171">
        <v>156</v>
      </c>
      <c r="V171">
        <v>4931</v>
      </c>
      <c r="W171">
        <v>135</v>
      </c>
      <c r="X171">
        <v>20364</v>
      </c>
      <c r="Y171">
        <v>1431</v>
      </c>
      <c r="Z171">
        <v>21861</v>
      </c>
      <c r="AA171">
        <v>804</v>
      </c>
      <c r="AB171">
        <v>30162</v>
      </c>
      <c r="AC171">
        <v>860</v>
      </c>
      <c r="AD171">
        <v>5615</v>
      </c>
      <c r="AE171">
        <v>460</v>
      </c>
      <c r="AF171">
        <v>144</v>
      </c>
      <c r="AG171">
        <v>25</v>
      </c>
      <c r="AH171">
        <v>3277</v>
      </c>
      <c r="AI171">
        <v>174</v>
      </c>
      <c r="AJ171">
        <v>1297</v>
      </c>
      <c r="AK171">
        <v>552</v>
      </c>
      <c r="AL171">
        <v>1632</v>
      </c>
      <c r="AM171">
        <v>164</v>
      </c>
      <c r="AN171">
        <v>3115</v>
      </c>
      <c r="AO171">
        <v>781</v>
      </c>
      <c r="AP171">
        <v>28555</v>
      </c>
      <c r="AQ171">
        <v>668</v>
      </c>
      <c r="AR171">
        <v>3708</v>
      </c>
      <c r="AS171">
        <v>53</v>
      </c>
      <c r="AT171">
        <v>38517</v>
      </c>
      <c r="AU171">
        <v>2182</v>
      </c>
      <c r="AV171">
        <v>34828</v>
      </c>
      <c r="AW171">
        <v>1171</v>
      </c>
      <c r="AX171">
        <v>7397</v>
      </c>
      <c r="AY171">
        <v>1064</v>
      </c>
      <c r="AZ171">
        <v>4248</v>
      </c>
      <c r="BA171">
        <v>294</v>
      </c>
      <c r="BB171">
        <v>3149</v>
      </c>
      <c r="BC171">
        <v>770</v>
      </c>
      <c r="BD171">
        <v>1711</v>
      </c>
      <c r="BE171">
        <v>201</v>
      </c>
      <c r="BF171">
        <v>5283</v>
      </c>
      <c r="BG171">
        <v>738</v>
      </c>
      <c r="BH171">
        <v>9000</v>
      </c>
      <c r="BI171">
        <v>310</v>
      </c>
      <c r="BJ171">
        <v>12375</v>
      </c>
      <c r="BK171">
        <v>324</v>
      </c>
      <c r="BL171">
        <v>24045</v>
      </c>
      <c r="BM171">
        <v>1721</v>
      </c>
      <c r="BN171">
        <v>23088</v>
      </c>
      <c r="BO171">
        <v>1476</v>
      </c>
      <c r="BP171">
        <v>957</v>
      </c>
      <c r="BQ171">
        <v>245</v>
      </c>
      <c r="BR171">
        <v>2809</v>
      </c>
      <c r="BS171">
        <v>153</v>
      </c>
      <c r="BT171">
        <v>17614</v>
      </c>
      <c r="BU171">
        <v>1021</v>
      </c>
      <c r="BV171">
        <v>6774</v>
      </c>
      <c r="BW171">
        <v>671</v>
      </c>
      <c r="BX171">
        <v>2466</v>
      </c>
      <c r="BY171">
        <v>182</v>
      </c>
      <c r="BZ171">
        <v>3211</v>
      </c>
      <c r="CA171">
        <v>459</v>
      </c>
      <c r="CB171">
        <v>5043</v>
      </c>
      <c r="CC171">
        <v>624</v>
      </c>
      <c r="CD171">
        <v>16769</v>
      </c>
      <c r="CE171">
        <v>1178</v>
      </c>
      <c r="CF171">
        <v>20195</v>
      </c>
      <c r="CG171">
        <v>382</v>
      </c>
      <c r="CH171">
        <v>2235</v>
      </c>
      <c r="CI171">
        <v>39990</v>
      </c>
      <c r="CJ171">
        <v>32971</v>
      </c>
      <c r="CK171">
        <v>11876</v>
      </c>
      <c r="CL171">
        <v>31302</v>
      </c>
      <c r="CM171">
        <v>8278</v>
      </c>
      <c r="CN171">
        <v>3456</v>
      </c>
      <c r="CO171">
        <v>219</v>
      </c>
      <c r="CP171">
        <v>1070</v>
      </c>
      <c r="CQ171">
        <v>3099</v>
      </c>
      <c r="CR171">
        <v>659</v>
      </c>
      <c r="CS171">
        <v>2855</v>
      </c>
      <c r="CT171">
        <v>1590</v>
      </c>
      <c r="CU171">
        <v>512</v>
      </c>
      <c r="CV171">
        <v>2563</v>
      </c>
      <c r="CW171">
        <v>2707</v>
      </c>
      <c r="CX171">
        <v>5705</v>
      </c>
      <c r="CY171">
        <v>2346</v>
      </c>
      <c r="CZ171">
        <v>880</v>
      </c>
      <c r="DA171">
        <v>733</v>
      </c>
      <c r="DB171">
        <v>560</v>
      </c>
      <c r="DC171">
        <v>536</v>
      </c>
      <c r="DD171">
        <v>1243</v>
      </c>
      <c r="DE171">
        <v>7017</v>
      </c>
      <c r="DF171">
        <v>10951</v>
      </c>
      <c r="DG171">
        <v>7649</v>
      </c>
      <c r="DH171">
        <v>3059</v>
      </c>
      <c r="DI171">
        <v>963</v>
      </c>
      <c r="DJ171">
        <v>520</v>
      </c>
      <c r="DK171">
        <v>2339</v>
      </c>
      <c r="DL171">
        <v>1630</v>
      </c>
      <c r="DM171">
        <v>34998</v>
      </c>
      <c r="DN171">
        <v>6446</v>
      </c>
      <c r="DO171">
        <v>10735</v>
      </c>
      <c r="DP171">
        <v>7233</v>
      </c>
      <c r="DQ171">
        <v>965</v>
      </c>
      <c r="DR171">
        <v>1140</v>
      </c>
      <c r="DS171">
        <v>961</v>
      </c>
      <c r="DT171">
        <v>1043</v>
      </c>
      <c r="DU171">
        <v>584</v>
      </c>
      <c r="DV171">
        <v>2368</v>
      </c>
      <c r="DW171">
        <v>17968</v>
      </c>
      <c r="DX171" t="s">
        <v>700</v>
      </c>
      <c r="DY171" t="s">
        <v>700</v>
      </c>
      <c r="DZ171" t="s">
        <v>700</v>
      </c>
      <c r="EA171" t="s">
        <v>700</v>
      </c>
      <c r="EB171" t="s">
        <v>612</v>
      </c>
      <c r="EC171">
        <v>1.2</v>
      </c>
      <c r="ED171">
        <v>2.2000000000000002</v>
      </c>
      <c r="EE171">
        <v>2.1</v>
      </c>
      <c r="EF171">
        <v>3.6</v>
      </c>
      <c r="EG171">
        <v>3.9</v>
      </c>
      <c r="EH171">
        <v>2.7</v>
      </c>
      <c r="EI171">
        <v>1.1000000000000001</v>
      </c>
      <c r="EJ171">
        <v>1.3</v>
      </c>
      <c r="EK171">
        <v>0.9</v>
      </c>
      <c r="EL171">
        <v>1.6</v>
      </c>
      <c r="EM171">
        <v>1.6</v>
      </c>
      <c r="EN171">
        <v>0.5</v>
      </c>
      <c r="EO171">
        <v>1.8</v>
      </c>
      <c r="EP171">
        <v>1</v>
      </c>
      <c r="EQ171">
        <v>0.7</v>
      </c>
      <c r="ER171">
        <v>2.8</v>
      </c>
      <c r="ES171">
        <v>27.3</v>
      </c>
      <c r="ET171">
        <v>3.9</v>
      </c>
      <c r="EU171">
        <v>18.100000000000001</v>
      </c>
      <c r="EV171">
        <v>6.1</v>
      </c>
      <c r="EW171">
        <v>10.3</v>
      </c>
      <c r="EX171">
        <v>0.6</v>
      </c>
      <c r="EY171">
        <v>0.7</v>
      </c>
      <c r="EZ171">
        <v>4.4000000000000004</v>
      </c>
      <c r="FA171">
        <v>3.6</v>
      </c>
      <c r="FB171">
        <v>7.2</v>
      </c>
      <c r="FC171">
        <v>1.3</v>
      </c>
      <c r="FD171">
        <v>1.3</v>
      </c>
      <c r="FE171">
        <v>5.6</v>
      </c>
      <c r="FF171">
        <v>4.4000000000000004</v>
      </c>
      <c r="FG171">
        <v>1.2</v>
      </c>
      <c r="FH171">
        <v>1</v>
      </c>
      <c r="FI171">
        <v>1.5</v>
      </c>
      <c r="FJ171">
        <v>1.4</v>
      </c>
      <c r="FK171">
        <v>9.8000000000000007</v>
      </c>
      <c r="FL171">
        <v>3.2</v>
      </c>
      <c r="FM171">
        <v>1.4</v>
      </c>
      <c r="FN171">
        <v>3.3</v>
      </c>
      <c r="FO171">
        <v>3.8</v>
      </c>
      <c r="FP171">
        <v>4.7</v>
      </c>
      <c r="FQ171">
        <v>1.9</v>
      </c>
      <c r="FR171">
        <v>0.7</v>
      </c>
      <c r="FS171">
        <v>200</v>
      </c>
      <c r="FZ171" t="s">
        <v>700</v>
      </c>
      <c r="GA171" t="s">
        <v>700</v>
      </c>
      <c r="GB171" t="s">
        <v>412</v>
      </c>
      <c r="GC171" t="s">
        <v>2358</v>
      </c>
    </row>
    <row r="172" spans="1:185" x14ac:dyDescent="0.25">
      <c r="A172" s="65" t="s">
        <v>803</v>
      </c>
      <c r="B172">
        <v>39009</v>
      </c>
      <c r="C172">
        <v>708</v>
      </c>
      <c r="D172">
        <v>9942</v>
      </c>
      <c r="E172">
        <v>161</v>
      </c>
      <c r="F172">
        <v>24794</v>
      </c>
      <c r="G172">
        <v>502</v>
      </c>
      <c r="H172">
        <v>4273</v>
      </c>
      <c r="I172">
        <v>45</v>
      </c>
      <c r="J172">
        <v>2751</v>
      </c>
      <c r="K172">
        <v>8</v>
      </c>
      <c r="L172">
        <v>7191</v>
      </c>
      <c r="M172">
        <v>153</v>
      </c>
      <c r="N172">
        <v>2462</v>
      </c>
      <c r="O172">
        <v>67</v>
      </c>
      <c r="P172">
        <v>4200</v>
      </c>
      <c r="Q172">
        <v>167</v>
      </c>
      <c r="R172">
        <v>5048</v>
      </c>
      <c r="S172">
        <v>80</v>
      </c>
      <c r="T172">
        <v>6567</v>
      </c>
      <c r="U172">
        <v>69</v>
      </c>
      <c r="V172">
        <v>6517</v>
      </c>
      <c r="W172">
        <v>119</v>
      </c>
      <c r="X172">
        <v>19217</v>
      </c>
      <c r="Y172">
        <v>319</v>
      </c>
      <c r="Z172">
        <v>19792</v>
      </c>
      <c r="AA172">
        <v>389</v>
      </c>
      <c r="AB172">
        <v>32722</v>
      </c>
      <c r="AC172">
        <v>440</v>
      </c>
      <c r="AD172">
        <v>2021</v>
      </c>
      <c r="AE172">
        <v>82</v>
      </c>
      <c r="AF172">
        <v>56</v>
      </c>
      <c r="AG172">
        <v>10</v>
      </c>
      <c r="AH172">
        <v>3034</v>
      </c>
      <c r="AI172">
        <v>129</v>
      </c>
      <c r="AJ172">
        <v>392</v>
      </c>
      <c r="AK172">
        <v>38</v>
      </c>
      <c r="AL172">
        <v>776</v>
      </c>
      <c r="AM172">
        <v>9</v>
      </c>
      <c r="AN172">
        <v>1477</v>
      </c>
      <c r="AO172">
        <v>101</v>
      </c>
      <c r="AP172">
        <v>31731</v>
      </c>
      <c r="AQ172">
        <v>396</v>
      </c>
      <c r="AR172">
        <v>2339</v>
      </c>
      <c r="AS172">
        <v>79</v>
      </c>
      <c r="AT172">
        <v>36670</v>
      </c>
      <c r="AU172">
        <v>629</v>
      </c>
      <c r="AV172">
        <v>34803</v>
      </c>
      <c r="AW172">
        <v>430</v>
      </c>
      <c r="AX172">
        <v>4206</v>
      </c>
      <c r="AY172">
        <v>278</v>
      </c>
      <c r="AZ172">
        <v>2592</v>
      </c>
      <c r="BA172">
        <v>86</v>
      </c>
      <c r="BB172">
        <v>1614</v>
      </c>
      <c r="BC172">
        <v>192</v>
      </c>
      <c r="BD172">
        <v>538</v>
      </c>
      <c r="BE172">
        <v>114</v>
      </c>
      <c r="BF172">
        <v>3194</v>
      </c>
      <c r="BG172">
        <v>28</v>
      </c>
      <c r="BH172">
        <v>7416</v>
      </c>
      <c r="BI172">
        <v>121</v>
      </c>
      <c r="BJ172">
        <v>15457</v>
      </c>
      <c r="BK172">
        <v>217</v>
      </c>
      <c r="BL172">
        <v>21532</v>
      </c>
      <c r="BM172">
        <v>310</v>
      </c>
      <c r="BN172">
        <v>20857</v>
      </c>
      <c r="BO172">
        <v>294</v>
      </c>
      <c r="BP172">
        <v>675</v>
      </c>
      <c r="BQ172">
        <v>16</v>
      </c>
      <c r="BR172">
        <v>3262</v>
      </c>
      <c r="BS172">
        <v>192</v>
      </c>
      <c r="BT172">
        <v>16314</v>
      </c>
      <c r="BU172">
        <v>175</v>
      </c>
      <c r="BV172">
        <v>5692</v>
      </c>
      <c r="BW172">
        <v>167</v>
      </c>
      <c r="BX172">
        <v>2788</v>
      </c>
      <c r="BY172">
        <v>160</v>
      </c>
      <c r="BZ172">
        <v>1656</v>
      </c>
      <c r="CA172">
        <v>134</v>
      </c>
      <c r="CB172">
        <v>2559</v>
      </c>
      <c r="CC172">
        <v>197</v>
      </c>
      <c r="CD172">
        <v>9468</v>
      </c>
      <c r="CE172">
        <v>320</v>
      </c>
      <c r="CF172">
        <v>26926</v>
      </c>
      <c r="CG172">
        <v>191</v>
      </c>
      <c r="CH172">
        <v>708</v>
      </c>
      <c r="CI172">
        <v>38301</v>
      </c>
      <c r="CJ172">
        <v>35168</v>
      </c>
      <c r="CK172">
        <v>6995</v>
      </c>
      <c r="CL172">
        <v>32000</v>
      </c>
      <c r="CM172">
        <v>4910</v>
      </c>
      <c r="CN172">
        <v>1760</v>
      </c>
      <c r="CO172">
        <v>31</v>
      </c>
      <c r="CP172">
        <v>679</v>
      </c>
      <c r="CQ172">
        <v>2544</v>
      </c>
      <c r="CR172">
        <v>769</v>
      </c>
      <c r="CS172">
        <v>2305</v>
      </c>
      <c r="CT172">
        <v>1205</v>
      </c>
      <c r="CU172">
        <v>832</v>
      </c>
      <c r="CV172">
        <v>2593</v>
      </c>
      <c r="CW172">
        <v>3256</v>
      </c>
      <c r="CX172">
        <v>4981</v>
      </c>
      <c r="CY172">
        <v>1515</v>
      </c>
      <c r="CZ172">
        <v>851</v>
      </c>
      <c r="DA172">
        <v>937</v>
      </c>
      <c r="DB172">
        <v>389</v>
      </c>
      <c r="DC172">
        <v>329</v>
      </c>
      <c r="DD172">
        <v>456</v>
      </c>
      <c r="DE172">
        <v>3820</v>
      </c>
      <c r="DF172">
        <v>11047</v>
      </c>
      <c r="DG172">
        <v>9438</v>
      </c>
      <c r="DH172">
        <v>3999</v>
      </c>
      <c r="DI172">
        <v>385</v>
      </c>
      <c r="DJ172">
        <v>227</v>
      </c>
      <c r="DK172">
        <v>1224</v>
      </c>
      <c r="DL172">
        <v>796</v>
      </c>
      <c r="DM172">
        <v>34921</v>
      </c>
      <c r="DN172">
        <v>3593</v>
      </c>
      <c r="DO172">
        <v>11756</v>
      </c>
      <c r="DP172">
        <v>3111</v>
      </c>
      <c r="DQ172">
        <v>299</v>
      </c>
      <c r="DR172">
        <v>464</v>
      </c>
      <c r="DS172">
        <v>669</v>
      </c>
      <c r="DT172">
        <v>458</v>
      </c>
      <c r="DU172">
        <v>306</v>
      </c>
      <c r="DV172">
        <v>746</v>
      </c>
      <c r="DW172">
        <v>14867</v>
      </c>
      <c r="DX172" t="s">
        <v>700</v>
      </c>
      <c r="DY172" t="s">
        <v>700</v>
      </c>
      <c r="DZ172" t="s">
        <v>700</v>
      </c>
      <c r="EA172" t="s">
        <v>700</v>
      </c>
      <c r="EB172" t="s">
        <v>613</v>
      </c>
      <c r="EC172">
        <v>0.6</v>
      </c>
      <c r="ED172">
        <v>0.5</v>
      </c>
      <c r="EE172">
        <v>1.2</v>
      </c>
      <c r="EF172">
        <v>1.8</v>
      </c>
      <c r="EG172">
        <v>1.8</v>
      </c>
      <c r="EH172">
        <v>1.1000000000000001</v>
      </c>
      <c r="EI172">
        <v>0.7</v>
      </c>
      <c r="EJ172">
        <v>1</v>
      </c>
      <c r="EK172">
        <v>1.5</v>
      </c>
      <c r="EL172">
        <v>0.9</v>
      </c>
      <c r="EM172">
        <v>0.6</v>
      </c>
      <c r="EN172">
        <v>1.1000000000000001</v>
      </c>
      <c r="EO172">
        <v>0.6</v>
      </c>
      <c r="EP172">
        <v>0.7</v>
      </c>
      <c r="EQ172">
        <v>0.5</v>
      </c>
      <c r="ER172">
        <v>3</v>
      </c>
      <c r="ES172">
        <v>26.9</v>
      </c>
      <c r="ET172">
        <v>3.6</v>
      </c>
      <c r="EU172">
        <v>12.8</v>
      </c>
      <c r="EV172">
        <v>2</v>
      </c>
      <c r="EW172">
        <v>5.0999999999999996</v>
      </c>
      <c r="EX172">
        <v>0.5</v>
      </c>
      <c r="EY172">
        <v>0.5</v>
      </c>
      <c r="EZ172">
        <v>3</v>
      </c>
      <c r="FA172">
        <v>1.9</v>
      </c>
      <c r="FB172">
        <v>7</v>
      </c>
      <c r="FC172">
        <v>1.9</v>
      </c>
      <c r="FD172">
        <v>0.6</v>
      </c>
      <c r="FE172">
        <v>12.6</v>
      </c>
      <c r="FF172">
        <v>0.8</v>
      </c>
      <c r="FG172">
        <v>0.8</v>
      </c>
      <c r="FH172">
        <v>0.7</v>
      </c>
      <c r="FI172">
        <v>0.5</v>
      </c>
      <c r="FJ172">
        <v>0.5</v>
      </c>
      <c r="FK172">
        <v>3.5</v>
      </c>
      <c r="FL172">
        <v>2.7</v>
      </c>
      <c r="FM172">
        <v>0.6</v>
      </c>
      <c r="FN172">
        <v>1.4</v>
      </c>
      <c r="FO172">
        <v>2.7</v>
      </c>
      <c r="FP172">
        <v>4.4000000000000004</v>
      </c>
      <c r="FQ172">
        <v>1.5</v>
      </c>
      <c r="FR172">
        <v>0.3</v>
      </c>
      <c r="FS172">
        <v>72</v>
      </c>
      <c r="FZ172" t="s">
        <v>700</v>
      </c>
      <c r="GA172" t="s">
        <v>700</v>
      </c>
      <c r="GB172" t="s">
        <v>413</v>
      </c>
      <c r="GC172" t="s">
        <v>2358</v>
      </c>
    </row>
    <row r="173" spans="1:185" x14ac:dyDescent="0.25">
      <c r="A173" s="65" t="s">
        <v>804</v>
      </c>
      <c r="B173">
        <v>39565</v>
      </c>
      <c r="C173">
        <v>2137</v>
      </c>
      <c r="D173">
        <v>8970</v>
      </c>
      <c r="E173">
        <v>309</v>
      </c>
      <c r="F173">
        <v>23459</v>
      </c>
      <c r="G173">
        <v>1828</v>
      </c>
      <c r="H173">
        <v>7136</v>
      </c>
      <c r="I173">
        <v>0</v>
      </c>
      <c r="J173">
        <v>2908</v>
      </c>
      <c r="K173">
        <v>59</v>
      </c>
      <c r="L173">
        <v>6062</v>
      </c>
      <c r="M173">
        <v>250</v>
      </c>
      <c r="N173">
        <v>3279</v>
      </c>
      <c r="O173">
        <v>371</v>
      </c>
      <c r="P173">
        <v>5042</v>
      </c>
      <c r="Q173">
        <v>507</v>
      </c>
      <c r="R173">
        <v>4230</v>
      </c>
      <c r="S173">
        <v>351</v>
      </c>
      <c r="T173">
        <v>5384</v>
      </c>
      <c r="U173">
        <v>429</v>
      </c>
      <c r="V173">
        <v>5524</v>
      </c>
      <c r="W173">
        <v>170</v>
      </c>
      <c r="X173">
        <v>18820</v>
      </c>
      <c r="Y173">
        <v>1076</v>
      </c>
      <c r="Z173">
        <v>20745</v>
      </c>
      <c r="AA173">
        <v>1061</v>
      </c>
      <c r="AB173">
        <v>32683</v>
      </c>
      <c r="AC173">
        <v>1185</v>
      </c>
      <c r="AD173">
        <v>1313</v>
      </c>
      <c r="AE173">
        <v>48</v>
      </c>
      <c r="AF173">
        <v>139</v>
      </c>
      <c r="AG173">
        <v>13</v>
      </c>
      <c r="AH173">
        <v>1209</v>
      </c>
      <c r="AI173">
        <v>42</v>
      </c>
      <c r="AJ173">
        <v>2459</v>
      </c>
      <c r="AK173">
        <v>775</v>
      </c>
      <c r="AL173">
        <v>1762</v>
      </c>
      <c r="AM173">
        <v>74</v>
      </c>
      <c r="AN173">
        <v>6184</v>
      </c>
      <c r="AO173">
        <v>1340</v>
      </c>
      <c r="AP173">
        <v>29492</v>
      </c>
      <c r="AQ173">
        <v>641</v>
      </c>
      <c r="AR173">
        <v>5060</v>
      </c>
      <c r="AS173">
        <v>90</v>
      </c>
      <c r="AT173">
        <v>34505</v>
      </c>
      <c r="AU173">
        <v>2047</v>
      </c>
      <c r="AV173">
        <v>36367</v>
      </c>
      <c r="AW173">
        <v>1230</v>
      </c>
      <c r="AX173">
        <v>3198</v>
      </c>
      <c r="AY173">
        <v>907</v>
      </c>
      <c r="AZ173">
        <v>1424</v>
      </c>
      <c r="BA173">
        <v>7</v>
      </c>
      <c r="BB173">
        <v>1774</v>
      </c>
      <c r="BC173">
        <v>900</v>
      </c>
      <c r="BD173">
        <v>1823</v>
      </c>
      <c r="BE173">
        <v>413</v>
      </c>
      <c r="BF173">
        <v>6241</v>
      </c>
      <c r="BG173">
        <v>306</v>
      </c>
      <c r="BH173">
        <v>8960</v>
      </c>
      <c r="BI173">
        <v>431</v>
      </c>
      <c r="BJ173">
        <v>10292</v>
      </c>
      <c r="BK173">
        <v>307</v>
      </c>
      <c r="BL173">
        <v>19858</v>
      </c>
      <c r="BM173">
        <v>1547</v>
      </c>
      <c r="BN173">
        <v>18955</v>
      </c>
      <c r="BO173">
        <v>1299</v>
      </c>
      <c r="BP173">
        <v>903</v>
      </c>
      <c r="BQ173">
        <v>248</v>
      </c>
      <c r="BR173">
        <v>3601</v>
      </c>
      <c r="BS173">
        <v>281</v>
      </c>
      <c r="BT173">
        <v>13544</v>
      </c>
      <c r="BU173">
        <v>793</v>
      </c>
      <c r="BV173">
        <v>6753</v>
      </c>
      <c r="BW173">
        <v>800</v>
      </c>
      <c r="BX173">
        <v>3162</v>
      </c>
      <c r="BY173">
        <v>235</v>
      </c>
      <c r="BZ173">
        <v>4184</v>
      </c>
      <c r="CA173">
        <v>222</v>
      </c>
      <c r="CB173">
        <v>5803</v>
      </c>
      <c r="CC173">
        <v>343</v>
      </c>
      <c r="CD173">
        <v>15082</v>
      </c>
      <c r="CE173">
        <v>1641</v>
      </c>
      <c r="CF173">
        <v>18560</v>
      </c>
      <c r="CG173">
        <v>149</v>
      </c>
      <c r="CH173">
        <v>2137</v>
      </c>
      <c r="CI173">
        <v>37428</v>
      </c>
      <c r="CJ173">
        <v>29395</v>
      </c>
      <c r="CK173">
        <v>14807</v>
      </c>
      <c r="CL173">
        <v>31695</v>
      </c>
      <c r="CM173">
        <v>5659</v>
      </c>
      <c r="CN173">
        <v>1999</v>
      </c>
      <c r="CO173">
        <v>74</v>
      </c>
      <c r="CP173">
        <v>1086</v>
      </c>
      <c r="CQ173">
        <v>2044</v>
      </c>
      <c r="CR173">
        <v>689</v>
      </c>
      <c r="CS173">
        <v>1953</v>
      </c>
      <c r="CT173">
        <v>1138</v>
      </c>
      <c r="CU173">
        <v>443</v>
      </c>
      <c r="CV173">
        <v>1613</v>
      </c>
      <c r="CW173">
        <v>2801</v>
      </c>
      <c r="CX173">
        <v>4624</v>
      </c>
      <c r="CY173">
        <v>2396</v>
      </c>
      <c r="CZ173">
        <v>940</v>
      </c>
      <c r="DA173">
        <v>1115</v>
      </c>
      <c r="DB173">
        <v>1166</v>
      </c>
      <c r="DC173">
        <v>633</v>
      </c>
      <c r="DD173">
        <v>1548</v>
      </c>
      <c r="DE173">
        <v>6337</v>
      </c>
      <c r="DF173">
        <v>10138</v>
      </c>
      <c r="DG173">
        <v>7490</v>
      </c>
      <c r="DH173">
        <v>2574</v>
      </c>
      <c r="DI173">
        <v>845</v>
      </c>
      <c r="DJ173">
        <v>463</v>
      </c>
      <c r="DK173">
        <v>1803</v>
      </c>
      <c r="DL173">
        <v>989</v>
      </c>
      <c r="DM173">
        <v>34133</v>
      </c>
      <c r="DN173">
        <v>5059</v>
      </c>
      <c r="DO173">
        <v>11113</v>
      </c>
      <c r="DP173">
        <v>5362</v>
      </c>
      <c r="DQ173">
        <v>591</v>
      </c>
      <c r="DR173">
        <v>511</v>
      </c>
      <c r="DS173">
        <v>653</v>
      </c>
      <c r="DT173">
        <v>616</v>
      </c>
      <c r="DU173">
        <v>690</v>
      </c>
      <c r="DV173">
        <v>2181</v>
      </c>
      <c r="DW173">
        <v>16475</v>
      </c>
      <c r="DX173" t="s">
        <v>700</v>
      </c>
      <c r="DY173" t="s">
        <v>700</v>
      </c>
      <c r="DZ173" t="s">
        <v>700</v>
      </c>
      <c r="EA173" t="s">
        <v>700</v>
      </c>
      <c r="EB173" t="s">
        <v>614</v>
      </c>
      <c r="EC173">
        <v>1.2</v>
      </c>
      <c r="ED173">
        <v>2.4</v>
      </c>
      <c r="EE173">
        <v>2.2999999999999998</v>
      </c>
      <c r="EF173">
        <v>4.5999999999999996</v>
      </c>
      <c r="EG173">
        <v>4.0999999999999996</v>
      </c>
      <c r="EH173">
        <v>3.3</v>
      </c>
      <c r="EI173">
        <v>3.4</v>
      </c>
      <c r="EJ173">
        <v>1.5</v>
      </c>
      <c r="EK173">
        <v>0.4</v>
      </c>
      <c r="EL173">
        <v>1.8</v>
      </c>
      <c r="EM173">
        <v>1.7</v>
      </c>
      <c r="EN173">
        <v>0.2</v>
      </c>
      <c r="EO173">
        <v>1.6</v>
      </c>
      <c r="EP173">
        <v>1.1000000000000001</v>
      </c>
      <c r="EQ173">
        <v>0.9</v>
      </c>
      <c r="ER173">
        <v>3.5</v>
      </c>
      <c r="ES173">
        <v>13.2</v>
      </c>
      <c r="ET173">
        <v>3.9</v>
      </c>
      <c r="EU173">
        <v>11.1</v>
      </c>
      <c r="EV173">
        <v>2.8</v>
      </c>
      <c r="EW173">
        <v>6.7</v>
      </c>
      <c r="EX173">
        <v>0.5</v>
      </c>
      <c r="EY173">
        <v>0.7</v>
      </c>
      <c r="EZ173">
        <v>8.9</v>
      </c>
      <c r="FA173">
        <v>0.7</v>
      </c>
      <c r="FB173">
        <v>13.3</v>
      </c>
      <c r="FC173">
        <v>1.4</v>
      </c>
      <c r="FD173">
        <v>1.4</v>
      </c>
      <c r="FE173">
        <v>8.5</v>
      </c>
      <c r="FF173">
        <v>2.1</v>
      </c>
      <c r="FG173">
        <v>1.5</v>
      </c>
      <c r="FH173">
        <v>1.8</v>
      </c>
      <c r="FI173">
        <v>1.7</v>
      </c>
      <c r="FJ173">
        <v>1.6</v>
      </c>
      <c r="FK173">
        <v>17.7</v>
      </c>
      <c r="FL173">
        <v>3.9</v>
      </c>
      <c r="FM173">
        <v>1.9</v>
      </c>
      <c r="FN173">
        <v>2.8</v>
      </c>
      <c r="FO173">
        <v>3.9</v>
      </c>
      <c r="FP173">
        <v>2.4</v>
      </c>
      <c r="FQ173">
        <v>2.8</v>
      </c>
      <c r="FR173">
        <v>0.4</v>
      </c>
      <c r="FS173">
        <v>125</v>
      </c>
      <c r="FZ173" t="s">
        <v>700</v>
      </c>
      <c r="GA173" t="s">
        <v>700</v>
      </c>
      <c r="GB173" t="s">
        <v>414</v>
      </c>
      <c r="GC173" t="s">
        <v>2358</v>
      </c>
    </row>
    <row r="174" spans="1:185" x14ac:dyDescent="0.25">
      <c r="A174" s="65" t="s">
        <v>805</v>
      </c>
      <c r="B174">
        <v>40483</v>
      </c>
      <c r="C174">
        <v>1949</v>
      </c>
      <c r="D174">
        <v>9563</v>
      </c>
      <c r="E174">
        <v>330</v>
      </c>
      <c r="F174">
        <v>24518</v>
      </c>
      <c r="G174">
        <v>1588</v>
      </c>
      <c r="H174">
        <v>6402</v>
      </c>
      <c r="I174">
        <v>31</v>
      </c>
      <c r="J174">
        <v>2568</v>
      </c>
      <c r="K174">
        <v>63</v>
      </c>
      <c r="L174">
        <v>6995</v>
      </c>
      <c r="M174">
        <v>267</v>
      </c>
      <c r="N174">
        <v>3387</v>
      </c>
      <c r="O174">
        <v>372</v>
      </c>
      <c r="P174">
        <v>4218</v>
      </c>
      <c r="Q174">
        <v>358</v>
      </c>
      <c r="R174">
        <v>5110</v>
      </c>
      <c r="S174">
        <v>419</v>
      </c>
      <c r="T174">
        <v>5879</v>
      </c>
      <c r="U174">
        <v>151</v>
      </c>
      <c r="V174">
        <v>5924</v>
      </c>
      <c r="W174">
        <v>288</v>
      </c>
      <c r="X174">
        <v>20078</v>
      </c>
      <c r="Y174">
        <v>1061</v>
      </c>
      <c r="Z174">
        <v>20405</v>
      </c>
      <c r="AA174">
        <v>888</v>
      </c>
      <c r="AB174">
        <v>33283</v>
      </c>
      <c r="AC174">
        <v>1047</v>
      </c>
      <c r="AD174">
        <v>1729</v>
      </c>
      <c r="AE174">
        <v>320</v>
      </c>
      <c r="AF174">
        <v>48</v>
      </c>
      <c r="AG174">
        <v>0</v>
      </c>
      <c r="AH174">
        <v>2067</v>
      </c>
      <c r="AI174">
        <v>197</v>
      </c>
      <c r="AJ174">
        <v>2183</v>
      </c>
      <c r="AK174">
        <v>365</v>
      </c>
      <c r="AL174">
        <v>1173</v>
      </c>
      <c r="AM174">
        <v>20</v>
      </c>
      <c r="AN174">
        <v>4235</v>
      </c>
      <c r="AO174">
        <v>589</v>
      </c>
      <c r="AP174">
        <v>31470</v>
      </c>
      <c r="AQ174">
        <v>838</v>
      </c>
      <c r="AR174">
        <v>4310</v>
      </c>
      <c r="AS174">
        <v>212</v>
      </c>
      <c r="AT174">
        <v>36173</v>
      </c>
      <c r="AU174">
        <v>1737</v>
      </c>
      <c r="AV174">
        <v>36427</v>
      </c>
      <c r="AW174">
        <v>1087</v>
      </c>
      <c r="AX174">
        <v>4056</v>
      </c>
      <c r="AY174">
        <v>862</v>
      </c>
      <c r="AZ174">
        <v>2050</v>
      </c>
      <c r="BA174">
        <v>116</v>
      </c>
      <c r="BB174">
        <v>2006</v>
      </c>
      <c r="BC174">
        <v>746</v>
      </c>
      <c r="BD174">
        <v>1586</v>
      </c>
      <c r="BE174">
        <v>353</v>
      </c>
      <c r="BF174">
        <v>6347</v>
      </c>
      <c r="BG174">
        <v>285</v>
      </c>
      <c r="BH174">
        <v>8798</v>
      </c>
      <c r="BI174">
        <v>372</v>
      </c>
      <c r="BJ174">
        <v>10802</v>
      </c>
      <c r="BK174">
        <v>237</v>
      </c>
      <c r="BL174">
        <v>20854</v>
      </c>
      <c r="BM174">
        <v>1294</v>
      </c>
      <c r="BN174">
        <v>20099</v>
      </c>
      <c r="BO174">
        <v>1132</v>
      </c>
      <c r="BP174">
        <v>755</v>
      </c>
      <c r="BQ174">
        <v>162</v>
      </c>
      <c r="BR174">
        <v>3664</v>
      </c>
      <c r="BS174">
        <v>294</v>
      </c>
      <c r="BT174">
        <v>15104</v>
      </c>
      <c r="BU174">
        <v>783</v>
      </c>
      <c r="BV174">
        <v>6115</v>
      </c>
      <c r="BW174">
        <v>468</v>
      </c>
      <c r="BX174">
        <v>3299</v>
      </c>
      <c r="BY174">
        <v>337</v>
      </c>
      <c r="BZ174">
        <v>3120</v>
      </c>
      <c r="CA174">
        <v>502</v>
      </c>
      <c r="CB174">
        <v>4693</v>
      </c>
      <c r="CC174">
        <v>607</v>
      </c>
      <c r="CD174">
        <v>13132</v>
      </c>
      <c r="CE174">
        <v>980</v>
      </c>
      <c r="CF174">
        <v>22550</v>
      </c>
      <c r="CG174">
        <v>362</v>
      </c>
      <c r="CH174">
        <v>1949</v>
      </c>
      <c r="CI174">
        <v>38534</v>
      </c>
      <c r="CJ174">
        <v>33203</v>
      </c>
      <c r="CK174">
        <v>11429</v>
      </c>
      <c r="CL174">
        <v>33280</v>
      </c>
      <c r="CM174">
        <v>5389</v>
      </c>
      <c r="CN174">
        <v>2350</v>
      </c>
      <c r="CO174">
        <v>170</v>
      </c>
      <c r="CP174">
        <v>1019</v>
      </c>
      <c r="CQ174">
        <v>2471</v>
      </c>
      <c r="CR174">
        <v>677</v>
      </c>
      <c r="CS174">
        <v>2475</v>
      </c>
      <c r="CT174">
        <v>1521</v>
      </c>
      <c r="CU174">
        <v>487</v>
      </c>
      <c r="CV174">
        <v>2294</v>
      </c>
      <c r="CW174">
        <v>2780</v>
      </c>
      <c r="CX174">
        <v>4862</v>
      </c>
      <c r="CY174">
        <v>1352</v>
      </c>
      <c r="CZ174">
        <v>886</v>
      </c>
      <c r="DA174">
        <v>1080</v>
      </c>
      <c r="DB174">
        <v>610</v>
      </c>
      <c r="DC174">
        <v>387</v>
      </c>
      <c r="DD174">
        <v>815</v>
      </c>
      <c r="DE174">
        <v>5783</v>
      </c>
      <c r="DF174">
        <v>10545</v>
      </c>
      <c r="DG174">
        <v>8304</v>
      </c>
      <c r="DH174">
        <v>3184</v>
      </c>
      <c r="DI174">
        <v>632</v>
      </c>
      <c r="DJ174">
        <v>351</v>
      </c>
      <c r="DK174">
        <v>1609</v>
      </c>
      <c r="DL174">
        <v>1063</v>
      </c>
      <c r="DM174">
        <v>34397</v>
      </c>
      <c r="DN174">
        <v>5465</v>
      </c>
      <c r="DO174">
        <v>11464</v>
      </c>
      <c r="DP174">
        <v>4864</v>
      </c>
      <c r="DQ174">
        <v>833</v>
      </c>
      <c r="DR174">
        <v>535</v>
      </c>
      <c r="DS174">
        <v>610</v>
      </c>
      <c r="DT174">
        <v>678</v>
      </c>
      <c r="DU174">
        <v>356</v>
      </c>
      <c r="DV174">
        <v>1585</v>
      </c>
      <c r="DW174">
        <v>16328</v>
      </c>
      <c r="DX174" t="s">
        <v>700</v>
      </c>
      <c r="DY174" t="s">
        <v>700</v>
      </c>
      <c r="DZ174" t="s">
        <v>700</v>
      </c>
      <c r="EA174" t="s">
        <v>700</v>
      </c>
      <c r="EB174" t="s">
        <v>615</v>
      </c>
      <c r="EC174">
        <v>1.1000000000000001</v>
      </c>
      <c r="ED174">
        <v>2</v>
      </c>
      <c r="EE174">
        <v>2.4</v>
      </c>
      <c r="EF174">
        <v>7.6</v>
      </c>
      <c r="EG174">
        <v>3.7</v>
      </c>
      <c r="EH174">
        <v>3</v>
      </c>
      <c r="EI174">
        <v>1.3</v>
      </c>
      <c r="EJ174">
        <v>1.9</v>
      </c>
      <c r="EK174">
        <v>0.6</v>
      </c>
      <c r="EL174">
        <v>1.8</v>
      </c>
      <c r="EM174">
        <v>1.5</v>
      </c>
      <c r="EN174">
        <v>0.5</v>
      </c>
      <c r="EO174">
        <v>1.7</v>
      </c>
      <c r="EP174">
        <v>1.3</v>
      </c>
      <c r="EQ174">
        <v>1.1000000000000001</v>
      </c>
      <c r="ER174">
        <v>14.6</v>
      </c>
      <c r="ES174">
        <v>29.7</v>
      </c>
      <c r="ET174">
        <v>4.7</v>
      </c>
      <c r="EU174">
        <v>6.1</v>
      </c>
      <c r="EV174">
        <v>2.5</v>
      </c>
      <c r="EW174">
        <v>4.0999999999999996</v>
      </c>
      <c r="EX174">
        <v>1</v>
      </c>
      <c r="EY174">
        <v>0.9</v>
      </c>
      <c r="EZ174">
        <v>8</v>
      </c>
      <c r="FA174">
        <v>3.8</v>
      </c>
      <c r="FB174">
        <v>14</v>
      </c>
      <c r="FC174">
        <v>2.5</v>
      </c>
      <c r="FD174">
        <v>1.2</v>
      </c>
      <c r="FE174">
        <v>8.6999999999999993</v>
      </c>
      <c r="FF174">
        <v>1.8</v>
      </c>
      <c r="FG174">
        <v>1.6</v>
      </c>
      <c r="FH174">
        <v>0.9</v>
      </c>
      <c r="FI174">
        <v>1.8</v>
      </c>
      <c r="FJ174">
        <v>1.8</v>
      </c>
      <c r="FK174">
        <v>12.6</v>
      </c>
      <c r="FL174">
        <v>3.3</v>
      </c>
      <c r="FM174">
        <v>2.2000000000000002</v>
      </c>
      <c r="FN174">
        <v>2.4</v>
      </c>
      <c r="FO174">
        <v>3.8</v>
      </c>
      <c r="FP174">
        <v>6.5</v>
      </c>
      <c r="FQ174">
        <v>2.2000000000000002</v>
      </c>
      <c r="FR174">
        <v>0.6</v>
      </c>
      <c r="FS174">
        <v>311</v>
      </c>
      <c r="FZ174" t="s">
        <v>700</v>
      </c>
      <c r="GA174" t="s">
        <v>700</v>
      </c>
      <c r="GB174" t="s">
        <v>415</v>
      </c>
      <c r="GC174" t="s">
        <v>2358</v>
      </c>
    </row>
    <row r="175" spans="1:185" x14ac:dyDescent="0.25">
      <c r="A175" s="65" t="s">
        <v>806</v>
      </c>
      <c r="B175">
        <v>40153</v>
      </c>
      <c r="C175">
        <v>2059</v>
      </c>
      <c r="D175">
        <v>9139</v>
      </c>
      <c r="E175">
        <v>228</v>
      </c>
      <c r="F175">
        <v>25307</v>
      </c>
      <c r="G175">
        <v>1831</v>
      </c>
      <c r="H175">
        <v>5707</v>
      </c>
      <c r="I175">
        <v>0</v>
      </c>
      <c r="J175">
        <v>2982</v>
      </c>
      <c r="K175">
        <v>55</v>
      </c>
      <c r="L175">
        <v>6157</v>
      </c>
      <c r="M175">
        <v>173</v>
      </c>
      <c r="N175">
        <v>3633</v>
      </c>
      <c r="O175">
        <v>489</v>
      </c>
      <c r="P175">
        <v>6026</v>
      </c>
      <c r="Q175">
        <v>503</v>
      </c>
      <c r="R175">
        <v>4827</v>
      </c>
      <c r="S175">
        <v>347</v>
      </c>
      <c r="T175">
        <v>5316</v>
      </c>
      <c r="U175">
        <v>301</v>
      </c>
      <c r="V175">
        <v>5505</v>
      </c>
      <c r="W175">
        <v>191</v>
      </c>
      <c r="X175">
        <v>19469</v>
      </c>
      <c r="Y175">
        <v>1294</v>
      </c>
      <c r="Z175">
        <v>20684</v>
      </c>
      <c r="AA175">
        <v>765</v>
      </c>
      <c r="AB175">
        <v>31096</v>
      </c>
      <c r="AC175">
        <v>1417</v>
      </c>
      <c r="AD175">
        <v>2800</v>
      </c>
      <c r="AE175">
        <v>224</v>
      </c>
      <c r="AF175">
        <v>229</v>
      </c>
      <c r="AG175">
        <v>45</v>
      </c>
      <c r="AH175">
        <v>3916</v>
      </c>
      <c r="AI175">
        <v>188</v>
      </c>
      <c r="AJ175">
        <v>476</v>
      </c>
      <c r="AK175">
        <v>48</v>
      </c>
      <c r="AL175">
        <v>1595</v>
      </c>
      <c r="AM175">
        <v>135</v>
      </c>
      <c r="AN175">
        <v>2913</v>
      </c>
      <c r="AO175">
        <v>804</v>
      </c>
      <c r="AP175">
        <v>29045</v>
      </c>
      <c r="AQ175">
        <v>776</v>
      </c>
      <c r="AR175">
        <v>4150</v>
      </c>
      <c r="AS175">
        <v>97</v>
      </c>
      <c r="AT175">
        <v>36003</v>
      </c>
      <c r="AU175">
        <v>1962</v>
      </c>
      <c r="AV175">
        <v>35361</v>
      </c>
      <c r="AW175">
        <v>1318</v>
      </c>
      <c r="AX175">
        <v>4792</v>
      </c>
      <c r="AY175">
        <v>741</v>
      </c>
      <c r="AZ175">
        <v>2666</v>
      </c>
      <c r="BA175">
        <v>245</v>
      </c>
      <c r="BB175">
        <v>2126</v>
      </c>
      <c r="BC175">
        <v>496</v>
      </c>
      <c r="BD175">
        <v>1725</v>
      </c>
      <c r="BE175">
        <v>391</v>
      </c>
      <c r="BF175">
        <v>6128</v>
      </c>
      <c r="BG175">
        <v>422</v>
      </c>
      <c r="BH175">
        <v>7902</v>
      </c>
      <c r="BI175">
        <v>314</v>
      </c>
      <c r="BJ175">
        <v>11626</v>
      </c>
      <c r="BK175">
        <v>215</v>
      </c>
      <c r="BL175">
        <v>21888</v>
      </c>
      <c r="BM175">
        <v>1666</v>
      </c>
      <c r="BN175">
        <v>21216</v>
      </c>
      <c r="BO175">
        <v>1473</v>
      </c>
      <c r="BP175">
        <v>672</v>
      </c>
      <c r="BQ175">
        <v>193</v>
      </c>
      <c r="BR175">
        <v>3419</v>
      </c>
      <c r="BS175">
        <v>165</v>
      </c>
      <c r="BT175">
        <v>15131</v>
      </c>
      <c r="BU175">
        <v>693</v>
      </c>
      <c r="BV175">
        <v>7225</v>
      </c>
      <c r="BW175">
        <v>947</v>
      </c>
      <c r="BX175">
        <v>2951</v>
      </c>
      <c r="BY175">
        <v>191</v>
      </c>
      <c r="BZ175">
        <v>2428</v>
      </c>
      <c r="CA175">
        <v>461</v>
      </c>
      <c r="CB175">
        <v>3739</v>
      </c>
      <c r="CC175">
        <v>621</v>
      </c>
      <c r="CD175">
        <v>14374</v>
      </c>
      <c r="CE175">
        <v>1073</v>
      </c>
      <c r="CF175">
        <v>21899</v>
      </c>
      <c r="CG175">
        <v>356</v>
      </c>
      <c r="CH175">
        <v>2059</v>
      </c>
      <c r="CI175">
        <v>38094</v>
      </c>
      <c r="CJ175">
        <v>32071</v>
      </c>
      <c r="CK175">
        <v>11353</v>
      </c>
      <c r="CL175">
        <v>31761</v>
      </c>
      <c r="CM175">
        <v>6467</v>
      </c>
      <c r="CN175">
        <v>1863</v>
      </c>
      <c r="CO175">
        <v>110</v>
      </c>
      <c r="CP175">
        <v>1033</v>
      </c>
      <c r="CQ175">
        <v>3088</v>
      </c>
      <c r="CR175">
        <v>523</v>
      </c>
      <c r="CS175">
        <v>2667</v>
      </c>
      <c r="CT175">
        <v>1248</v>
      </c>
      <c r="CU175">
        <v>499</v>
      </c>
      <c r="CV175">
        <v>1972</v>
      </c>
      <c r="CW175">
        <v>2448</v>
      </c>
      <c r="CX175">
        <v>5553</v>
      </c>
      <c r="CY175">
        <v>1573</v>
      </c>
      <c r="CZ175">
        <v>841</v>
      </c>
      <c r="DA175">
        <v>1155</v>
      </c>
      <c r="DB175">
        <v>554</v>
      </c>
      <c r="DC175">
        <v>173</v>
      </c>
      <c r="DD175">
        <v>752</v>
      </c>
      <c r="DE175">
        <v>5309</v>
      </c>
      <c r="DF175">
        <v>10618</v>
      </c>
      <c r="DG175">
        <v>8196</v>
      </c>
      <c r="DH175">
        <v>3349</v>
      </c>
      <c r="DI175">
        <v>739</v>
      </c>
      <c r="DJ175">
        <v>313</v>
      </c>
      <c r="DK175">
        <v>1683</v>
      </c>
      <c r="DL175">
        <v>889</v>
      </c>
      <c r="DM175">
        <v>33169</v>
      </c>
      <c r="DN175">
        <v>6583</v>
      </c>
      <c r="DO175">
        <v>12246</v>
      </c>
      <c r="DP175">
        <v>3681</v>
      </c>
      <c r="DQ175">
        <v>542</v>
      </c>
      <c r="DR175">
        <v>756</v>
      </c>
      <c r="DS175">
        <v>512</v>
      </c>
      <c r="DT175">
        <v>339</v>
      </c>
      <c r="DU175">
        <v>248</v>
      </c>
      <c r="DV175">
        <v>1186</v>
      </c>
      <c r="DW175">
        <v>15927</v>
      </c>
      <c r="DX175" t="s">
        <v>700</v>
      </c>
      <c r="DY175" t="s">
        <v>700</v>
      </c>
      <c r="DZ175" t="s">
        <v>700</v>
      </c>
      <c r="EA175" t="s">
        <v>700</v>
      </c>
      <c r="EB175" t="s">
        <v>616</v>
      </c>
      <c r="EC175">
        <v>1.1000000000000001</v>
      </c>
      <c r="ED175">
        <v>1.7</v>
      </c>
      <c r="EE175">
        <v>1.8</v>
      </c>
      <c r="EF175">
        <v>5.5</v>
      </c>
      <c r="EG175">
        <v>3</v>
      </c>
      <c r="EH175">
        <v>2.7</v>
      </c>
      <c r="EI175">
        <v>2.2000000000000002</v>
      </c>
      <c r="EJ175">
        <v>1.3</v>
      </c>
      <c r="EK175">
        <v>0.5</v>
      </c>
      <c r="EL175">
        <v>1.4</v>
      </c>
      <c r="EM175">
        <v>1.4</v>
      </c>
      <c r="EN175">
        <v>0.3</v>
      </c>
      <c r="EO175">
        <v>1.4</v>
      </c>
      <c r="EP175">
        <v>1</v>
      </c>
      <c r="EQ175">
        <v>1.2</v>
      </c>
      <c r="ER175">
        <v>3.1</v>
      </c>
      <c r="ES175">
        <v>9.4</v>
      </c>
      <c r="ET175">
        <v>2.7</v>
      </c>
      <c r="EU175">
        <v>10.4</v>
      </c>
      <c r="EV175">
        <v>7.8</v>
      </c>
      <c r="EW175">
        <v>9.9</v>
      </c>
      <c r="EX175">
        <v>0.7</v>
      </c>
      <c r="EY175">
        <v>0.8</v>
      </c>
      <c r="EZ175">
        <v>5.6</v>
      </c>
      <c r="FA175">
        <v>6</v>
      </c>
      <c r="FB175">
        <v>9.9</v>
      </c>
      <c r="FC175">
        <v>1.5</v>
      </c>
      <c r="FD175">
        <v>1.2</v>
      </c>
      <c r="FE175">
        <v>8.6999999999999993</v>
      </c>
      <c r="FF175">
        <v>2</v>
      </c>
      <c r="FG175">
        <v>1.5</v>
      </c>
      <c r="FH175">
        <v>0.7</v>
      </c>
      <c r="FI175">
        <v>1.6</v>
      </c>
      <c r="FJ175">
        <v>1.4</v>
      </c>
      <c r="FK175">
        <v>20.6</v>
      </c>
      <c r="FL175">
        <v>1.8</v>
      </c>
      <c r="FM175">
        <v>1.1000000000000001</v>
      </c>
      <c r="FN175">
        <v>3.2</v>
      </c>
      <c r="FO175">
        <v>3.9</v>
      </c>
      <c r="FP175">
        <v>7.3</v>
      </c>
      <c r="FQ175">
        <v>2.1</v>
      </c>
      <c r="FR175">
        <v>0.6</v>
      </c>
      <c r="FS175">
        <v>250</v>
      </c>
      <c r="FZ175" t="s">
        <v>700</v>
      </c>
      <c r="GA175" t="s">
        <v>700</v>
      </c>
      <c r="GB175" t="s">
        <v>416</v>
      </c>
      <c r="GC175" t="s">
        <v>2358</v>
      </c>
    </row>
    <row r="176" spans="1:185" x14ac:dyDescent="0.25">
      <c r="A176" s="65" t="s">
        <v>807</v>
      </c>
      <c r="B176">
        <v>45948</v>
      </c>
      <c r="C176">
        <v>1324</v>
      </c>
      <c r="D176">
        <v>14528</v>
      </c>
      <c r="E176">
        <v>636</v>
      </c>
      <c r="F176">
        <v>26858</v>
      </c>
      <c r="G176">
        <v>678</v>
      </c>
      <c r="H176">
        <v>4562</v>
      </c>
      <c r="I176">
        <v>10</v>
      </c>
      <c r="J176">
        <v>3867</v>
      </c>
      <c r="K176">
        <v>75</v>
      </c>
      <c r="L176">
        <v>10661</v>
      </c>
      <c r="M176">
        <v>561</v>
      </c>
      <c r="N176">
        <v>2428</v>
      </c>
      <c r="O176">
        <v>49</v>
      </c>
      <c r="P176">
        <v>4609</v>
      </c>
      <c r="Q176">
        <v>76</v>
      </c>
      <c r="R176">
        <v>7049</v>
      </c>
      <c r="S176">
        <v>110</v>
      </c>
      <c r="T176">
        <v>7394</v>
      </c>
      <c r="U176">
        <v>307</v>
      </c>
      <c r="V176">
        <v>5378</v>
      </c>
      <c r="W176">
        <v>136</v>
      </c>
      <c r="X176">
        <v>22192</v>
      </c>
      <c r="Y176">
        <v>842</v>
      </c>
      <c r="Z176">
        <v>23756</v>
      </c>
      <c r="AA176">
        <v>482</v>
      </c>
      <c r="AB176">
        <v>36593</v>
      </c>
      <c r="AC176">
        <v>596</v>
      </c>
      <c r="AD176">
        <v>2525</v>
      </c>
      <c r="AE176">
        <v>579</v>
      </c>
      <c r="AF176">
        <v>69</v>
      </c>
      <c r="AG176">
        <v>23</v>
      </c>
      <c r="AH176">
        <v>4681</v>
      </c>
      <c r="AI176">
        <v>56</v>
      </c>
      <c r="AJ176">
        <v>241</v>
      </c>
      <c r="AK176">
        <v>0</v>
      </c>
      <c r="AL176">
        <v>1821</v>
      </c>
      <c r="AM176">
        <v>70</v>
      </c>
      <c r="AN176">
        <v>2072</v>
      </c>
      <c r="AO176">
        <v>51</v>
      </c>
      <c r="AP176">
        <v>35148</v>
      </c>
      <c r="AQ176">
        <v>596</v>
      </c>
      <c r="AR176">
        <v>2809</v>
      </c>
      <c r="AS176">
        <v>79</v>
      </c>
      <c r="AT176">
        <v>43139</v>
      </c>
      <c r="AU176">
        <v>1245</v>
      </c>
      <c r="AV176">
        <v>40503</v>
      </c>
      <c r="AW176">
        <v>1180</v>
      </c>
      <c r="AX176">
        <v>5445</v>
      </c>
      <c r="AY176">
        <v>144</v>
      </c>
      <c r="AZ176">
        <v>3177</v>
      </c>
      <c r="BA176">
        <v>124</v>
      </c>
      <c r="BB176">
        <v>2268</v>
      </c>
      <c r="BC176">
        <v>20</v>
      </c>
      <c r="BD176">
        <v>651</v>
      </c>
      <c r="BE176">
        <v>51</v>
      </c>
      <c r="BF176">
        <v>3244</v>
      </c>
      <c r="BG176">
        <v>280</v>
      </c>
      <c r="BH176">
        <v>7156</v>
      </c>
      <c r="BI176">
        <v>75</v>
      </c>
      <c r="BJ176">
        <v>17941</v>
      </c>
      <c r="BK176">
        <v>233</v>
      </c>
      <c r="BL176">
        <v>23211</v>
      </c>
      <c r="BM176">
        <v>551</v>
      </c>
      <c r="BN176">
        <v>22914</v>
      </c>
      <c r="BO176">
        <v>533</v>
      </c>
      <c r="BP176">
        <v>297</v>
      </c>
      <c r="BQ176">
        <v>18</v>
      </c>
      <c r="BR176">
        <v>3647</v>
      </c>
      <c r="BS176">
        <v>127</v>
      </c>
      <c r="BT176">
        <v>17634</v>
      </c>
      <c r="BU176">
        <v>375</v>
      </c>
      <c r="BV176">
        <v>6192</v>
      </c>
      <c r="BW176">
        <v>176</v>
      </c>
      <c r="BX176">
        <v>3032</v>
      </c>
      <c r="BY176">
        <v>127</v>
      </c>
      <c r="BZ176">
        <v>1394</v>
      </c>
      <c r="CA176">
        <v>96</v>
      </c>
      <c r="CB176">
        <v>2138</v>
      </c>
      <c r="CC176">
        <v>106</v>
      </c>
      <c r="CD176">
        <v>9410</v>
      </c>
      <c r="CE176">
        <v>669</v>
      </c>
      <c r="CF176">
        <v>34307</v>
      </c>
      <c r="CG176">
        <v>549</v>
      </c>
      <c r="CH176">
        <v>1324</v>
      </c>
      <c r="CI176">
        <v>44624</v>
      </c>
      <c r="CJ176">
        <v>41354</v>
      </c>
      <c r="CK176">
        <v>7217</v>
      </c>
      <c r="CL176">
        <v>36475</v>
      </c>
      <c r="CM176">
        <v>6554</v>
      </c>
      <c r="CN176">
        <v>1251</v>
      </c>
      <c r="CO176">
        <v>59</v>
      </c>
      <c r="CP176">
        <v>809</v>
      </c>
      <c r="CQ176">
        <v>3609</v>
      </c>
      <c r="CR176">
        <v>905</v>
      </c>
      <c r="CS176">
        <v>2411</v>
      </c>
      <c r="CT176">
        <v>1176</v>
      </c>
      <c r="CU176">
        <v>518</v>
      </c>
      <c r="CV176">
        <v>2962</v>
      </c>
      <c r="CW176">
        <v>2615</v>
      </c>
      <c r="CX176">
        <v>5552</v>
      </c>
      <c r="CY176">
        <v>1755</v>
      </c>
      <c r="CZ176">
        <v>714</v>
      </c>
      <c r="DA176">
        <v>1572</v>
      </c>
      <c r="DB176">
        <v>339</v>
      </c>
      <c r="DC176">
        <v>151</v>
      </c>
      <c r="DD176">
        <v>224</v>
      </c>
      <c r="DE176">
        <v>3899</v>
      </c>
      <c r="DF176">
        <v>12156</v>
      </c>
      <c r="DG176">
        <v>10556</v>
      </c>
      <c r="DH176">
        <v>6116</v>
      </c>
      <c r="DI176">
        <v>451</v>
      </c>
      <c r="DJ176">
        <v>334</v>
      </c>
      <c r="DK176">
        <v>1149</v>
      </c>
      <c r="DL176">
        <v>758</v>
      </c>
      <c r="DM176">
        <v>40072</v>
      </c>
      <c r="DN176">
        <v>5072</v>
      </c>
      <c r="DO176">
        <v>13516</v>
      </c>
      <c r="DP176">
        <v>2539</v>
      </c>
      <c r="DQ176">
        <v>253</v>
      </c>
      <c r="DR176">
        <v>208</v>
      </c>
      <c r="DS176">
        <v>658</v>
      </c>
      <c r="DT176">
        <v>262</v>
      </c>
      <c r="DU176">
        <v>215</v>
      </c>
      <c r="DV176">
        <v>784</v>
      </c>
      <c r="DW176">
        <v>16055</v>
      </c>
      <c r="DX176" t="s">
        <v>700</v>
      </c>
      <c r="DY176" t="s">
        <v>700</v>
      </c>
      <c r="DZ176" t="s">
        <v>700</v>
      </c>
      <c r="EA176" t="s">
        <v>700</v>
      </c>
      <c r="EB176" t="s">
        <v>617</v>
      </c>
      <c r="EC176">
        <v>1.1000000000000001</v>
      </c>
      <c r="ED176">
        <v>1.5</v>
      </c>
      <c r="EE176">
        <v>3.4</v>
      </c>
      <c r="EF176">
        <v>2.2000000000000002</v>
      </c>
      <c r="EG176">
        <v>1.1000000000000001</v>
      </c>
      <c r="EH176">
        <v>1</v>
      </c>
      <c r="EI176">
        <v>2.4</v>
      </c>
      <c r="EJ176">
        <v>1.9</v>
      </c>
      <c r="EK176">
        <v>0.6</v>
      </c>
      <c r="EL176">
        <v>2.6</v>
      </c>
      <c r="EM176">
        <v>0.9</v>
      </c>
      <c r="EN176">
        <v>1</v>
      </c>
      <c r="EO176">
        <v>1.8</v>
      </c>
      <c r="EP176">
        <v>0.8</v>
      </c>
      <c r="EQ176">
        <v>0.8</v>
      </c>
      <c r="ER176">
        <v>17.100000000000001</v>
      </c>
      <c r="ES176">
        <v>43.8</v>
      </c>
      <c r="ET176">
        <v>1.2</v>
      </c>
      <c r="EU176">
        <v>7</v>
      </c>
      <c r="EV176">
        <v>3.4</v>
      </c>
      <c r="EW176">
        <v>2.8</v>
      </c>
      <c r="EX176">
        <v>0.8</v>
      </c>
      <c r="EY176">
        <v>1.2</v>
      </c>
      <c r="EZ176">
        <v>1.2</v>
      </c>
      <c r="FA176">
        <v>2.6</v>
      </c>
      <c r="FB176">
        <v>2</v>
      </c>
      <c r="FC176">
        <v>3.3</v>
      </c>
      <c r="FD176">
        <v>1.2</v>
      </c>
      <c r="FE176">
        <v>11.3</v>
      </c>
      <c r="FF176">
        <v>4.9000000000000004</v>
      </c>
      <c r="FG176">
        <v>0.6</v>
      </c>
      <c r="FH176">
        <v>0.9</v>
      </c>
      <c r="FI176">
        <v>0.9</v>
      </c>
      <c r="FJ176">
        <v>1</v>
      </c>
      <c r="FK176">
        <v>6.8</v>
      </c>
      <c r="FL176">
        <v>3.4</v>
      </c>
      <c r="FM176">
        <v>1</v>
      </c>
      <c r="FN176">
        <v>1.6</v>
      </c>
      <c r="FO176">
        <v>4.0999999999999996</v>
      </c>
      <c r="FP176">
        <v>4.9000000000000004</v>
      </c>
      <c r="FQ176">
        <v>4.7</v>
      </c>
      <c r="FR176">
        <v>0.8</v>
      </c>
      <c r="FS176">
        <v>110</v>
      </c>
      <c r="FZ176" t="s">
        <v>700</v>
      </c>
      <c r="GA176" t="s">
        <v>700</v>
      </c>
      <c r="GB176" t="s">
        <v>417</v>
      </c>
      <c r="GC176" t="s">
        <v>2358</v>
      </c>
    </row>
    <row r="177" spans="1:185" x14ac:dyDescent="0.25">
      <c r="A177" s="65" t="s">
        <v>808</v>
      </c>
      <c r="B177">
        <v>41949</v>
      </c>
      <c r="C177">
        <v>1830</v>
      </c>
      <c r="D177">
        <v>11914</v>
      </c>
      <c r="E177">
        <v>329</v>
      </c>
      <c r="F177">
        <v>25408</v>
      </c>
      <c r="G177">
        <v>1476</v>
      </c>
      <c r="H177">
        <v>4627</v>
      </c>
      <c r="I177">
        <v>25</v>
      </c>
      <c r="J177">
        <v>3515</v>
      </c>
      <c r="K177">
        <v>20</v>
      </c>
      <c r="L177">
        <v>8399</v>
      </c>
      <c r="M177">
        <v>309</v>
      </c>
      <c r="N177">
        <v>3553</v>
      </c>
      <c r="O177">
        <v>286</v>
      </c>
      <c r="P177">
        <v>5176</v>
      </c>
      <c r="Q177">
        <v>405</v>
      </c>
      <c r="R177">
        <v>6103</v>
      </c>
      <c r="S177">
        <v>288</v>
      </c>
      <c r="T177">
        <v>5522</v>
      </c>
      <c r="U177">
        <v>301</v>
      </c>
      <c r="V177">
        <v>5054</v>
      </c>
      <c r="W177">
        <v>196</v>
      </c>
      <c r="X177">
        <v>21107</v>
      </c>
      <c r="Y177">
        <v>1119</v>
      </c>
      <c r="Z177">
        <v>20842</v>
      </c>
      <c r="AA177">
        <v>711</v>
      </c>
      <c r="AB177">
        <v>33650</v>
      </c>
      <c r="AC177">
        <v>1162</v>
      </c>
      <c r="AD177">
        <v>1920</v>
      </c>
      <c r="AE177">
        <v>126</v>
      </c>
      <c r="AF177">
        <v>184</v>
      </c>
      <c r="AG177">
        <v>7</v>
      </c>
      <c r="AH177">
        <v>3011</v>
      </c>
      <c r="AI177">
        <v>86</v>
      </c>
      <c r="AJ177">
        <v>1086</v>
      </c>
      <c r="AK177">
        <v>193</v>
      </c>
      <c r="AL177">
        <v>2098</v>
      </c>
      <c r="AM177">
        <v>256</v>
      </c>
      <c r="AN177">
        <v>3027</v>
      </c>
      <c r="AO177">
        <v>319</v>
      </c>
      <c r="AP177">
        <v>32222</v>
      </c>
      <c r="AQ177">
        <v>1075</v>
      </c>
      <c r="AR177">
        <v>4380</v>
      </c>
      <c r="AS177">
        <v>96</v>
      </c>
      <c r="AT177">
        <v>37569</v>
      </c>
      <c r="AU177">
        <v>1734</v>
      </c>
      <c r="AV177">
        <v>38977</v>
      </c>
      <c r="AW177">
        <v>1426</v>
      </c>
      <c r="AX177">
        <v>2972</v>
      </c>
      <c r="AY177">
        <v>404</v>
      </c>
      <c r="AZ177">
        <v>1899</v>
      </c>
      <c r="BA177">
        <v>107</v>
      </c>
      <c r="BB177">
        <v>1073</v>
      </c>
      <c r="BC177">
        <v>297</v>
      </c>
      <c r="BD177">
        <v>1749</v>
      </c>
      <c r="BE177">
        <v>190</v>
      </c>
      <c r="BF177">
        <v>7131</v>
      </c>
      <c r="BG177">
        <v>365</v>
      </c>
      <c r="BH177">
        <v>9950</v>
      </c>
      <c r="BI177">
        <v>408</v>
      </c>
      <c r="BJ177">
        <v>7652</v>
      </c>
      <c r="BK177">
        <v>252</v>
      </c>
      <c r="BL177">
        <v>21859</v>
      </c>
      <c r="BM177">
        <v>1213</v>
      </c>
      <c r="BN177">
        <v>21243</v>
      </c>
      <c r="BO177">
        <v>1076</v>
      </c>
      <c r="BP177">
        <v>616</v>
      </c>
      <c r="BQ177">
        <v>137</v>
      </c>
      <c r="BR177">
        <v>3549</v>
      </c>
      <c r="BS177">
        <v>263</v>
      </c>
      <c r="BT177">
        <v>15208</v>
      </c>
      <c r="BU177">
        <v>496</v>
      </c>
      <c r="BV177">
        <v>7097</v>
      </c>
      <c r="BW177">
        <v>747</v>
      </c>
      <c r="BX177">
        <v>3103</v>
      </c>
      <c r="BY177">
        <v>233</v>
      </c>
      <c r="BZ177">
        <v>2945</v>
      </c>
      <c r="CA177">
        <v>425</v>
      </c>
      <c r="CB177">
        <v>4317</v>
      </c>
      <c r="CC177">
        <v>552</v>
      </c>
      <c r="CD177">
        <v>17996</v>
      </c>
      <c r="CE177">
        <v>1013</v>
      </c>
      <c r="CF177">
        <v>19546</v>
      </c>
      <c r="CG177">
        <v>265</v>
      </c>
      <c r="CH177">
        <v>1830</v>
      </c>
      <c r="CI177">
        <v>40119</v>
      </c>
      <c r="CJ177">
        <v>33115</v>
      </c>
      <c r="CK177">
        <v>11439</v>
      </c>
      <c r="CL177">
        <v>33964</v>
      </c>
      <c r="CM177">
        <v>5064</v>
      </c>
      <c r="CN177">
        <v>1728</v>
      </c>
      <c r="CO177">
        <v>142</v>
      </c>
      <c r="CP177">
        <v>1569</v>
      </c>
      <c r="CQ177">
        <v>3160</v>
      </c>
      <c r="CR177">
        <v>630</v>
      </c>
      <c r="CS177">
        <v>2735</v>
      </c>
      <c r="CT177">
        <v>1397</v>
      </c>
      <c r="CU177">
        <v>468</v>
      </c>
      <c r="CV177">
        <v>1466</v>
      </c>
      <c r="CW177">
        <v>2019</v>
      </c>
      <c r="CX177">
        <v>4876</v>
      </c>
      <c r="CY177">
        <v>1921</v>
      </c>
      <c r="CZ177">
        <v>1088</v>
      </c>
      <c r="DA177">
        <v>1173</v>
      </c>
      <c r="DB177">
        <v>692</v>
      </c>
      <c r="DC177">
        <v>636</v>
      </c>
      <c r="DD177">
        <v>1308</v>
      </c>
      <c r="DE177">
        <v>4232</v>
      </c>
      <c r="DF177">
        <v>10682</v>
      </c>
      <c r="DG177">
        <v>8080</v>
      </c>
      <c r="DH177">
        <v>3720</v>
      </c>
      <c r="DI177">
        <v>895</v>
      </c>
      <c r="DJ177">
        <v>570</v>
      </c>
      <c r="DK177">
        <v>1707</v>
      </c>
      <c r="DL177">
        <v>1062</v>
      </c>
      <c r="DM177">
        <v>36193</v>
      </c>
      <c r="DN177">
        <v>5252</v>
      </c>
      <c r="DO177">
        <v>11275</v>
      </c>
      <c r="DP177">
        <v>3639</v>
      </c>
      <c r="DQ177">
        <v>295</v>
      </c>
      <c r="DR177">
        <v>544</v>
      </c>
      <c r="DS177">
        <v>500</v>
      </c>
      <c r="DT177">
        <v>637</v>
      </c>
      <c r="DU177">
        <v>291</v>
      </c>
      <c r="DV177">
        <v>1245</v>
      </c>
      <c r="DW177">
        <v>14914</v>
      </c>
      <c r="DX177" t="s">
        <v>700</v>
      </c>
      <c r="DY177" t="s">
        <v>700</v>
      </c>
      <c r="DZ177" t="s">
        <v>700</v>
      </c>
      <c r="EA177" t="s">
        <v>700</v>
      </c>
      <c r="EB177" t="s">
        <v>618</v>
      </c>
      <c r="EC177">
        <v>0.9</v>
      </c>
      <c r="ED177">
        <v>0.7</v>
      </c>
      <c r="EE177">
        <v>2.4</v>
      </c>
      <c r="EF177">
        <v>2.9</v>
      </c>
      <c r="EG177">
        <v>3.3</v>
      </c>
      <c r="EH177">
        <v>2.2000000000000002</v>
      </c>
      <c r="EI177">
        <v>2.4</v>
      </c>
      <c r="EJ177">
        <v>1.7</v>
      </c>
      <c r="EK177">
        <v>0.6</v>
      </c>
      <c r="EL177">
        <v>1.7</v>
      </c>
      <c r="EM177">
        <v>1.1000000000000001</v>
      </c>
      <c r="EN177">
        <v>0.6</v>
      </c>
      <c r="EO177">
        <v>1.2</v>
      </c>
      <c r="EP177">
        <v>0.9</v>
      </c>
      <c r="EQ177">
        <v>0.8</v>
      </c>
      <c r="ER177">
        <v>3.5</v>
      </c>
      <c r="ES177">
        <v>7.4</v>
      </c>
      <c r="ET177">
        <v>2.7</v>
      </c>
      <c r="EU177">
        <v>8.6</v>
      </c>
      <c r="EV177">
        <v>9.5</v>
      </c>
      <c r="EW177">
        <v>4.2</v>
      </c>
      <c r="EX177">
        <v>0.8</v>
      </c>
      <c r="EY177">
        <v>0.8</v>
      </c>
      <c r="EZ177">
        <v>4.3</v>
      </c>
      <c r="FA177">
        <v>3.1</v>
      </c>
      <c r="FB177">
        <v>10</v>
      </c>
      <c r="FC177">
        <v>1.7</v>
      </c>
      <c r="FD177">
        <v>0.9</v>
      </c>
      <c r="FE177">
        <v>4.2</v>
      </c>
      <c r="FF177">
        <v>2</v>
      </c>
      <c r="FG177">
        <v>1.4</v>
      </c>
      <c r="FH177">
        <v>1.7</v>
      </c>
      <c r="FI177">
        <v>1.2</v>
      </c>
      <c r="FJ177">
        <v>1.1000000000000001</v>
      </c>
      <c r="FK177">
        <v>10.5</v>
      </c>
      <c r="FL177">
        <v>3.2</v>
      </c>
      <c r="FM177">
        <v>1</v>
      </c>
      <c r="FN177">
        <v>2.2999999999999998</v>
      </c>
      <c r="FO177">
        <v>3.6</v>
      </c>
      <c r="FP177">
        <v>6.2</v>
      </c>
      <c r="FQ177">
        <v>1.2</v>
      </c>
      <c r="FR177">
        <v>0.5</v>
      </c>
      <c r="FS177">
        <v>227</v>
      </c>
      <c r="FZ177" t="s">
        <v>700</v>
      </c>
      <c r="GA177" t="s">
        <v>700</v>
      </c>
      <c r="GB177" t="s">
        <v>418</v>
      </c>
      <c r="GC177" t="s">
        <v>2358</v>
      </c>
    </row>
    <row r="178" spans="1:185" x14ac:dyDescent="0.25">
      <c r="A178" s="65" t="s">
        <v>809</v>
      </c>
      <c r="B178">
        <v>39705</v>
      </c>
      <c r="C178">
        <v>946</v>
      </c>
      <c r="D178">
        <v>9863</v>
      </c>
      <c r="E178">
        <v>149</v>
      </c>
      <c r="F178">
        <v>24049</v>
      </c>
      <c r="G178">
        <v>797</v>
      </c>
      <c r="H178">
        <v>5793</v>
      </c>
      <c r="I178">
        <v>0</v>
      </c>
      <c r="J178">
        <v>2723</v>
      </c>
      <c r="K178">
        <v>32</v>
      </c>
      <c r="L178">
        <v>7140</v>
      </c>
      <c r="M178">
        <v>117</v>
      </c>
      <c r="N178">
        <v>3159</v>
      </c>
      <c r="O178">
        <v>81</v>
      </c>
      <c r="P178">
        <v>4077</v>
      </c>
      <c r="Q178">
        <v>215</v>
      </c>
      <c r="R178">
        <v>5151</v>
      </c>
      <c r="S178">
        <v>221</v>
      </c>
      <c r="T178">
        <v>5925</v>
      </c>
      <c r="U178">
        <v>118</v>
      </c>
      <c r="V178">
        <v>5737</v>
      </c>
      <c r="W178">
        <v>162</v>
      </c>
      <c r="X178">
        <v>19658</v>
      </c>
      <c r="Y178">
        <v>614</v>
      </c>
      <c r="Z178">
        <v>20047</v>
      </c>
      <c r="AA178">
        <v>332</v>
      </c>
      <c r="AB178">
        <v>36808</v>
      </c>
      <c r="AC178">
        <v>845</v>
      </c>
      <c r="AD178">
        <v>782</v>
      </c>
      <c r="AE178">
        <v>5</v>
      </c>
      <c r="AF178">
        <v>246</v>
      </c>
      <c r="AG178">
        <v>38</v>
      </c>
      <c r="AH178">
        <v>617</v>
      </c>
      <c r="AI178">
        <v>0</v>
      </c>
      <c r="AJ178">
        <v>279</v>
      </c>
      <c r="AK178">
        <v>11</v>
      </c>
      <c r="AL178">
        <v>942</v>
      </c>
      <c r="AM178">
        <v>46</v>
      </c>
      <c r="AN178">
        <v>1576</v>
      </c>
      <c r="AO178">
        <v>63</v>
      </c>
      <c r="AP178">
        <v>35579</v>
      </c>
      <c r="AQ178">
        <v>793</v>
      </c>
      <c r="AR178">
        <v>3882</v>
      </c>
      <c r="AS178">
        <v>41</v>
      </c>
      <c r="AT178">
        <v>35823</v>
      </c>
      <c r="AU178">
        <v>905</v>
      </c>
      <c r="AV178">
        <v>38440</v>
      </c>
      <c r="AW178">
        <v>912</v>
      </c>
      <c r="AX178">
        <v>1265</v>
      </c>
      <c r="AY178">
        <v>34</v>
      </c>
      <c r="AZ178">
        <v>933</v>
      </c>
      <c r="BA178">
        <v>0</v>
      </c>
      <c r="BB178">
        <v>332</v>
      </c>
      <c r="BC178">
        <v>34</v>
      </c>
      <c r="BD178">
        <v>1004</v>
      </c>
      <c r="BE178">
        <v>126</v>
      </c>
      <c r="BF178">
        <v>7283</v>
      </c>
      <c r="BG178">
        <v>261</v>
      </c>
      <c r="BH178">
        <v>9312</v>
      </c>
      <c r="BI178">
        <v>241</v>
      </c>
      <c r="BJ178">
        <v>9084</v>
      </c>
      <c r="BK178">
        <v>88</v>
      </c>
      <c r="BL178">
        <v>20729</v>
      </c>
      <c r="BM178">
        <v>620</v>
      </c>
      <c r="BN178">
        <v>20150</v>
      </c>
      <c r="BO178">
        <v>510</v>
      </c>
      <c r="BP178">
        <v>579</v>
      </c>
      <c r="BQ178">
        <v>110</v>
      </c>
      <c r="BR178">
        <v>3320</v>
      </c>
      <c r="BS178">
        <v>177</v>
      </c>
      <c r="BT178">
        <v>14342</v>
      </c>
      <c r="BU178">
        <v>358</v>
      </c>
      <c r="BV178">
        <v>6853</v>
      </c>
      <c r="BW178">
        <v>224</v>
      </c>
      <c r="BX178">
        <v>2854</v>
      </c>
      <c r="BY178">
        <v>215</v>
      </c>
      <c r="BZ178">
        <v>2137</v>
      </c>
      <c r="CA178">
        <v>128</v>
      </c>
      <c r="CB178">
        <v>3037</v>
      </c>
      <c r="CC178">
        <v>150</v>
      </c>
      <c r="CD178">
        <v>14854</v>
      </c>
      <c r="CE178">
        <v>547</v>
      </c>
      <c r="CF178">
        <v>21724</v>
      </c>
      <c r="CG178">
        <v>245</v>
      </c>
      <c r="CH178">
        <v>946</v>
      </c>
      <c r="CI178">
        <v>38759</v>
      </c>
      <c r="CJ178">
        <v>34365</v>
      </c>
      <c r="CK178">
        <v>10057</v>
      </c>
      <c r="CL178">
        <v>36382</v>
      </c>
      <c r="CM178">
        <v>1612</v>
      </c>
      <c r="CN178">
        <v>464</v>
      </c>
      <c r="CO178">
        <v>203</v>
      </c>
      <c r="CP178">
        <v>1560</v>
      </c>
      <c r="CQ178">
        <v>2655</v>
      </c>
      <c r="CR178">
        <v>480</v>
      </c>
      <c r="CS178">
        <v>2687</v>
      </c>
      <c r="CT178">
        <v>1555</v>
      </c>
      <c r="CU178">
        <v>403</v>
      </c>
      <c r="CV178">
        <v>1681</v>
      </c>
      <c r="CW178">
        <v>2143</v>
      </c>
      <c r="CX178">
        <v>4627</v>
      </c>
      <c r="CY178">
        <v>1768</v>
      </c>
      <c r="CZ178">
        <v>858</v>
      </c>
      <c r="DA178">
        <v>1266</v>
      </c>
      <c r="DB178">
        <v>498</v>
      </c>
      <c r="DC178">
        <v>344</v>
      </c>
      <c r="DD178">
        <v>568</v>
      </c>
      <c r="DE178">
        <v>4355</v>
      </c>
      <c r="DF178">
        <v>10756</v>
      </c>
      <c r="DG178">
        <v>8807</v>
      </c>
      <c r="DH178">
        <v>3643</v>
      </c>
      <c r="DI178">
        <v>730</v>
      </c>
      <c r="DJ178">
        <v>503</v>
      </c>
      <c r="DK178">
        <v>1219</v>
      </c>
      <c r="DL178">
        <v>632</v>
      </c>
      <c r="DM178">
        <v>35118</v>
      </c>
      <c r="DN178">
        <v>4714</v>
      </c>
      <c r="DO178">
        <v>12134</v>
      </c>
      <c r="DP178">
        <v>2977</v>
      </c>
      <c r="DQ178">
        <v>299</v>
      </c>
      <c r="DR178">
        <v>575</v>
      </c>
      <c r="DS178">
        <v>418</v>
      </c>
      <c r="DT178">
        <v>244</v>
      </c>
      <c r="DU178">
        <v>273</v>
      </c>
      <c r="DV178">
        <v>946</v>
      </c>
      <c r="DW178">
        <v>15111</v>
      </c>
      <c r="DX178" t="s">
        <v>700</v>
      </c>
      <c r="DY178" t="s">
        <v>700</v>
      </c>
      <c r="DZ178" t="s">
        <v>700</v>
      </c>
      <c r="EA178" t="s">
        <v>700</v>
      </c>
      <c r="EB178" t="s">
        <v>619</v>
      </c>
      <c r="EC178">
        <v>0.7</v>
      </c>
      <c r="ED178">
        <v>0.8</v>
      </c>
      <c r="EE178">
        <v>1.3</v>
      </c>
      <c r="EF178">
        <v>1.7</v>
      </c>
      <c r="EG178">
        <v>2.2999999999999998</v>
      </c>
      <c r="EH178">
        <v>2.2999999999999998</v>
      </c>
      <c r="EI178">
        <v>1.4</v>
      </c>
      <c r="EJ178">
        <v>1.6</v>
      </c>
      <c r="EK178">
        <v>0.5</v>
      </c>
      <c r="EL178">
        <v>1</v>
      </c>
      <c r="EM178">
        <v>0.9</v>
      </c>
      <c r="EN178">
        <v>0.3</v>
      </c>
      <c r="EO178">
        <v>1</v>
      </c>
      <c r="EP178">
        <v>0.6</v>
      </c>
      <c r="EQ178">
        <v>0.7</v>
      </c>
      <c r="ER178">
        <v>0.8</v>
      </c>
      <c r="ES178">
        <v>21.8</v>
      </c>
      <c r="ET178">
        <v>2.8</v>
      </c>
      <c r="EU178">
        <v>5.6</v>
      </c>
      <c r="EV178">
        <v>5.0999999999999996</v>
      </c>
      <c r="EW178">
        <v>3.1</v>
      </c>
      <c r="EX178">
        <v>0.7</v>
      </c>
      <c r="EY178">
        <v>0.7</v>
      </c>
      <c r="EZ178">
        <v>2.9</v>
      </c>
      <c r="FA178">
        <v>1.9</v>
      </c>
      <c r="FB178">
        <v>11</v>
      </c>
      <c r="FC178">
        <v>0.7</v>
      </c>
      <c r="FD178">
        <v>0.7</v>
      </c>
      <c r="FE178">
        <v>9</v>
      </c>
      <c r="FF178">
        <v>1.5</v>
      </c>
      <c r="FG178">
        <v>1.1000000000000001</v>
      </c>
      <c r="FH178">
        <v>0.6</v>
      </c>
      <c r="FI178">
        <v>0.8</v>
      </c>
      <c r="FJ178">
        <v>0.7</v>
      </c>
      <c r="FK178">
        <v>9.8000000000000007</v>
      </c>
      <c r="FL178">
        <v>3</v>
      </c>
      <c r="FM178">
        <v>0.9</v>
      </c>
      <c r="FN178">
        <v>1.1000000000000001</v>
      </c>
      <c r="FO178">
        <v>3.7</v>
      </c>
      <c r="FP178">
        <v>2.8</v>
      </c>
      <c r="FQ178">
        <v>1.5</v>
      </c>
      <c r="FR178">
        <v>0.6</v>
      </c>
      <c r="FS178">
        <v>70</v>
      </c>
      <c r="FZ178" t="s">
        <v>700</v>
      </c>
      <c r="GA178" t="s">
        <v>700</v>
      </c>
      <c r="GB178" t="s">
        <v>419</v>
      </c>
      <c r="GC178" t="s">
        <v>2358</v>
      </c>
    </row>
    <row r="179" spans="1:185" x14ac:dyDescent="0.25">
      <c r="A179" s="65" t="s">
        <v>810</v>
      </c>
      <c r="B179">
        <v>41729</v>
      </c>
      <c r="C179">
        <v>1703</v>
      </c>
      <c r="D179">
        <v>13043</v>
      </c>
      <c r="E179">
        <v>417</v>
      </c>
      <c r="F179">
        <v>25399</v>
      </c>
      <c r="G179">
        <v>1283</v>
      </c>
      <c r="H179">
        <v>3287</v>
      </c>
      <c r="I179">
        <v>3</v>
      </c>
      <c r="J179">
        <v>4157</v>
      </c>
      <c r="K179">
        <v>26</v>
      </c>
      <c r="L179">
        <v>8886</v>
      </c>
      <c r="M179">
        <v>391</v>
      </c>
      <c r="N179">
        <v>3336</v>
      </c>
      <c r="O179">
        <v>219</v>
      </c>
      <c r="P179">
        <v>5199</v>
      </c>
      <c r="Q179">
        <v>299</v>
      </c>
      <c r="R179">
        <v>7067</v>
      </c>
      <c r="S179">
        <v>378</v>
      </c>
      <c r="T179">
        <v>5962</v>
      </c>
      <c r="U179">
        <v>270</v>
      </c>
      <c r="V179">
        <v>3835</v>
      </c>
      <c r="W179">
        <v>117</v>
      </c>
      <c r="X179">
        <v>21117</v>
      </c>
      <c r="Y179">
        <v>1108</v>
      </c>
      <c r="Z179">
        <v>20612</v>
      </c>
      <c r="AA179">
        <v>595</v>
      </c>
      <c r="AB179">
        <v>30910</v>
      </c>
      <c r="AC179">
        <v>984</v>
      </c>
      <c r="AD179">
        <v>3117</v>
      </c>
      <c r="AE179">
        <v>49</v>
      </c>
      <c r="AF179">
        <v>115</v>
      </c>
      <c r="AG179">
        <v>21</v>
      </c>
      <c r="AH179">
        <v>4549</v>
      </c>
      <c r="AI179">
        <v>208</v>
      </c>
      <c r="AJ179">
        <v>1647</v>
      </c>
      <c r="AK179">
        <v>429</v>
      </c>
      <c r="AL179">
        <v>1375</v>
      </c>
      <c r="AM179">
        <v>12</v>
      </c>
      <c r="AN179">
        <v>3297</v>
      </c>
      <c r="AO179">
        <v>675</v>
      </c>
      <c r="AP179">
        <v>29471</v>
      </c>
      <c r="AQ179">
        <v>745</v>
      </c>
      <c r="AR179">
        <v>2700</v>
      </c>
      <c r="AS179">
        <v>78</v>
      </c>
      <c r="AT179">
        <v>39029</v>
      </c>
      <c r="AU179">
        <v>1625</v>
      </c>
      <c r="AV179">
        <v>35066</v>
      </c>
      <c r="AW179">
        <v>1053</v>
      </c>
      <c r="AX179">
        <v>6663</v>
      </c>
      <c r="AY179">
        <v>650</v>
      </c>
      <c r="AZ179">
        <v>3897</v>
      </c>
      <c r="BA179">
        <v>190</v>
      </c>
      <c r="BB179">
        <v>2766</v>
      </c>
      <c r="BC179">
        <v>460</v>
      </c>
      <c r="BD179">
        <v>2024</v>
      </c>
      <c r="BE179">
        <v>250</v>
      </c>
      <c r="BF179">
        <v>5971</v>
      </c>
      <c r="BG179">
        <v>468</v>
      </c>
      <c r="BH179">
        <v>8312</v>
      </c>
      <c r="BI179">
        <v>295</v>
      </c>
      <c r="BJ179">
        <v>9043</v>
      </c>
      <c r="BK179">
        <v>54</v>
      </c>
      <c r="BL179">
        <v>22398</v>
      </c>
      <c r="BM179">
        <v>1079</v>
      </c>
      <c r="BN179">
        <v>21701</v>
      </c>
      <c r="BO179">
        <v>954</v>
      </c>
      <c r="BP179">
        <v>697</v>
      </c>
      <c r="BQ179">
        <v>125</v>
      </c>
      <c r="BR179">
        <v>3001</v>
      </c>
      <c r="BS179">
        <v>204</v>
      </c>
      <c r="BT179">
        <v>16262</v>
      </c>
      <c r="BU179">
        <v>484</v>
      </c>
      <c r="BV179">
        <v>6370</v>
      </c>
      <c r="BW179">
        <v>586</v>
      </c>
      <c r="BX179">
        <v>2767</v>
      </c>
      <c r="BY179">
        <v>213</v>
      </c>
      <c r="BZ179">
        <v>2618</v>
      </c>
      <c r="CA179">
        <v>238</v>
      </c>
      <c r="CB179">
        <v>4372</v>
      </c>
      <c r="CC179">
        <v>446</v>
      </c>
      <c r="CD179">
        <v>16524</v>
      </c>
      <c r="CE179">
        <v>992</v>
      </c>
      <c r="CF179">
        <v>20663</v>
      </c>
      <c r="CG179">
        <v>247</v>
      </c>
      <c r="CH179">
        <v>1703</v>
      </c>
      <c r="CI179">
        <v>40026</v>
      </c>
      <c r="CJ179">
        <v>32788</v>
      </c>
      <c r="CK179">
        <v>10493</v>
      </c>
      <c r="CL179">
        <v>30695</v>
      </c>
      <c r="CM179">
        <v>8542</v>
      </c>
      <c r="CN179">
        <v>3444</v>
      </c>
      <c r="CO179">
        <v>293</v>
      </c>
      <c r="CP179">
        <v>1252</v>
      </c>
      <c r="CQ179">
        <v>4120</v>
      </c>
      <c r="CR179">
        <v>454</v>
      </c>
      <c r="CS179">
        <v>2405</v>
      </c>
      <c r="CT179">
        <v>1193</v>
      </c>
      <c r="CU179">
        <v>491</v>
      </c>
      <c r="CV179">
        <v>1989</v>
      </c>
      <c r="CW179">
        <v>2297</v>
      </c>
      <c r="CX179">
        <v>4271</v>
      </c>
      <c r="CY179">
        <v>2482</v>
      </c>
      <c r="CZ179">
        <v>1344</v>
      </c>
      <c r="DA179">
        <v>412</v>
      </c>
      <c r="DB179">
        <v>567</v>
      </c>
      <c r="DC179">
        <v>346</v>
      </c>
      <c r="DD179">
        <v>880</v>
      </c>
      <c r="DE179">
        <v>3650</v>
      </c>
      <c r="DF179">
        <v>10279</v>
      </c>
      <c r="DG179">
        <v>8017</v>
      </c>
      <c r="DH179">
        <v>4358</v>
      </c>
      <c r="DI179">
        <v>755</v>
      </c>
      <c r="DJ179">
        <v>454</v>
      </c>
      <c r="DK179">
        <v>1507</v>
      </c>
      <c r="DL179">
        <v>968</v>
      </c>
      <c r="DM179">
        <v>37199</v>
      </c>
      <c r="DN179">
        <v>4822</v>
      </c>
      <c r="DO179">
        <v>10585</v>
      </c>
      <c r="DP179">
        <v>3344</v>
      </c>
      <c r="DQ179">
        <v>224</v>
      </c>
      <c r="DR179">
        <v>609</v>
      </c>
      <c r="DS179">
        <v>652</v>
      </c>
      <c r="DT179">
        <v>310</v>
      </c>
      <c r="DU179">
        <v>335</v>
      </c>
      <c r="DV179">
        <v>1091</v>
      </c>
      <c r="DW179">
        <v>13929</v>
      </c>
      <c r="DX179" t="s">
        <v>700</v>
      </c>
      <c r="DY179" t="s">
        <v>700</v>
      </c>
      <c r="DZ179" t="s">
        <v>700</v>
      </c>
      <c r="EA179" t="s">
        <v>700</v>
      </c>
      <c r="EB179" t="s">
        <v>620</v>
      </c>
      <c r="EC179">
        <v>0.8</v>
      </c>
      <c r="ED179">
        <v>0.6</v>
      </c>
      <c r="EE179">
        <v>1.5</v>
      </c>
      <c r="EF179">
        <v>3.6</v>
      </c>
      <c r="EG179">
        <v>2.4</v>
      </c>
      <c r="EH179">
        <v>1.5</v>
      </c>
      <c r="EI179">
        <v>1.5</v>
      </c>
      <c r="EJ179">
        <v>1.3</v>
      </c>
      <c r="EK179">
        <v>0.2</v>
      </c>
      <c r="EL179">
        <v>1</v>
      </c>
      <c r="EM179">
        <v>1</v>
      </c>
      <c r="EN179">
        <v>0.1</v>
      </c>
      <c r="EO179">
        <v>1.2</v>
      </c>
      <c r="EP179">
        <v>0.8</v>
      </c>
      <c r="EQ179">
        <v>0.8</v>
      </c>
      <c r="ER179">
        <v>1.9</v>
      </c>
      <c r="ES179">
        <v>23.6</v>
      </c>
      <c r="ET179">
        <v>2.2999999999999998</v>
      </c>
      <c r="EU179">
        <v>7.6</v>
      </c>
      <c r="EV179">
        <v>0.7</v>
      </c>
      <c r="EW179">
        <v>7</v>
      </c>
      <c r="EX179">
        <v>0.8</v>
      </c>
      <c r="EY179">
        <v>0.7</v>
      </c>
      <c r="EZ179">
        <v>2.8</v>
      </c>
      <c r="FA179">
        <v>2.4</v>
      </c>
      <c r="FB179">
        <v>6.4</v>
      </c>
      <c r="FC179">
        <v>1.7</v>
      </c>
      <c r="FD179">
        <v>0.9</v>
      </c>
      <c r="FE179">
        <v>4.5999999999999996</v>
      </c>
      <c r="FF179">
        <v>2.5</v>
      </c>
      <c r="FG179">
        <v>1.2</v>
      </c>
      <c r="FH179">
        <v>0.4</v>
      </c>
      <c r="FI179">
        <v>1.1000000000000001</v>
      </c>
      <c r="FJ179">
        <v>1.1000000000000001</v>
      </c>
      <c r="FK179">
        <v>9.8000000000000007</v>
      </c>
      <c r="FL179">
        <v>2.9</v>
      </c>
      <c r="FM179">
        <v>0.9</v>
      </c>
      <c r="FN179">
        <v>2.7</v>
      </c>
      <c r="FO179">
        <v>3.1</v>
      </c>
      <c r="FP179">
        <v>3.4</v>
      </c>
      <c r="FQ179">
        <v>1.6</v>
      </c>
      <c r="FR179">
        <v>0.7</v>
      </c>
      <c r="FS179">
        <v>116</v>
      </c>
      <c r="FZ179" t="s">
        <v>700</v>
      </c>
      <c r="GA179" t="s">
        <v>700</v>
      </c>
      <c r="GB179" t="s">
        <v>420</v>
      </c>
      <c r="GC179" t="s">
        <v>2358</v>
      </c>
    </row>
    <row r="180" spans="1:185" x14ac:dyDescent="0.25">
      <c r="A180" s="65" t="s">
        <v>811</v>
      </c>
      <c r="B180">
        <v>43756</v>
      </c>
      <c r="C180">
        <v>1953</v>
      </c>
      <c r="D180">
        <v>12415</v>
      </c>
      <c r="E180">
        <v>472</v>
      </c>
      <c r="F180">
        <v>26034</v>
      </c>
      <c r="G180">
        <v>1468</v>
      </c>
      <c r="H180">
        <v>5307</v>
      </c>
      <c r="I180">
        <v>13</v>
      </c>
      <c r="J180">
        <v>3222</v>
      </c>
      <c r="K180">
        <v>170</v>
      </c>
      <c r="L180">
        <v>9193</v>
      </c>
      <c r="M180">
        <v>302</v>
      </c>
      <c r="N180">
        <v>2727</v>
      </c>
      <c r="O180">
        <v>311</v>
      </c>
      <c r="P180">
        <v>4255</v>
      </c>
      <c r="Q180">
        <v>502</v>
      </c>
      <c r="R180">
        <v>5921</v>
      </c>
      <c r="S180">
        <v>251</v>
      </c>
      <c r="T180">
        <v>7473</v>
      </c>
      <c r="U180">
        <v>281</v>
      </c>
      <c r="V180">
        <v>5658</v>
      </c>
      <c r="W180">
        <v>123</v>
      </c>
      <c r="X180">
        <v>22022</v>
      </c>
      <c r="Y180">
        <v>1013</v>
      </c>
      <c r="Z180">
        <v>21734</v>
      </c>
      <c r="AA180">
        <v>940</v>
      </c>
      <c r="AB180">
        <v>39680</v>
      </c>
      <c r="AC180">
        <v>1348</v>
      </c>
      <c r="AD180">
        <v>304</v>
      </c>
      <c r="AE180">
        <v>0</v>
      </c>
      <c r="AF180">
        <v>718</v>
      </c>
      <c r="AG180">
        <v>161</v>
      </c>
      <c r="AH180">
        <v>1289</v>
      </c>
      <c r="AI180">
        <v>84</v>
      </c>
      <c r="AJ180">
        <v>697</v>
      </c>
      <c r="AK180">
        <v>316</v>
      </c>
      <c r="AL180">
        <v>975</v>
      </c>
      <c r="AM180">
        <v>44</v>
      </c>
      <c r="AN180">
        <v>2011</v>
      </c>
      <c r="AO180">
        <v>439</v>
      </c>
      <c r="AP180">
        <v>38455</v>
      </c>
      <c r="AQ180">
        <v>1227</v>
      </c>
      <c r="AR180">
        <v>3695</v>
      </c>
      <c r="AS180">
        <v>99</v>
      </c>
      <c r="AT180">
        <v>40061</v>
      </c>
      <c r="AU180">
        <v>1854</v>
      </c>
      <c r="AV180">
        <v>41343</v>
      </c>
      <c r="AW180">
        <v>1490</v>
      </c>
      <c r="AX180">
        <v>2413</v>
      </c>
      <c r="AY180">
        <v>463</v>
      </c>
      <c r="AZ180">
        <v>1365</v>
      </c>
      <c r="BA180">
        <v>148</v>
      </c>
      <c r="BB180">
        <v>1048</v>
      </c>
      <c r="BC180">
        <v>315</v>
      </c>
      <c r="BD180">
        <v>912</v>
      </c>
      <c r="BE180">
        <v>267</v>
      </c>
      <c r="BF180">
        <v>6575</v>
      </c>
      <c r="BG180">
        <v>492</v>
      </c>
      <c r="BH180">
        <v>9634</v>
      </c>
      <c r="BI180">
        <v>205</v>
      </c>
      <c r="BJ180">
        <v>11493</v>
      </c>
      <c r="BK180">
        <v>206</v>
      </c>
      <c r="BL180">
        <v>22353</v>
      </c>
      <c r="BM180">
        <v>1075</v>
      </c>
      <c r="BN180">
        <v>21624</v>
      </c>
      <c r="BO180">
        <v>956</v>
      </c>
      <c r="BP180">
        <v>729</v>
      </c>
      <c r="BQ180">
        <v>119</v>
      </c>
      <c r="BR180">
        <v>3681</v>
      </c>
      <c r="BS180">
        <v>393</v>
      </c>
      <c r="BT180">
        <v>16383</v>
      </c>
      <c r="BU180">
        <v>606</v>
      </c>
      <c r="BV180">
        <v>6629</v>
      </c>
      <c r="BW180">
        <v>451</v>
      </c>
      <c r="BX180">
        <v>3022</v>
      </c>
      <c r="BY180">
        <v>411</v>
      </c>
      <c r="BZ180">
        <v>2680</v>
      </c>
      <c r="CA180">
        <v>327</v>
      </c>
      <c r="CB180">
        <v>3741</v>
      </c>
      <c r="CC180">
        <v>633</v>
      </c>
      <c r="CD180">
        <v>13231</v>
      </c>
      <c r="CE180">
        <v>918</v>
      </c>
      <c r="CF180">
        <v>26676</v>
      </c>
      <c r="CG180">
        <v>379</v>
      </c>
      <c r="CH180">
        <v>1953</v>
      </c>
      <c r="CI180">
        <v>41803</v>
      </c>
      <c r="CJ180">
        <v>36979</v>
      </c>
      <c r="CK180">
        <v>9852</v>
      </c>
      <c r="CL180">
        <v>38050</v>
      </c>
      <c r="CM180">
        <v>3044</v>
      </c>
      <c r="CN180">
        <v>1237</v>
      </c>
      <c r="CO180">
        <v>329</v>
      </c>
      <c r="CP180">
        <v>1834</v>
      </c>
      <c r="CQ180">
        <v>3502</v>
      </c>
      <c r="CR180">
        <v>1256</v>
      </c>
      <c r="CS180">
        <v>3000</v>
      </c>
      <c r="CT180">
        <v>1111</v>
      </c>
      <c r="CU180">
        <v>311</v>
      </c>
      <c r="CV180">
        <v>1892</v>
      </c>
      <c r="CW180">
        <v>2464</v>
      </c>
      <c r="CX180">
        <v>3821</v>
      </c>
      <c r="CY180">
        <v>2262</v>
      </c>
      <c r="CZ180">
        <v>923</v>
      </c>
      <c r="DA180">
        <v>702</v>
      </c>
      <c r="DB180">
        <v>304</v>
      </c>
      <c r="DC180">
        <v>262</v>
      </c>
      <c r="DD180">
        <v>629</v>
      </c>
      <c r="DE180">
        <v>3790</v>
      </c>
      <c r="DF180">
        <v>11828</v>
      </c>
      <c r="DG180">
        <v>10197</v>
      </c>
      <c r="DH180">
        <v>4961</v>
      </c>
      <c r="DI180">
        <v>554</v>
      </c>
      <c r="DJ180">
        <v>266</v>
      </c>
      <c r="DK180">
        <v>1077</v>
      </c>
      <c r="DL180">
        <v>639</v>
      </c>
      <c r="DM180">
        <v>38460</v>
      </c>
      <c r="DN180">
        <v>4730</v>
      </c>
      <c r="DO180">
        <v>13020</v>
      </c>
      <c r="DP180">
        <v>2598</v>
      </c>
      <c r="DQ180">
        <v>265</v>
      </c>
      <c r="DR180">
        <v>176</v>
      </c>
      <c r="DS180">
        <v>322</v>
      </c>
      <c r="DT180">
        <v>336</v>
      </c>
      <c r="DU180">
        <v>213</v>
      </c>
      <c r="DV180">
        <v>1156</v>
      </c>
      <c r="DW180">
        <v>15618</v>
      </c>
      <c r="DX180" t="s">
        <v>700</v>
      </c>
      <c r="DY180" t="s">
        <v>700</v>
      </c>
      <c r="DZ180" t="s">
        <v>700</v>
      </c>
      <c r="EA180" t="s">
        <v>700</v>
      </c>
      <c r="EB180" t="s">
        <v>621</v>
      </c>
      <c r="EC180">
        <v>1</v>
      </c>
      <c r="ED180">
        <v>3.8</v>
      </c>
      <c r="EE180">
        <v>1.6</v>
      </c>
      <c r="EF180">
        <v>5</v>
      </c>
      <c r="EG180">
        <v>4.8</v>
      </c>
      <c r="EH180">
        <v>2.5</v>
      </c>
      <c r="EI180">
        <v>2.2000000000000002</v>
      </c>
      <c r="EJ180">
        <v>1.5</v>
      </c>
      <c r="EK180">
        <v>0.6</v>
      </c>
      <c r="EL180">
        <v>1.6</v>
      </c>
      <c r="EM180">
        <v>1.4</v>
      </c>
      <c r="EN180">
        <v>0.4</v>
      </c>
      <c r="EO180">
        <v>1.2</v>
      </c>
      <c r="EP180">
        <v>1.5</v>
      </c>
      <c r="EQ180">
        <v>0.9</v>
      </c>
      <c r="ER180">
        <v>5.6</v>
      </c>
      <c r="ES180">
        <v>10.3</v>
      </c>
      <c r="ET180">
        <v>6.8</v>
      </c>
      <c r="EU180">
        <v>29.3</v>
      </c>
      <c r="EV180">
        <v>3.6</v>
      </c>
      <c r="EW180">
        <v>14.1</v>
      </c>
      <c r="EX180">
        <v>0.9</v>
      </c>
      <c r="EY180">
        <v>0.9</v>
      </c>
      <c r="EZ180">
        <v>11.6</v>
      </c>
      <c r="FA180">
        <v>8.6</v>
      </c>
      <c r="FB180">
        <v>22</v>
      </c>
      <c r="FC180">
        <v>1.8</v>
      </c>
      <c r="FD180">
        <v>1.1000000000000001</v>
      </c>
      <c r="FE180">
        <v>13.8</v>
      </c>
      <c r="FF180">
        <v>2.9</v>
      </c>
      <c r="FG180">
        <v>1.1000000000000001</v>
      </c>
      <c r="FH180">
        <v>1</v>
      </c>
      <c r="FI180">
        <v>1.4</v>
      </c>
      <c r="FJ180">
        <v>1.4</v>
      </c>
      <c r="FK180">
        <v>11.9</v>
      </c>
      <c r="FL180">
        <v>3.5</v>
      </c>
      <c r="FM180">
        <v>1.3</v>
      </c>
      <c r="FN180">
        <v>3.8</v>
      </c>
      <c r="FO180">
        <v>4.3</v>
      </c>
      <c r="FP180">
        <v>6.4</v>
      </c>
      <c r="FQ180">
        <v>2.6</v>
      </c>
      <c r="FR180">
        <v>0.6</v>
      </c>
      <c r="FS180">
        <v>187</v>
      </c>
      <c r="FZ180" t="s">
        <v>700</v>
      </c>
      <c r="GA180" t="s">
        <v>700</v>
      </c>
      <c r="GB180" t="s">
        <v>421</v>
      </c>
      <c r="GC180" t="s">
        <v>2358</v>
      </c>
    </row>
    <row r="181" spans="1:185" x14ac:dyDescent="0.25">
      <c r="A181" s="65" t="s">
        <v>812</v>
      </c>
      <c r="B181">
        <v>43477</v>
      </c>
      <c r="C181">
        <v>1611</v>
      </c>
      <c r="D181">
        <v>12497</v>
      </c>
      <c r="E181">
        <v>298</v>
      </c>
      <c r="F181">
        <v>27114</v>
      </c>
      <c r="G181">
        <v>1302</v>
      </c>
      <c r="H181">
        <v>3866</v>
      </c>
      <c r="I181">
        <v>11</v>
      </c>
      <c r="J181">
        <v>3751</v>
      </c>
      <c r="K181">
        <v>82</v>
      </c>
      <c r="L181">
        <v>8746</v>
      </c>
      <c r="M181">
        <v>216</v>
      </c>
      <c r="N181">
        <v>3664</v>
      </c>
      <c r="O181">
        <v>343</v>
      </c>
      <c r="P181">
        <v>5305</v>
      </c>
      <c r="Q181">
        <v>458</v>
      </c>
      <c r="R181">
        <v>6291</v>
      </c>
      <c r="S181">
        <v>205</v>
      </c>
      <c r="T181">
        <v>6531</v>
      </c>
      <c r="U181">
        <v>151</v>
      </c>
      <c r="V181">
        <v>5323</v>
      </c>
      <c r="W181">
        <v>145</v>
      </c>
      <c r="X181">
        <v>21496</v>
      </c>
      <c r="Y181">
        <v>897</v>
      </c>
      <c r="Z181">
        <v>21981</v>
      </c>
      <c r="AA181">
        <v>714</v>
      </c>
      <c r="AB181">
        <v>33741</v>
      </c>
      <c r="AC181">
        <v>861</v>
      </c>
      <c r="AD181">
        <v>3959</v>
      </c>
      <c r="AE181">
        <v>168</v>
      </c>
      <c r="AF181">
        <v>76</v>
      </c>
      <c r="AG181">
        <v>0</v>
      </c>
      <c r="AH181">
        <v>3015</v>
      </c>
      <c r="AI181">
        <v>136</v>
      </c>
      <c r="AJ181">
        <v>1273</v>
      </c>
      <c r="AK181">
        <v>376</v>
      </c>
      <c r="AL181">
        <v>1407</v>
      </c>
      <c r="AM181">
        <v>70</v>
      </c>
      <c r="AN181">
        <v>2182</v>
      </c>
      <c r="AO181">
        <v>556</v>
      </c>
      <c r="AP181">
        <v>32873</v>
      </c>
      <c r="AQ181">
        <v>695</v>
      </c>
      <c r="AR181">
        <v>3605</v>
      </c>
      <c r="AS181">
        <v>92</v>
      </c>
      <c r="AT181">
        <v>39872</v>
      </c>
      <c r="AU181">
        <v>1519</v>
      </c>
      <c r="AV181">
        <v>38075</v>
      </c>
      <c r="AW181">
        <v>943</v>
      </c>
      <c r="AX181">
        <v>5402</v>
      </c>
      <c r="AY181">
        <v>668</v>
      </c>
      <c r="AZ181">
        <v>3451</v>
      </c>
      <c r="BA181">
        <v>97</v>
      </c>
      <c r="BB181">
        <v>1951</v>
      </c>
      <c r="BC181">
        <v>571</v>
      </c>
      <c r="BD181">
        <v>1724</v>
      </c>
      <c r="BE181">
        <v>321</v>
      </c>
      <c r="BF181">
        <v>5072</v>
      </c>
      <c r="BG181">
        <v>286</v>
      </c>
      <c r="BH181">
        <v>8537</v>
      </c>
      <c r="BI181">
        <v>212</v>
      </c>
      <c r="BJ181">
        <v>11983</v>
      </c>
      <c r="BK181">
        <v>151</v>
      </c>
      <c r="BL181">
        <v>24078</v>
      </c>
      <c r="BM181">
        <v>1066</v>
      </c>
      <c r="BN181">
        <v>23305</v>
      </c>
      <c r="BO181">
        <v>992</v>
      </c>
      <c r="BP181">
        <v>773</v>
      </c>
      <c r="BQ181">
        <v>74</v>
      </c>
      <c r="BR181">
        <v>3036</v>
      </c>
      <c r="BS181">
        <v>236</v>
      </c>
      <c r="BT181">
        <v>17545</v>
      </c>
      <c r="BU181">
        <v>412</v>
      </c>
      <c r="BV181">
        <v>6889</v>
      </c>
      <c r="BW181">
        <v>725</v>
      </c>
      <c r="BX181">
        <v>2680</v>
      </c>
      <c r="BY181">
        <v>165</v>
      </c>
      <c r="BZ181">
        <v>2688</v>
      </c>
      <c r="CA181">
        <v>306</v>
      </c>
      <c r="CB181">
        <v>3864</v>
      </c>
      <c r="CC181">
        <v>549</v>
      </c>
      <c r="CD181">
        <v>12961</v>
      </c>
      <c r="CE181">
        <v>753</v>
      </c>
      <c r="CF181">
        <v>26620</v>
      </c>
      <c r="CG181">
        <v>309</v>
      </c>
      <c r="CH181">
        <v>1611</v>
      </c>
      <c r="CI181">
        <v>41866</v>
      </c>
      <c r="CJ181">
        <v>36156</v>
      </c>
      <c r="CK181">
        <v>9884</v>
      </c>
      <c r="CL181">
        <v>33464</v>
      </c>
      <c r="CM181">
        <v>7019</v>
      </c>
      <c r="CN181">
        <v>3075</v>
      </c>
      <c r="CO181">
        <v>134</v>
      </c>
      <c r="CP181">
        <v>1227</v>
      </c>
      <c r="CQ181">
        <v>3646</v>
      </c>
      <c r="CR181">
        <v>833</v>
      </c>
      <c r="CS181">
        <v>3004</v>
      </c>
      <c r="CT181">
        <v>1064</v>
      </c>
      <c r="CU181">
        <v>673</v>
      </c>
      <c r="CV181">
        <v>2318</v>
      </c>
      <c r="CW181">
        <v>2943</v>
      </c>
      <c r="CX181">
        <v>5276</v>
      </c>
      <c r="CY181">
        <v>2058</v>
      </c>
      <c r="CZ181">
        <v>1110</v>
      </c>
      <c r="DA181">
        <v>739</v>
      </c>
      <c r="DB181">
        <v>578</v>
      </c>
      <c r="DC181">
        <v>435</v>
      </c>
      <c r="DD181">
        <v>853</v>
      </c>
      <c r="DE181">
        <v>3508</v>
      </c>
      <c r="DF181">
        <v>11451</v>
      </c>
      <c r="DG181">
        <v>9227</v>
      </c>
      <c r="DH181">
        <v>4507</v>
      </c>
      <c r="DI181">
        <v>570</v>
      </c>
      <c r="DJ181">
        <v>371</v>
      </c>
      <c r="DK181">
        <v>1654</v>
      </c>
      <c r="DL181">
        <v>930</v>
      </c>
      <c r="DM181">
        <v>37843</v>
      </c>
      <c r="DN181">
        <v>4863</v>
      </c>
      <c r="DO181">
        <v>11778</v>
      </c>
      <c r="DP181">
        <v>3181</v>
      </c>
      <c r="DQ181">
        <v>337</v>
      </c>
      <c r="DR181">
        <v>251</v>
      </c>
      <c r="DS181">
        <v>570</v>
      </c>
      <c r="DT181">
        <v>484</v>
      </c>
      <c r="DU181">
        <v>199</v>
      </c>
      <c r="DV181">
        <v>1276</v>
      </c>
      <c r="DW181">
        <v>14959</v>
      </c>
      <c r="DX181" t="s">
        <v>700</v>
      </c>
      <c r="DY181" t="s">
        <v>700</v>
      </c>
      <c r="DZ181" t="s">
        <v>700</v>
      </c>
      <c r="EA181" t="s">
        <v>700</v>
      </c>
      <c r="EB181" t="s">
        <v>622</v>
      </c>
      <c r="EC181">
        <v>0.7</v>
      </c>
      <c r="ED181">
        <v>1.4</v>
      </c>
      <c r="EE181">
        <v>1.4</v>
      </c>
      <c r="EF181">
        <v>3.2</v>
      </c>
      <c r="EG181">
        <v>2.7</v>
      </c>
      <c r="EH181">
        <v>1.9</v>
      </c>
      <c r="EI181">
        <v>1.2</v>
      </c>
      <c r="EJ181">
        <v>1.3</v>
      </c>
      <c r="EK181">
        <v>0.8</v>
      </c>
      <c r="EL181">
        <v>1.1000000000000001</v>
      </c>
      <c r="EM181">
        <v>1</v>
      </c>
      <c r="EN181">
        <v>0.5</v>
      </c>
      <c r="EO181">
        <v>1.1000000000000001</v>
      </c>
      <c r="EP181">
        <v>0.8</v>
      </c>
      <c r="EQ181">
        <v>0.6</v>
      </c>
      <c r="ER181">
        <v>3.1</v>
      </c>
      <c r="ES181">
        <v>20.399999999999999</v>
      </c>
      <c r="ET181">
        <v>3.2</v>
      </c>
      <c r="EU181">
        <v>11.7</v>
      </c>
      <c r="EV181">
        <v>3.4</v>
      </c>
      <c r="EW181">
        <v>8.6999999999999993</v>
      </c>
      <c r="EX181">
        <v>0.5</v>
      </c>
      <c r="EY181">
        <v>0.6</v>
      </c>
      <c r="EZ181">
        <v>4.0999999999999996</v>
      </c>
      <c r="FA181">
        <v>1.9</v>
      </c>
      <c r="FB181">
        <v>8.1</v>
      </c>
      <c r="FC181">
        <v>1.5</v>
      </c>
      <c r="FD181">
        <v>0.8</v>
      </c>
      <c r="FE181">
        <v>9</v>
      </c>
      <c r="FF181">
        <v>2.4</v>
      </c>
      <c r="FG181">
        <v>1</v>
      </c>
      <c r="FH181">
        <v>0.7</v>
      </c>
      <c r="FI181">
        <v>1.1000000000000001</v>
      </c>
      <c r="FJ181">
        <v>1.1000000000000001</v>
      </c>
      <c r="FK181">
        <v>8.1999999999999993</v>
      </c>
      <c r="FL181">
        <v>2.9</v>
      </c>
      <c r="FM181">
        <v>0.7</v>
      </c>
      <c r="FN181">
        <v>2.9</v>
      </c>
      <c r="FO181">
        <v>3.2</v>
      </c>
      <c r="FP181">
        <v>4.3</v>
      </c>
      <c r="FQ181">
        <v>1.6</v>
      </c>
      <c r="FR181">
        <v>0.5</v>
      </c>
      <c r="FS181">
        <v>140</v>
      </c>
      <c r="FZ181" t="s">
        <v>700</v>
      </c>
      <c r="GA181" t="s">
        <v>700</v>
      </c>
      <c r="GB181" t="s">
        <v>422</v>
      </c>
      <c r="GC181" t="s">
        <v>2358</v>
      </c>
    </row>
    <row r="182" spans="1:185" x14ac:dyDescent="0.25">
      <c r="A182" s="65" t="s">
        <v>813</v>
      </c>
      <c r="B182">
        <v>40317</v>
      </c>
      <c r="C182">
        <v>1496</v>
      </c>
      <c r="D182">
        <v>9321</v>
      </c>
      <c r="E182">
        <v>279</v>
      </c>
      <c r="F182">
        <v>24195</v>
      </c>
      <c r="G182">
        <v>1210</v>
      </c>
      <c r="H182">
        <v>6801</v>
      </c>
      <c r="I182">
        <v>7</v>
      </c>
      <c r="J182">
        <v>2969</v>
      </c>
      <c r="K182">
        <v>71</v>
      </c>
      <c r="L182">
        <v>6352</v>
      </c>
      <c r="M182">
        <v>208</v>
      </c>
      <c r="N182">
        <v>3807</v>
      </c>
      <c r="O182">
        <v>248</v>
      </c>
      <c r="P182">
        <v>4909</v>
      </c>
      <c r="Q182">
        <v>324</v>
      </c>
      <c r="R182">
        <v>4506</v>
      </c>
      <c r="S182">
        <v>359</v>
      </c>
      <c r="T182">
        <v>5195</v>
      </c>
      <c r="U182">
        <v>183</v>
      </c>
      <c r="V182">
        <v>5778</v>
      </c>
      <c r="W182">
        <v>96</v>
      </c>
      <c r="X182">
        <v>19126</v>
      </c>
      <c r="Y182">
        <v>768</v>
      </c>
      <c r="Z182">
        <v>21191</v>
      </c>
      <c r="AA182">
        <v>728</v>
      </c>
      <c r="AB182">
        <v>30810</v>
      </c>
      <c r="AC182">
        <v>858</v>
      </c>
      <c r="AD182">
        <v>4287</v>
      </c>
      <c r="AE182">
        <v>271</v>
      </c>
      <c r="AF182">
        <v>55</v>
      </c>
      <c r="AG182">
        <v>0</v>
      </c>
      <c r="AH182">
        <v>1908</v>
      </c>
      <c r="AI182">
        <v>31</v>
      </c>
      <c r="AJ182">
        <v>1327</v>
      </c>
      <c r="AK182">
        <v>196</v>
      </c>
      <c r="AL182">
        <v>1913</v>
      </c>
      <c r="AM182">
        <v>123</v>
      </c>
      <c r="AN182">
        <v>2739</v>
      </c>
      <c r="AO182">
        <v>434</v>
      </c>
      <c r="AP182">
        <v>29659</v>
      </c>
      <c r="AQ182">
        <v>710</v>
      </c>
      <c r="AR182">
        <v>4217</v>
      </c>
      <c r="AS182">
        <v>90</v>
      </c>
      <c r="AT182">
        <v>36100</v>
      </c>
      <c r="AU182">
        <v>1406</v>
      </c>
      <c r="AV182">
        <v>35489</v>
      </c>
      <c r="AW182">
        <v>1076</v>
      </c>
      <c r="AX182">
        <v>4828</v>
      </c>
      <c r="AY182">
        <v>420</v>
      </c>
      <c r="AZ182">
        <v>2744</v>
      </c>
      <c r="BA182">
        <v>59</v>
      </c>
      <c r="BB182">
        <v>2084</v>
      </c>
      <c r="BC182">
        <v>361</v>
      </c>
      <c r="BD182">
        <v>1649</v>
      </c>
      <c r="BE182">
        <v>283</v>
      </c>
      <c r="BF182">
        <v>5369</v>
      </c>
      <c r="BG182">
        <v>265</v>
      </c>
      <c r="BH182">
        <v>9056</v>
      </c>
      <c r="BI182">
        <v>222</v>
      </c>
      <c r="BJ182">
        <v>11115</v>
      </c>
      <c r="BK182">
        <v>199</v>
      </c>
      <c r="BL182">
        <v>20816</v>
      </c>
      <c r="BM182">
        <v>936</v>
      </c>
      <c r="BN182">
        <v>19901</v>
      </c>
      <c r="BO182">
        <v>894</v>
      </c>
      <c r="BP182">
        <v>915</v>
      </c>
      <c r="BQ182">
        <v>42</v>
      </c>
      <c r="BR182">
        <v>3379</v>
      </c>
      <c r="BS182">
        <v>274</v>
      </c>
      <c r="BT182">
        <v>14734</v>
      </c>
      <c r="BU182">
        <v>500</v>
      </c>
      <c r="BV182">
        <v>6585</v>
      </c>
      <c r="BW182">
        <v>455</v>
      </c>
      <c r="BX182">
        <v>2876</v>
      </c>
      <c r="BY182">
        <v>255</v>
      </c>
      <c r="BZ182">
        <v>3625</v>
      </c>
      <c r="CA182">
        <v>483</v>
      </c>
      <c r="CB182">
        <v>6258</v>
      </c>
      <c r="CC182">
        <v>483</v>
      </c>
      <c r="CD182">
        <v>14544</v>
      </c>
      <c r="CE182">
        <v>774</v>
      </c>
      <c r="CF182">
        <v>19468</v>
      </c>
      <c r="CG182">
        <v>215</v>
      </c>
      <c r="CH182">
        <v>1496</v>
      </c>
      <c r="CI182">
        <v>38821</v>
      </c>
      <c r="CJ182">
        <v>31555</v>
      </c>
      <c r="CK182">
        <v>13048</v>
      </c>
      <c r="CL182">
        <v>32571</v>
      </c>
      <c r="CM182">
        <v>5464</v>
      </c>
      <c r="CN182">
        <v>2197</v>
      </c>
      <c r="CO182">
        <v>136</v>
      </c>
      <c r="CP182">
        <v>783</v>
      </c>
      <c r="CQ182">
        <v>2354</v>
      </c>
      <c r="CR182">
        <v>717</v>
      </c>
      <c r="CS182">
        <v>2457</v>
      </c>
      <c r="CT182">
        <v>1205</v>
      </c>
      <c r="CU182">
        <v>476</v>
      </c>
      <c r="CV182">
        <v>2358</v>
      </c>
      <c r="CW182">
        <v>2933</v>
      </c>
      <c r="CX182">
        <v>4455</v>
      </c>
      <c r="CY182">
        <v>2566</v>
      </c>
      <c r="CZ182">
        <v>835</v>
      </c>
      <c r="DA182">
        <v>620</v>
      </c>
      <c r="DB182">
        <v>523</v>
      </c>
      <c r="DC182">
        <v>514</v>
      </c>
      <c r="DD182">
        <v>1173</v>
      </c>
      <c r="DE182">
        <v>5656</v>
      </c>
      <c r="DF182">
        <v>11033</v>
      </c>
      <c r="DG182">
        <v>8188</v>
      </c>
      <c r="DH182">
        <v>2874</v>
      </c>
      <c r="DI182">
        <v>780</v>
      </c>
      <c r="DJ182">
        <v>383</v>
      </c>
      <c r="DK182">
        <v>2065</v>
      </c>
      <c r="DL182">
        <v>1217</v>
      </c>
      <c r="DM182">
        <v>33985</v>
      </c>
      <c r="DN182">
        <v>5930</v>
      </c>
      <c r="DO182">
        <v>11262</v>
      </c>
      <c r="DP182">
        <v>5427</v>
      </c>
      <c r="DQ182">
        <v>414</v>
      </c>
      <c r="DR182">
        <v>568</v>
      </c>
      <c r="DS182">
        <v>1032</v>
      </c>
      <c r="DT182">
        <v>666</v>
      </c>
      <c r="DU182">
        <v>453</v>
      </c>
      <c r="DV182">
        <v>2110</v>
      </c>
      <c r="DW182">
        <v>16689</v>
      </c>
      <c r="DX182" t="s">
        <v>700</v>
      </c>
      <c r="DY182" t="s">
        <v>700</v>
      </c>
      <c r="DZ182" t="s">
        <v>700</v>
      </c>
      <c r="EA182" t="s">
        <v>700</v>
      </c>
      <c r="EB182" t="s">
        <v>623</v>
      </c>
      <c r="EC182">
        <v>1.3</v>
      </c>
      <c r="ED182">
        <v>1.9</v>
      </c>
      <c r="EE182">
        <v>2.2000000000000002</v>
      </c>
      <c r="EF182">
        <v>4</v>
      </c>
      <c r="EG182">
        <v>4.2</v>
      </c>
      <c r="EH182">
        <v>3.3</v>
      </c>
      <c r="EI182">
        <v>1.9</v>
      </c>
      <c r="EJ182">
        <v>1.6</v>
      </c>
      <c r="EK182">
        <v>0.4</v>
      </c>
      <c r="EL182">
        <v>1.7</v>
      </c>
      <c r="EM182">
        <v>1.7</v>
      </c>
      <c r="EN182">
        <v>0.2</v>
      </c>
      <c r="EO182">
        <v>1.5</v>
      </c>
      <c r="EP182">
        <v>1.4</v>
      </c>
      <c r="EQ182">
        <v>0.9</v>
      </c>
      <c r="ER182">
        <v>4.9000000000000004</v>
      </c>
      <c r="ES182">
        <v>26.7</v>
      </c>
      <c r="ET182">
        <v>2</v>
      </c>
      <c r="EU182">
        <v>12.3</v>
      </c>
      <c r="EV182">
        <v>7.5</v>
      </c>
      <c r="EW182">
        <v>7.5</v>
      </c>
      <c r="EX182">
        <v>0.9</v>
      </c>
      <c r="EY182">
        <v>1.3</v>
      </c>
      <c r="EZ182">
        <v>3.2</v>
      </c>
      <c r="FA182">
        <v>2</v>
      </c>
      <c r="FB182">
        <v>6.3</v>
      </c>
      <c r="FC182">
        <v>2.2000000000000002</v>
      </c>
      <c r="FD182">
        <v>1.4</v>
      </c>
      <c r="FE182">
        <v>7.6</v>
      </c>
      <c r="FF182">
        <v>2.7</v>
      </c>
      <c r="FG182">
        <v>1.3</v>
      </c>
      <c r="FH182">
        <v>1</v>
      </c>
      <c r="FI182">
        <v>1.8</v>
      </c>
      <c r="FJ182">
        <v>1.8</v>
      </c>
      <c r="FK182">
        <v>5.0999999999999996</v>
      </c>
      <c r="FL182">
        <v>3.7</v>
      </c>
      <c r="FM182">
        <v>1.9</v>
      </c>
      <c r="FN182">
        <v>2.9</v>
      </c>
      <c r="FO182">
        <v>4.0999999999999996</v>
      </c>
      <c r="FP182">
        <v>3.5</v>
      </c>
      <c r="FQ182">
        <v>2.5</v>
      </c>
      <c r="FR182">
        <v>0.7</v>
      </c>
      <c r="FS182">
        <v>220</v>
      </c>
      <c r="FZ182" t="s">
        <v>700</v>
      </c>
      <c r="GA182" t="s">
        <v>700</v>
      </c>
      <c r="GB182" t="s">
        <v>423</v>
      </c>
      <c r="GC182" t="s">
        <v>2358</v>
      </c>
    </row>
    <row r="183" spans="1:185" x14ac:dyDescent="0.25">
      <c r="A183" s="65" t="s">
        <v>814</v>
      </c>
      <c r="B183">
        <v>44983</v>
      </c>
      <c r="C183">
        <v>1735</v>
      </c>
      <c r="D183">
        <v>12289</v>
      </c>
      <c r="E183">
        <v>464</v>
      </c>
      <c r="F183">
        <v>27571</v>
      </c>
      <c r="G183">
        <v>1271</v>
      </c>
      <c r="H183">
        <v>5123</v>
      </c>
      <c r="I183">
        <v>0</v>
      </c>
      <c r="J183">
        <v>3876</v>
      </c>
      <c r="K183">
        <v>184</v>
      </c>
      <c r="L183">
        <v>8413</v>
      </c>
      <c r="M183">
        <v>280</v>
      </c>
      <c r="N183">
        <v>3364</v>
      </c>
      <c r="O183">
        <v>171</v>
      </c>
      <c r="P183">
        <v>5477</v>
      </c>
      <c r="Q183">
        <v>273</v>
      </c>
      <c r="R183">
        <v>7064</v>
      </c>
      <c r="S183">
        <v>395</v>
      </c>
      <c r="T183">
        <v>5978</v>
      </c>
      <c r="U183">
        <v>302</v>
      </c>
      <c r="V183">
        <v>5688</v>
      </c>
      <c r="W183">
        <v>130</v>
      </c>
      <c r="X183">
        <v>21721</v>
      </c>
      <c r="Y183">
        <v>983</v>
      </c>
      <c r="Z183">
        <v>23262</v>
      </c>
      <c r="AA183">
        <v>752</v>
      </c>
      <c r="AB183">
        <v>35437</v>
      </c>
      <c r="AC183">
        <v>693</v>
      </c>
      <c r="AD183">
        <v>3131</v>
      </c>
      <c r="AE183">
        <v>420</v>
      </c>
      <c r="AF183">
        <v>87</v>
      </c>
      <c r="AG183">
        <v>9</v>
      </c>
      <c r="AH183">
        <v>3167</v>
      </c>
      <c r="AI183">
        <v>84</v>
      </c>
      <c r="AJ183">
        <v>1319</v>
      </c>
      <c r="AK183">
        <v>490</v>
      </c>
      <c r="AL183">
        <v>1820</v>
      </c>
      <c r="AM183">
        <v>39</v>
      </c>
      <c r="AN183">
        <v>3055</v>
      </c>
      <c r="AO183">
        <v>547</v>
      </c>
      <c r="AP183">
        <v>34147</v>
      </c>
      <c r="AQ183">
        <v>636</v>
      </c>
      <c r="AR183">
        <v>3849</v>
      </c>
      <c r="AS183">
        <v>22</v>
      </c>
      <c r="AT183">
        <v>41134</v>
      </c>
      <c r="AU183">
        <v>1713</v>
      </c>
      <c r="AV183">
        <v>39913</v>
      </c>
      <c r="AW183">
        <v>1104</v>
      </c>
      <c r="AX183">
        <v>5070</v>
      </c>
      <c r="AY183">
        <v>631</v>
      </c>
      <c r="AZ183">
        <v>2798</v>
      </c>
      <c r="BA183">
        <v>246</v>
      </c>
      <c r="BB183">
        <v>2272</v>
      </c>
      <c r="BC183">
        <v>385</v>
      </c>
      <c r="BD183">
        <v>1519</v>
      </c>
      <c r="BE183">
        <v>308</v>
      </c>
      <c r="BF183">
        <v>5960</v>
      </c>
      <c r="BG183">
        <v>414</v>
      </c>
      <c r="BH183">
        <v>9716</v>
      </c>
      <c r="BI183">
        <v>229</v>
      </c>
      <c r="BJ183">
        <v>12135</v>
      </c>
      <c r="BK183">
        <v>149</v>
      </c>
      <c r="BL183">
        <v>24303</v>
      </c>
      <c r="BM183">
        <v>1247</v>
      </c>
      <c r="BN183">
        <v>23594</v>
      </c>
      <c r="BO183">
        <v>1161</v>
      </c>
      <c r="BP183">
        <v>709</v>
      </c>
      <c r="BQ183">
        <v>86</v>
      </c>
      <c r="BR183">
        <v>3268</v>
      </c>
      <c r="BS183">
        <v>24</v>
      </c>
      <c r="BT183">
        <v>17789</v>
      </c>
      <c r="BU183">
        <v>595</v>
      </c>
      <c r="BV183">
        <v>6969</v>
      </c>
      <c r="BW183">
        <v>614</v>
      </c>
      <c r="BX183">
        <v>2813</v>
      </c>
      <c r="BY183">
        <v>62</v>
      </c>
      <c r="BZ183">
        <v>2257</v>
      </c>
      <c r="CA183">
        <v>400</v>
      </c>
      <c r="CB183">
        <v>3679</v>
      </c>
      <c r="CC183">
        <v>400</v>
      </c>
      <c r="CD183">
        <v>15295</v>
      </c>
      <c r="CE183">
        <v>957</v>
      </c>
      <c r="CF183">
        <v>25879</v>
      </c>
      <c r="CG183">
        <v>378</v>
      </c>
      <c r="CH183">
        <v>1735</v>
      </c>
      <c r="CI183">
        <v>43248</v>
      </c>
      <c r="CJ183">
        <v>37899</v>
      </c>
      <c r="CK183">
        <v>10338</v>
      </c>
      <c r="CL183">
        <v>35620</v>
      </c>
      <c r="CM183">
        <v>6414</v>
      </c>
      <c r="CN183">
        <v>2309</v>
      </c>
      <c r="CO183">
        <v>90</v>
      </c>
      <c r="CP183">
        <v>1113</v>
      </c>
      <c r="CQ183">
        <v>2756</v>
      </c>
      <c r="CR183">
        <v>910</v>
      </c>
      <c r="CS183">
        <v>3354</v>
      </c>
      <c r="CT183">
        <v>1606</v>
      </c>
      <c r="CU183">
        <v>760</v>
      </c>
      <c r="CV183">
        <v>2530</v>
      </c>
      <c r="CW183">
        <v>2842</v>
      </c>
      <c r="CX183">
        <v>5063</v>
      </c>
      <c r="CY183">
        <v>2230</v>
      </c>
      <c r="CZ183">
        <v>1072</v>
      </c>
      <c r="DA183">
        <v>962</v>
      </c>
      <c r="DB183">
        <v>544</v>
      </c>
      <c r="DC183">
        <v>386</v>
      </c>
      <c r="DD183">
        <v>642</v>
      </c>
      <c r="DE183">
        <v>4907</v>
      </c>
      <c r="DF183">
        <v>12162</v>
      </c>
      <c r="DG183">
        <v>9667</v>
      </c>
      <c r="DH183">
        <v>4699</v>
      </c>
      <c r="DI183">
        <v>645</v>
      </c>
      <c r="DJ183">
        <v>263</v>
      </c>
      <c r="DK183">
        <v>1850</v>
      </c>
      <c r="DL183">
        <v>1103</v>
      </c>
      <c r="DM183">
        <v>38274</v>
      </c>
      <c r="DN183">
        <v>6208</v>
      </c>
      <c r="DO183">
        <v>13431</v>
      </c>
      <c r="DP183">
        <v>3638</v>
      </c>
      <c r="DQ183">
        <v>433</v>
      </c>
      <c r="DR183">
        <v>542</v>
      </c>
      <c r="DS183">
        <v>592</v>
      </c>
      <c r="DT183">
        <v>453</v>
      </c>
      <c r="DU183">
        <v>405</v>
      </c>
      <c r="DV183">
        <v>1199</v>
      </c>
      <c r="DW183">
        <v>17069</v>
      </c>
      <c r="DX183" t="s">
        <v>700</v>
      </c>
      <c r="DY183" t="s">
        <v>700</v>
      </c>
      <c r="DZ183" t="s">
        <v>700</v>
      </c>
      <c r="EA183" t="s">
        <v>700</v>
      </c>
      <c r="EB183" t="s">
        <v>624</v>
      </c>
      <c r="EC183">
        <v>1</v>
      </c>
      <c r="ED183">
        <v>3.2</v>
      </c>
      <c r="EE183">
        <v>2</v>
      </c>
      <c r="EF183">
        <v>3</v>
      </c>
      <c r="EG183">
        <v>2.8</v>
      </c>
      <c r="EH183">
        <v>2.5</v>
      </c>
      <c r="EI183">
        <v>2.2000000000000002</v>
      </c>
      <c r="EJ183">
        <v>1.3</v>
      </c>
      <c r="EK183">
        <v>0.6</v>
      </c>
      <c r="EL183">
        <v>2</v>
      </c>
      <c r="EM183">
        <v>1.1000000000000001</v>
      </c>
      <c r="EN183">
        <v>0.3</v>
      </c>
      <c r="EO183">
        <v>1.2</v>
      </c>
      <c r="EP183">
        <v>1.1000000000000001</v>
      </c>
      <c r="EQ183">
        <v>0.7</v>
      </c>
      <c r="ER183">
        <v>8.6</v>
      </c>
      <c r="ES183">
        <v>18.399999999999999</v>
      </c>
      <c r="ET183">
        <v>2.8</v>
      </c>
      <c r="EU183">
        <v>16.399999999999999</v>
      </c>
      <c r="EV183">
        <v>1.9</v>
      </c>
      <c r="EW183">
        <v>8.9</v>
      </c>
      <c r="EX183">
        <v>0.7</v>
      </c>
      <c r="EY183">
        <v>0.8</v>
      </c>
      <c r="EZ183">
        <v>4.5</v>
      </c>
      <c r="FA183">
        <v>4.5999999999999996</v>
      </c>
      <c r="FB183">
        <v>8.6999999999999993</v>
      </c>
      <c r="FC183">
        <v>0.8</v>
      </c>
      <c r="FD183">
        <v>1.1000000000000001</v>
      </c>
      <c r="FE183">
        <v>7.9</v>
      </c>
      <c r="FF183">
        <v>2.6</v>
      </c>
      <c r="FG183">
        <v>0.9</v>
      </c>
      <c r="FH183">
        <v>0.9</v>
      </c>
      <c r="FI183">
        <v>1.2</v>
      </c>
      <c r="FJ183">
        <v>1.3</v>
      </c>
      <c r="FK183">
        <v>8.6999999999999993</v>
      </c>
      <c r="FL183">
        <v>0.8</v>
      </c>
      <c r="FM183">
        <v>1.1000000000000001</v>
      </c>
      <c r="FN183">
        <v>3.4</v>
      </c>
      <c r="FO183">
        <v>2.2000000000000002</v>
      </c>
      <c r="FP183">
        <v>6.6</v>
      </c>
      <c r="FQ183">
        <v>2.4</v>
      </c>
      <c r="FR183">
        <v>0.7</v>
      </c>
      <c r="FS183">
        <v>264</v>
      </c>
      <c r="FZ183" t="s">
        <v>700</v>
      </c>
      <c r="GA183" t="s">
        <v>700</v>
      </c>
      <c r="GB183" t="s">
        <v>424</v>
      </c>
      <c r="GC183" t="s">
        <v>2358</v>
      </c>
    </row>
    <row r="184" spans="1:185" x14ac:dyDescent="0.25">
      <c r="A184" s="65" t="s">
        <v>815</v>
      </c>
      <c r="B184">
        <v>42119</v>
      </c>
      <c r="C184">
        <v>1681</v>
      </c>
      <c r="D184">
        <v>12108</v>
      </c>
      <c r="E184">
        <v>309</v>
      </c>
      <c r="F184">
        <v>25363</v>
      </c>
      <c r="G184">
        <v>1339</v>
      </c>
      <c r="H184">
        <v>4648</v>
      </c>
      <c r="I184">
        <v>33</v>
      </c>
      <c r="J184">
        <v>3740</v>
      </c>
      <c r="K184">
        <v>1</v>
      </c>
      <c r="L184">
        <v>8368</v>
      </c>
      <c r="M184">
        <v>308</v>
      </c>
      <c r="N184">
        <v>2941</v>
      </c>
      <c r="O184">
        <v>174</v>
      </c>
      <c r="P184">
        <v>4373</v>
      </c>
      <c r="Q184">
        <v>296</v>
      </c>
      <c r="R184">
        <v>6022</v>
      </c>
      <c r="S184">
        <v>401</v>
      </c>
      <c r="T184">
        <v>6353</v>
      </c>
      <c r="U184">
        <v>247</v>
      </c>
      <c r="V184">
        <v>5674</v>
      </c>
      <c r="W184">
        <v>221</v>
      </c>
      <c r="X184">
        <v>21626</v>
      </c>
      <c r="Y184">
        <v>1123</v>
      </c>
      <c r="Z184">
        <v>20493</v>
      </c>
      <c r="AA184">
        <v>558</v>
      </c>
      <c r="AB184">
        <v>35974</v>
      </c>
      <c r="AC184">
        <v>913</v>
      </c>
      <c r="AD184">
        <v>2082</v>
      </c>
      <c r="AE184">
        <v>159</v>
      </c>
      <c r="AF184">
        <v>52</v>
      </c>
      <c r="AG184">
        <v>0</v>
      </c>
      <c r="AH184">
        <v>1893</v>
      </c>
      <c r="AI184">
        <v>128</v>
      </c>
      <c r="AJ184">
        <v>954</v>
      </c>
      <c r="AK184">
        <v>437</v>
      </c>
      <c r="AL184">
        <v>1156</v>
      </c>
      <c r="AM184">
        <v>36</v>
      </c>
      <c r="AN184">
        <v>2400</v>
      </c>
      <c r="AO184">
        <v>736</v>
      </c>
      <c r="AP184">
        <v>34620</v>
      </c>
      <c r="AQ184">
        <v>614</v>
      </c>
      <c r="AR184">
        <v>2675</v>
      </c>
      <c r="AS184">
        <v>129</v>
      </c>
      <c r="AT184">
        <v>39444</v>
      </c>
      <c r="AU184">
        <v>1552</v>
      </c>
      <c r="AV184">
        <v>38606</v>
      </c>
      <c r="AW184">
        <v>1033</v>
      </c>
      <c r="AX184">
        <v>3513</v>
      </c>
      <c r="AY184">
        <v>648</v>
      </c>
      <c r="AZ184">
        <v>1981</v>
      </c>
      <c r="BA184">
        <v>147</v>
      </c>
      <c r="BB184">
        <v>1532</v>
      </c>
      <c r="BC184">
        <v>501</v>
      </c>
      <c r="BD184">
        <v>1221</v>
      </c>
      <c r="BE184">
        <v>379</v>
      </c>
      <c r="BF184">
        <v>4585</v>
      </c>
      <c r="BG184">
        <v>360</v>
      </c>
      <c r="BH184">
        <v>8399</v>
      </c>
      <c r="BI184">
        <v>291</v>
      </c>
      <c r="BJ184">
        <v>12865</v>
      </c>
      <c r="BK184">
        <v>168</v>
      </c>
      <c r="BL184">
        <v>22482</v>
      </c>
      <c r="BM184">
        <v>1103</v>
      </c>
      <c r="BN184">
        <v>21958</v>
      </c>
      <c r="BO184">
        <v>1083</v>
      </c>
      <c r="BP184">
        <v>524</v>
      </c>
      <c r="BQ184">
        <v>20</v>
      </c>
      <c r="BR184">
        <v>2881</v>
      </c>
      <c r="BS184">
        <v>236</v>
      </c>
      <c r="BT184">
        <v>16323</v>
      </c>
      <c r="BU184">
        <v>555</v>
      </c>
      <c r="BV184">
        <v>6644</v>
      </c>
      <c r="BW184">
        <v>564</v>
      </c>
      <c r="BX184">
        <v>2396</v>
      </c>
      <c r="BY184">
        <v>220</v>
      </c>
      <c r="BZ184">
        <v>2340</v>
      </c>
      <c r="CA184">
        <v>545</v>
      </c>
      <c r="CB184">
        <v>3312</v>
      </c>
      <c r="CC184">
        <v>635</v>
      </c>
      <c r="CD184">
        <v>11181</v>
      </c>
      <c r="CE184">
        <v>591</v>
      </c>
      <c r="CF184">
        <v>27596</v>
      </c>
      <c r="CG184">
        <v>455</v>
      </c>
      <c r="CH184">
        <v>1681</v>
      </c>
      <c r="CI184">
        <v>40438</v>
      </c>
      <c r="CJ184">
        <v>35764</v>
      </c>
      <c r="CK184">
        <v>9067</v>
      </c>
      <c r="CL184">
        <v>34976</v>
      </c>
      <c r="CM184">
        <v>4228</v>
      </c>
      <c r="CN184">
        <v>1560</v>
      </c>
      <c r="CO184">
        <v>102</v>
      </c>
      <c r="CP184">
        <v>1038</v>
      </c>
      <c r="CQ184">
        <v>2574</v>
      </c>
      <c r="CR184">
        <v>858</v>
      </c>
      <c r="CS184">
        <v>2395</v>
      </c>
      <c r="CT184">
        <v>1574</v>
      </c>
      <c r="CU184">
        <v>731</v>
      </c>
      <c r="CV184">
        <v>2358</v>
      </c>
      <c r="CW184">
        <v>2847</v>
      </c>
      <c r="CX184">
        <v>5317</v>
      </c>
      <c r="CY184">
        <v>1609</v>
      </c>
      <c r="CZ184">
        <v>1126</v>
      </c>
      <c r="DA184">
        <v>943</v>
      </c>
      <c r="DB184">
        <v>292</v>
      </c>
      <c r="DC184">
        <v>130</v>
      </c>
      <c r="DD184">
        <v>553</v>
      </c>
      <c r="DE184">
        <v>3181</v>
      </c>
      <c r="DF184">
        <v>11561</v>
      </c>
      <c r="DG184">
        <v>9659</v>
      </c>
      <c r="DH184">
        <v>4461</v>
      </c>
      <c r="DI184">
        <v>571</v>
      </c>
      <c r="DJ184">
        <v>406</v>
      </c>
      <c r="DK184">
        <v>1331</v>
      </c>
      <c r="DL184">
        <v>865</v>
      </c>
      <c r="DM184">
        <v>37890</v>
      </c>
      <c r="DN184">
        <v>3730</v>
      </c>
      <c r="DO184">
        <v>12631</v>
      </c>
      <c r="DP184">
        <v>2111</v>
      </c>
      <c r="DQ184">
        <v>212</v>
      </c>
      <c r="DR184">
        <v>257</v>
      </c>
      <c r="DS184">
        <v>432</v>
      </c>
      <c r="DT184">
        <v>221</v>
      </c>
      <c r="DU184">
        <v>107</v>
      </c>
      <c r="DV184">
        <v>811</v>
      </c>
      <c r="DW184">
        <v>14742</v>
      </c>
      <c r="DX184" t="s">
        <v>700</v>
      </c>
      <c r="DY184" t="s">
        <v>700</v>
      </c>
      <c r="DZ184" t="s">
        <v>700</v>
      </c>
      <c r="EA184" t="s">
        <v>700</v>
      </c>
      <c r="EB184" t="s">
        <v>625</v>
      </c>
      <c r="EC184">
        <v>1.1000000000000001</v>
      </c>
      <c r="ED184">
        <v>0.1</v>
      </c>
      <c r="EE184">
        <v>2.5</v>
      </c>
      <c r="EF184">
        <v>2.9</v>
      </c>
      <c r="EG184">
        <v>2.9</v>
      </c>
      <c r="EH184">
        <v>2.7</v>
      </c>
      <c r="EI184">
        <v>1.4</v>
      </c>
      <c r="EJ184">
        <v>1.7</v>
      </c>
      <c r="EK184">
        <v>1.2</v>
      </c>
      <c r="EL184">
        <v>1.7</v>
      </c>
      <c r="EM184">
        <v>1.3</v>
      </c>
      <c r="EN184">
        <v>0.9</v>
      </c>
      <c r="EO184">
        <v>1.4</v>
      </c>
      <c r="EP184">
        <v>1</v>
      </c>
      <c r="EQ184">
        <v>1.1000000000000001</v>
      </c>
      <c r="ER184">
        <v>4.3</v>
      </c>
      <c r="ES184">
        <v>27.9</v>
      </c>
      <c r="ET184">
        <v>4.5</v>
      </c>
      <c r="EU184">
        <v>10.199999999999999</v>
      </c>
      <c r="EV184">
        <v>2.6</v>
      </c>
      <c r="EW184">
        <v>13.6</v>
      </c>
      <c r="EX184">
        <v>0.6</v>
      </c>
      <c r="EY184">
        <v>0.8</v>
      </c>
      <c r="EZ184">
        <v>6.4</v>
      </c>
      <c r="FA184">
        <v>4.3</v>
      </c>
      <c r="FB184">
        <v>12.6</v>
      </c>
      <c r="FC184">
        <v>3.5</v>
      </c>
      <c r="FD184">
        <v>1</v>
      </c>
      <c r="FE184">
        <v>12.2</v>
      </c>
      <c r="FF184">
        <v>3.2</v>
      </c>
      <c r="FG184">
        <v>1.2</v>
      </c>
      <c r="FH184">
        <v>0.7</v>
      </c>
      <c r="FI184">
        <v>1</v>
      </c>
      <c r="FJ184">
        <v>1</v>
      </c>
      <c r="FK184">
        <v>4.0999999999999996</v>
      </c>
      <c r="FL184">
        <v>4.3</v>
      </c>
      <c r="FM184">
        <v>1</v>
      </c>
      <c r="FN184">
        <v>2.7</v>
      </c>
      <c r="FO184">
        <v>5.0999999999999996</v>
      </c>
      <c r="FP184">
        <v>11.2</v>
      </c>
      <c r="FQ184">
        <v>1.3</v>
      </c>
      <c r="FR184">
        <v>0.8</v>
      </c>
      <c r="FS184">
        <v>446</v>
      </c>
      <c r="FZ184" t="s">
        <v>700</v>
      </c>
      <c r="GA184" t="s">
        <v>700</v>
      </c>
      <c r="GB184" t="s">
        <v>425</v>
      </c>
      <c r="GC184" t="s">
        <v>2358</v>
      </c>
    </row>
    <row r="185" spans="1:185" x14ac:dyDescent="0.25">
      <c r="A185" s="65" t="s">
        <v>816</v>
      </c>
      <c r="B185">
        <v>42862</v>
      </c>
      <c r="C185">
        <v>577</v>
      </c>
      <c r="D185">
        <v>13430</v>
      </c>
      <c r="E185">
        <v>130</v>
      </c>
      <c r="F185">
        <v>25574</v>
      </c>
      <c r="G185">
        <v>435</v>
      </c>
      <c r="H185">
        <v>3858</v>
      </c>
      <c r="I185">
        <v>12</v>
      </c>
      <c r="J185">
        <v>3801</v>
      </c>
      <c r="K185">
        <v>52</v>
      </c>
      <c r="L185">
        <v>9629</v>
      </c>
      <c r="M185">
        <v>78</v>
      </c>
      <c r="N185">
        <v>2729</v>
      </c>
      <c r="O185">
        <v>7</v>
      </c>
      <c r="P185">
        <v>4984</v>
      </c>
      <c r="Q185">
        <v>89</v>
      </c>
      <c r="R185">
        <v>5263</v>
      </c>
      <c r="S185">
        <v>166</v>
      </c>
      <c r="T185">
        <v>7447</v>
      </c>
      <c r="U185">
        <v>94</v>
      </c>
      <c r="V185">
        <v>5151</v>
      </c>
      <c r="W185">
        <v>79</v>
      </c>
      <c r="X185">
        <v>21710</v>
      </c>
      <c r="Y185">
        <v>358</v>
      </c>
      <c r="Z185">
        <v>21152</v>
      </c>
      <c r="AA185">
        <v>219</v>
      </c>
      <c r="AB185">
        <v>38040</v>
      </c>
      <c r="AC185">
        <v>448</v>
      </c>
      <c r="AD185">
        <v>1469</v>
      </c>
      <c r="AE185">
        <v>79</v>
      </c>
      <c r="AF185">
        <v>43</v>
      </c>
      <c r="AG185">
        <v>0</v>
      </c>
      <c r="AH185">
        <v>1859</v>
      </c>
      <c r="AI185">
        <v>23</v>
      </c>
      <c r="AJ185">
        <v>296</v>
      </c>
      <c r="AK185">
        <v>0</v>
      </c>
      <c r="AL185">
        <v>1130</v>
      </c>
      <c r="AM185">
        <v>27</v>
      </c>
      <c r="AN185">
        <v>1548</v>
      </c>
      <c r="AO185">
        <v>47</v>
      </c>
      <c r="AP185">
        <v>36724</v>
      </c>
      <c r="AQ185">
        <v>401</v>
      </c>
      <c r="AR185">
        <v>2590</v>
      </c>
      <c r="AS185">
        <v>52</v>
      </c>
      <c r="AT185">
        <v>40272</v>
      </c>
      <c r="AU185">
        <v>525</v>
      </c>
      <c r="AV185">
        <v>39517</v>
      </c>
      <c r="AW185">
        <v>474</v>
      </c>
      <c r="AX185">
        <v>3345</v>
      </c>
      <c r="AY185">
        <v>103</v>
      </c>
      <c r="AZ185">
        <v>2149</v>
      </c>
      <c r="BA185">
        <v>8</v>
      </c>
      <c r="BB185">
        <v>1196</v>
      </c>
      <c r="BC185">
        <v>95</v>
      </c>
      <c r="BD185">
        <v>1026</v>
      </c>
      <c r="BE185">
        <v>107</v>
      </c>
      <c r="BF185">
        <v>4438</v>
      </c>
      <c r="BG185">
        <v>94</v>
      </c>
      <c r="BH185">
        <v>7774</v>
      </c>
      <c r="BI185">
        <v>122</v>
      </c>
      <c r="BJ185">
        <v>13465</v>
      </c>
      <c r="BK185">
        <v>117</v>
      </c>
      <c r="BL185">
        <v>22946</v>
      </c>
      <c r="BM185">
        <v>377</v>
      </c>
      <c r="BN185">
        <v>22381</v>
      </c>
      <c r="BO185">
        <v>328</v>
      </c>
      <c r="BP185">
        <v>565</v>
      </c>
      <c r="BQ185">
        <v>49</v>
      </c>
      <c r="BR185">
        <v>2628</v>
      </c>
      <c r="BS185">
        <v>58</v>
      </c>
      <c r="BT185">
        <v>16592</v>
      </c>
      <c r="BU185">
        <v>224</v>
      </c>
      <c r="BV185">
        <v>6703</v>
      </c>
      <c r="BW185">
        <v>161</v>
      </c>
      <c r="BX185">
        <v>2279</v>
      </c>
      <c r="BY185">
        <v>50</v>
      </c>
      <c r="BZ185">
        <v>1252</v>
      </c>
      <c r="CA185">
        <v>110</v>
      </c>
      <c r="CB185">
        <v>2122</v>
      </c>
      <c r="CC185">
        <v>134</v>
      </c>
      <c r="CD185">
        <v>10790</v>
      </c>
      <c r="CE185">
        <v>218</v>
      </c>
      <c r="CF185">
        <v>29897</v>
      </c>
      <c r="CG185">
        <v>225</v>
      </c>
      <c r="CH185">
        <v>577</v>
      </c>
      <c r="CI185">
        <v>42285</v>
      </c>
      <c r="CJ185">
        <v>38595</v>
      </c>
      <c r="CK185">
        <v>7562</v>
      </c>
      <c r="CL185">
        <v>36314</v>
      </c>
      <c r="CM185">
        <v>3260</v>
      </c>
      <c r="CN185">
        <v>1285</v>
      </c>
      <c r="CO185">
        <v>259</v>
      </c>
      <c r="CP185">
        <v>874</v>
      </c>
      <c r="CQ185">
        <v>2513</v>
      </c>
      <c r="CR185">
        <v>784</v>
      </c>
      <c r="CS185">
        <v>2882</v>
      </c>
      <c r="CT185">
        <v>1459</v>
      </c>
      <c r="CU185">
        <v>565</v>
      </c>
      <c r="CV185">
        <v>2862</v>
      </c>
      <c r="CW185">
        <v>2578</v>
      </c>
      <c r="CX185">
        <v>5431</v>
      </c>
      <c r="CY185">
        <v>2025</v>
      </c>
      <c r="CZ185">
        <v>1062</v>
      </c>
      <c r="DA185">
        <v>1084</v>
      </c>
      <c r="DB185">
        <v>555</v>
      </c>
      <c r="DC185">
        <v>200</v>
      </c>
      <c r="DD185">
        <v>445</v>
      </c>
      <c r="DE185">
        <v>2960</v>
      </c>
      <c r="DF185">
        <v>11554</v>
      </c>
      <c r="DG185">
        <v>9889</v>
      </c>
      <c r="DH185">
        <v>5364</v>
      </c>
      <c r="DI185">
        <v>492</v>
      </c>
      <c r="DJ185">
        <v>363</v>
      </c>
      <c r="DK185">
        <v>1173</v>
      </c>
      <c r="DL185">
        <v>721</v>
      </c>
      <c r="DM185">
        <v>38036</v>
      </c>
      <c r="DN185">
        <v>4048</v>
      </c>
      <c r="DO185">
        <v>12316</v>
      </c>
      <c r="DP185">
        <v>2198</v>
      </c>
      <c r="DQ185">
        <v>301</v>
      </c>
      <c r="DR185">
        <v>227</v>
      </c>
      <c r="DS185">
        <v>387</v>
      </c>
      <c r="DT185">
        <v>296</v>
      </c>
      <c r="DU185">
        <v>181</v>
      </c>
      <c r="DV185">
        <v>770</v>
      </c>
      <c r="DW185">
        <v>14514</v>
      </c>
      <c r="DX185" t="s">
        <v>700</v>
      </c>
      <c r="DY185" t="s">
        <v>700</v>
      </c>
      <c r="DZ185" t="s">
        <v>700</v>
      </c>
      <c r="EA185" t="s">
        <v>700</v>
      </c>
      <c r="EB185" t="s">
        <v>626</v>
      </c>
      <c r="EC185">
        <v>0.4</v>
      </c>
      <c r="ED185">
        <v>1.7</v>
      </c>
      <c r="EE185">
        <v>0.7</v>
      </c>
      <c r="EF185">
        <v>0.4</v>
      </c>
      <c r="EG185">
        <v>1.2</v>
      </c>
      <c r="EH185">
        <v>2.2999999999999998</v>
      </c>
      <c r="EI185">
        <v>0.8</v>
      </c>
      <c r="EJ185">
        <v>1.1000000000000001</v>
      </c>
      <c r="EK185">
        <v>0.8</v>
      </c>
      <c r="EL185">
        <v>0.5</v>
      </c>
      <c r="EM185">
        <v>0.6</v>
      </c>
      <c r="EN185">
        <v>0.5</v>
      </c>
      <c r="EO185">
        <v>0.6</v>
      </c>
      <c r="EP185">
        <v>0.5</v>
      </c>
      <c r="EQ185">
        <v>0.4</v>
      </c>
      <c r="ER185">
        <v>4.4000000000000004</v>
      </c>
      <c r="ES185">
        <v>32.1</v>
      </c>
      <c r="ET185">
        <v>1.6</v>
      </c>
      <c r="EU185">
        <v>5.7</v>
      </c>
      <c r="EV185">
        <v>2.5</v>
      </c>
      <c r="EW185">
        <v>4.9000000000000004</v>
      </c>
      <c r="EX185">
        <v>0.4</v>
      </c>
      <c r="EY185">
        <v>0.4</v>
      </c>
      <c r="EZ185">
        <v>2.6</v>
      </c>
      <c r="FA185">
        <v>0.6</v>
      </c>
      <c r="FB185">
        <v>6.9</v>
      </c>
      <c r="FC185">
        <v>1.9</v>
      </c>
      <c r="FD185">
        <v>0.4</v>
      </c>
      <c r="FE185">
        <v>9.9</v>
      </c>
      <c r="FF185">
        <v>1.3</v>
      </c>
      <c r="FG185">
        <v>0.9</v>
      </c>
      <c r="FH185">
        <v>0.5</v>
      </c>
      <c r="FI185">
        <v>0.6</v>
      </c>
      <c r="FJ185">
        <v>0.6</v>
      </c>
      <c r="FK185">
        <v>8.5</v>
      </c>
      <c r="FL185">
        <v>1.7</v>
      </c>
      <c r="FM185">
        <v>0.7</v>
      </c>
      <c r="FN185">
        <v>1.3</v>
      </c>
      <c r="FO185">
        <v>1.6</v>
      </c>
      <c r="FP185">
        <v>3.9</v>
      </c>
      <c r="FQ185">
        <v>1.2</v>
      </c>
      <c r="FR185">
        <v>0.4</v>
      </c>
      <c r="FS185">
        <v>74</v>
      </c>
      <c r="FZ185" t="s">
        <v>700</v>
      </c>
      <c r="GA185" t="s">
        <v>700</v>
      </c>
      <c r="GB185" t="s">
        <v>426</v>
      </c>
      <c r="GC185" t="s">
        <v>2358</v>
      </c>
    </row>
    <row r="186" spans="1:185" x14ac:dyDescent="0.25">
      <c r="A186" s="65" t="s">
        <v>817</v>
      </c>
      <c r="B186">
        <v>41956</v>
      </c>
      <c r="C186">
        <v>1218</v>
      </c>
      <c r="D186">
        <v>12436</v>
      </c>
      <c r="E186">
        <v>342</v>
      </c>
      <c r="F186">
        <v>25095</v>
      </c>
      <c r="G186">
        <v>874</v>
      </c>
      <c r="H186">
        <v>4425</v>
      </c>
      <c r="I186">
        <v>2</v>
      </c>
      <c r="J186">
        <v>3688</v>
      </c>
      <c r="K186">
        <v>68</v>
      </c>
      <c r="L186">
        <v>8748</v>
      </c>
      <c r="M186">
        <v>274</v>
      </c>
      <c r="N186">
        <v>2516</v>
      </c>
      <c r="O186">
        <v>104</v>
      </c>
      <c r="P186">
        <v>4857</v>
      </c>
      <c r="Q186">
        <v>292</v>
      </c>
      <c r="R186">
        <v>5979</v>
      </c>
      <c r="S186">
        <v>249</v>
      </c>
      <c r="T186">
        <v>6602</v>
      </c>
      <c r="U186">
        <v>123</v>
      </c>
      <c r="V186">
        <v>5141</v>
      </c>
      <c r="W186">
        <v>106</v>
      </c>
      <c r="X186">
        <v>20832</v>
      </c>
      <c r="Y186">
        <v>674</v>
      </c>
      <c r="Z186">
        <v>21124</v>
      </c>
      <c r="AA186">
        <v>544</v>
      </c>
      <c r="AB186">
        <v>38994</v>
      </c>
      <c r="AC186">
        <v>1078</v>
      </c>
      <c r="AD186">
        <v>549</v>
      </c>
      <c r="AE186">
        <v>3</v>
      </c>
      <c r="AF186">
        <v>378</v>
      </c>
      <c r="AG186">
        <v>12</v>
      </c>
      <c r="AH186">
        <v>476</v>
      </c>
      <c r="AI186">
        <v>19</v>
      </c>
      <c r="AJ186">
        <v>316</v>
      </c>
      <c r="AK186">
        <v>19</v>
      </c>
      <c r="AL186">
        <v>1243</v>
      </c>
      <c r="AM186">
        <v>87</v>
      </c>
      <c r="AN186">
        <v>969</v>
      </c>
      <c r="AO186">
        <v>60</v>
      </c>
      <c r="AP186">
        <v>38392</v>
      </c>
      <c r="AQ186">
        <v>1060</v>
      </c>
      <c r="AR186">
        <v>3033</v>
      </c>
      <c r="AS186">
        <v>36</v>
      </c>
      <c r="AT186">
        <v>38923</v>
      </c>
      <c r="AU186">
        <v>1182</v>
      </c>
      <c r="AV186">
        <v>40908</v>
      </c>
      <c r="AW186">
        <v>1180</v>
      </c>
      <c r="AX186">
        <v>1048</v>
      </c>
      <c r="AY186">
        <v>38</v>
      </c>
      <c r="AZ186">
        <v>773</v>
      </c>
      <c r="BA186">
        <v>29</v>
      </c>
      <c r="BB186">
        <v>275</v>
      </c>
      <c r="BC186">
        <v>9</v>
      </c>
      <c r="BD186">
        <v>1042</v>
      </c>
      <c r="BE186">
        <v>64</v>
      </c>
      <c r="BF186">
        <v>7120</v>
      </c>
      <c r="BG186">
        <v>315</v>
      </c>
      <c r="BH186">
        <v>10428</v>
      </c>
      <c r="BI186">
        <v>223</v>
      </c>
      <c r="BJ186">
        <v>8414</v>
      </c>
      <c r="BK186">
        <v>170</v>
      </c>
      <c r="BL186">
        <v>22118</v>
      </c>
      <c r="BM186">
        <v>728</v>
      </c>
      <c r="BN186">
        <v>21558</v>
      </c>
      <c r="BO186">
        <v>664</v>
      </c>
      <c r="BP186">
        <v>560</v>
      </c>
      <c r="BQ186">
        <v>64</v>
      </c>
      <c r="BR186">
        <v>2977</v>
      </c>
      <c r="BS186">
        <v>146</v>
      </c>
      <c r="BT186">
        <v>16461</v>
      </c>
      <c r="BU186">
        <v>463</v>
      </c>
      <c r="BV186">
        <v>6081</v>
      </c>
      <c r="BW186">
        <v>285</v>
      </c>
      <c r="BX186">
        <v>2553</v>
      </c>
      <c r="BY186">
        <v>126</v>
      </c>
      <c r="BZ186">
        <v>1237</v>
      </c>
      <c r="CA186">
        <v>100</v>
      </c>
      <c r="CB186">
        <v>2147</v>
      </c>
      <c r="CC186">
        <v>154</v>
      </c>
      <c r="CD186">
        <v>15347</v>
      </c>
      <c r="CE186">
        <v>639</v>
      </c>
      <c r="CF186">
        <v>24306</v>
      </c>
      <c r="CG186">
        <v>423</v>
      </c>
      <c r="CH186">
        <v>1218</v>
      </c>
      <c r="CI186">
        <v>40738</v>
      </c>
      <c r="CJ186">
        <v>36587</v>
      </c>
      <c r="CK186">
        <v>8298</v>
      </c>
      <c r="CL186">
        <v>37502</v>
      </c>
      <c r="CM186">
        <v>1589</v>
      </c>
      <c r="CN186">
        <v>432</v>
      </c>
      <c r="CO186">
        <v>504</v>
      </c>
      <c r="CP186">
        <v>2051</v>
      </c>
      <c r="CQ186">
        <v>3107</v>
      </c>
      <c r="CR186">
        <v>778</v>
      </c>
      <c r="CS186">
        <v>2543</v>
      </c>
      <c r="CT186">
        <v>1719</v>
      </c>
      <c r="CU186">
        <v>532</v>
      </c>
      <c r="CV186">
        <v>1879</v>
      </c>
      <c r="CW186">
        <v>1989</v>
      </c>
      <c r="CX186">
        <v>4884</v>
      </c>
      <c r="CY186">
        <v>1645</v>
      </c>
      <c r="CZ186">
        <v>1087</v>
      </c>
      <c r="DA186">
        <v>854</v>
      </c>
      <c r="DB186">
        <v>396</v>
      </c>
      <c r="DC186">
        <v>245</v>
      </c>
      <c r="DD186">
        <v>421</v>
      </c>
      <c r="DE186">
        <v>3466</v>
      </c>
      <c r="DF186">
        <v>11296</v>
      </c>
      <c r="DG186">
        <v>9697</v>
      </c>
      <c r="DH186">
        <v>4634</v>
      </c>
      <c r="DI186">
        <v>557</v>
      </c>
      <c r="DJ186">
        <v>380</v>
      </c>
      <c r="DK186">
        <v>1042</v>
      </c>
      <c r="DL186">
        <v>687</v>
      </c>
      <c r="DM186">
        <v>37272</v>
      </c>
      <c r="DN186">
        <v>4236</v>
      </c>
      <c r="DO186">
        <v>12942</v>
      </c>
      <c r="DP186">
        <v>1820</v>
      </c>
      <c r="DQ186">
        <v>178</v>
      </c>
      <c r="DR186">
        <v>398</v>
      </c>
      <c r="DS186">
        <v>261</v>
      </c>
      <c r="DT186">
        <v>219</v>
      </c>
      <c r="DU186">
        <v>143</v>
      </c>
      <c r="DV186">
        <v>449</v>
      </c>
      <c r="DW186">
        <v>14762</v>
      </c>
      <c r="DX186" t="s">
        <v>700</v>
      </c>
      <c r="DY186" t="s">
        <v>700</v>
      </c>
      <c r="DZ186" t="s">
        <v>700</v>
      </c>
      <c r="EA186" t="s">
        <v>700</v>
      </c>
      <c r="EB186" t="s">
        <v>627</v>
      </c>
      <c r="EC186">
        <v>0.7</v>
      </c>
      <c r="ED186">
        <v>1.7</v>
      </c>
      <c r="EE186">
        <v>1.8</v>
      </c>
      <c r="EF186">
        <v>1.9</v>
      </c>
      <c r="EG186">
        <v>2.1</v>
      </c>
      <c r="EH186">
        <v>1.5</v>
      </c>
      <c r="EI186">
        <v>0.7</v>
      </c>
      <c r="EJ186">
        <v>0.8</v>
      </c>
      <c r="EK186">
        <v>0.1</v>
      </c>
      <c r="EL186">
        <v>1.7</v>
      </c>
      <c r="EM186">
        <v>0.6</v>
      </c>
      <c r="EN186">
        <v>0.1</v>
      </c>
      <c r="EO186">
        <v>1</v>
      </c>
      <c r="EP186">
        <v>0.6</v>
      </c>
      <c r="EQ186">
        <v>0.8</v>
      </c>
      <c r="ER186">
        <v>0.9</v>
      </c>
      <c r="ES186">
        <v>7.7</v>
      </c>
      <c r="ET186">
        <v>4.3</v>
      </c>
      <c r="EU186">
        <v>6.8</v>
      </c>
      <c r="EV186">
        <v>5</v>
      </c>
      <c r="EW186">
        <v>5.0999999999999996</v>
      </c>
      <c r="EX186">
        <v>0.8</v>
      </c>
      <c r="EY186">
        <v>0.7</v>
      </c>
      <c r="EZ186">
        <v>3</v>
      </c>
      <c r="FA186">
        <v>3.9</v>
      </c>
      <c r="FB186">
        <v>3.8</v>
      </c>
      <c r="FC186">
        <v>0.8</v>
      </c>
      <c r="FD186">
        <v>0.8</v>
      </c>
      <c r="FE186">
        <v>3.6</v>
      </c>
      <c r="FF186">
        <v>1.2</v>
      </c>
      <c r="FG186">
        <v>0.6</v>
      </c>
      <c r="FH186">
        <v>1.1000000000000001</v>
      </c>
      <c r="FI186">
        <v>0.6</v>
      </c>
      <c r="FJ186">
        <v>0.6</v>
      </c>
      <c r="FK186">
        <v>6.5</v>
      </c>
      <c r="FL186">
        <v>1.9</v>
      </c>
      <c r="FM186">
        <v>0.6</v>
      </c>
      <c r="FN186">
        <v>1.5</v>
      </c>
      <c r="FO186">
        <v>1.8</v>
      </c>
      <c r="FP186">
        <v>3.5</v>
      </c>
      <c r="FQ186">
        <v>1.9</v>
      </c>
      <c r="FR186">
        <v>0.6</v>
      </c>
      <c r="FS186">
        <v>41</v>
      </c>
      <c r="FZ186" t="s">
        <v>700</v>
      </c>
      <c r="GA186" t="s">
        <v>700</v>
      </c>
      <c r="GB186" t="s">
        <v>427</v>
      </c>
      <c r="GC186" t="s">
        <v>2358</v>
      </c>
    </row>
    <row r="187" spans="1:185" x14ac:dyDescent="0.25">
      <c r="A187" s="65" t="s">
        <v>818</v>
      </c>
      <c r="B187">
        <v>43275</v>
      </c>
      <c r="C187">
        <v>4154</v>
      </c>
      <c r="D187">
        <v>13788</v>
      </c>
      <c r="E187">
        <v>890</v>
      </c>
      <c r="F187">
        <v>26183</v>
      </c>
      <c r="G187">
        <v>3237</v>
      </c>
      <c r="H187">
        <v>3304</v>
      </c>
      <c r="I187">
        <v>27</v>
      </c>
      <c r="J187">
        <v>4087</v>
      </c>
      <c r="K187">
        <v>205</v>
      </c>
      <c r="L187">
        <v>9701</v>
      </c>
      <c r="M187">
        <v>685</v>
      </c>
      <c r="N187">
        <v>4142</v>
      </c>
      <c r="O187">
        <v>640</v>
      </c>
      <c r="P187">
        <v>6126</v>
      </c>
      <c r="Q187">
        <v>902</v>
      </c>
      <c r="R187">
        <v>6088</v>
      </c>
      <c r="S187">
        <v>617</v>
      </c>
      <c r="T187">
        <v>5700</v>
      </c>
      <c r="U187">
        <v>743</v>
      </c>
      <c r="V187">
        <v>4127</v>
      </c>
      <c r="W187">
        <v>335</v>
      </c>
      <c r="X187">
        <v>21722</v>
      </c>
      <c r="Y187">
        <v>2412</v>
      </c>
      <c r="Z187">
        <v>21553</v>
      </c>
      <c r="AA187">
        <v>1742</v>
      </c>
      <c r="AB187">
        <v>16094</v>
      </c>
      <c r="AC187">
        <v>1356</v>
      </c>
      <c r="AD187">
        <v>15884</v>
      </c>
      <c r="AE187">
        <v>1344</v>
      </c>
      <c r="AF187">
        <v>534</v>
      </c>
      <c r="AG187">
        <v>206</v>
      </c>
      <c r="AH187">
        <v>6231</v>
      </c>
      <c r="AI187">
        <v>792</v>
      </c>
      <c r="AJ187">
        <v>1597</v>
      </c>
      <c r="AK187">
        <v>276</v>
      </c>
      <c r="AL187">
        <v>2935</v>
      </c>
      <c r="AM187">
        <v>180</v>
      </c>
      <c r="AN187">
        <v>3872</v>
      </c>
      <c r="AO187">
        <v>874</v>
      </c>
      <c r="AP187">
        <v>14163</v>
      </c>
      <c r="AQ187">
        <v>743</v>
      </c>
      <c r="AR187">
        <v>6526</v>
      </c>
      <c r="AS187">
        <v>392</v>
      </c>
      <c r="AT187">
        <v>36749</v>
      </c>
      <c r="AU187">
        <v>3762</v>
      </c>
      <c r="AV187">
        <v>37357</v>
      </c>
      <c r="AW187">
        <v>2972</v>
      </c>
      <c r="AX187">
        <v>5918</v>
      </c>
      <c r="AY187">
        <v>1182</v>
      </c>
      <c r="AZ187">
        <v>3203</v>
      </c>
      <c r="BA187">
        <v>326</v>
      </c>
      <c r="BB187">
        <v>2715</v>
      </c>
      <c r="BC187">
        <v>856</v>
      </c>
      <c r="BD187">
        <v>4053</v>
      </c>
      <c r="BE187">
        <v>707</v>
      </c>
      <c r="BF187">
        <v>7389</v>
      </c>
      <c r="BG187">
        <v>1061</v>
      </c>
      <c r="BH187">
        <v>8574</v>
      </c>
      <c r="BI187">
        <v>640</v>
      </c>
      <c r="BJ187">
        <v>5329</v>
      </c>
      <c r="BK187">
        <v>216</v>
      </c>
      <c r="BL187">
        <v>20039</v>
      </c>
      <c r="BM187">
        <v>2110</v>
      </c>
      <c r="BN187">
        <v>18191</v>
      </c>
      <c r="BO187">
        <v>1643</v>
      </c>
      <c r="BP187">
        <v>1848</v>
      </c>
      <c r="BQ187">
        <v>467</v>
      </c>
      <c r="BR187">
        <v>6144</v>
      </c>
      <c r="BS187">
        <v>1127</v>
      </c>
      <c r="BT187">
        <v>12859</v>
      </c>
      <c r="BU187">
        <v>1070</v>
      </c>
      <c r="BV187">
        <v>7170</v>
      </c>
      <c r="BW187">
        <v>922</v>
      </c>
      <c r="BX187">
        <v>6154</v>
      </c>
      <c r="BY187">
        <v>1245</v>
      </c>
      <c r="BZ187">
        <v>10862</v>
      </c>
      <c r="CA187">
        <v>1611</v>
      </c>
      <c r="CB187">
        <v>14096</v>
      </c>
      <c r="CC187">
        <v>1996</v>
      </c>
      <c r="CD187">
        <v>20456</v>
      </c>
      <c r="CE187">
        <v>1697</v>
      </c>
      <c r="CF187">
        <v>8182</v>
      </c>
      <c r="CG187">
        <v>381</v>
      </c>
      <c r="CH187">
        <v>4154</v>
      </c>
      <c r="CI187">
        <v>39121</v>
      </c>
      <c r="CJ187">
        <v>20422</v>
      </c>
      <c r="CK187">
        <v>22036</v>
      </c>
      <c r="CL187">
        <v>30221</v>
      </c>
      <c r="CM187">
        <v>9536</v>
      </c>
      <c r="CN187">
        <v>4679</v>
      </c>
      <c r="CO187">
        <v>161</v>
      </c>
      <c r="CP187">
        <v>733</v>
      </c>
      <c r="CQ187">
        <v>2630</v>
      </c>
      <c r="CR187">
        <v>414</v>
      </c>
      <c r="CS187">
        <v>2447</v>
      </c>
      <c r="CT187">
        <v>817</v>
      </c>
      <c r="CU187">
        <v>331</v>
      </c>
      <c r="CV187">
        <v>1279</v>
      </c>
      <c r="CW187">
        <v>2185</v>
      </c>
      <c r="CX187">
        <v>4937</v>
      </c>
      <c r="CY187">
        <v>2192</v>
      </c>
      <c r="CZ187">
        <v>919</v>
      </c>
      <c r="DA187">
        <v>596</v>
      </c>
      <c r="DB187">
        <v>1890</v>
      </c>
      <c r="DC187">
        <v>1965</v>
      </c>
      <c r="DD187">
        <v>4130</v>
      </c>
      <c r="DE187">
        <v>6238</v>
      </c>
      <c r="DF187">
        <v>8357</v>
      </c>
      <c r="DG187">
        <v>3931</v>
      </c>
      <c r="DH187">
        <v>1925</v>
      </c>
      <c r="DI187">
        <v>1071</v>
      </c>
      <c r="DJ187">
        <v>621</v>
      </c>
      <c r="DK187">
        <v>3355</v>
      </c>
      <c r="DL187">
        <v>2015</v>
      </c>
      <c r="DM187">
        <v>35090</v>
      </c>
      <c r="DN187">
        <v>7344</v>
      </c>
      <c r="DO187">
        <v>8523</v>
      </c>
      <c r="DP187">
        <v>6072</v>
      </c>
      <c r="DQ187">
        <v>408</v>
      </c>
      <c r="DR187">
        <v>523</v>
      </c>
      <c r="DS187">
        <v>485</v>
      </c>
      <c r="DT187">
        <v>633</v>
      </c>
      <c r="DU187">
        <v>556</v>
      </c>
      <c r="DV187">
        <v>3077</v>
      </c>
      <c r="DW187">
        <v>14595</v>
      </c>
      <c r="DX187" t="s">
        <v>700</v>
      </c>
      <c r="DY187" t="s">
        <v>700</v>
      </c>
      <c r="DZ187" t="s">
        <v>700</v>
      </c>
      <c r="EA187" t="s">
        <v>700</v>
      </c>
      <c r="EB187" t="s">
        <v>628</v>
      </c>
      <c r="EC187">
        <v>1.4</v>
      </c>
      <c r="ED187">
        <v>2.2000000000000002</v>
      </c>
      <c r="EE187">
        <v>3.1</v>
      </c>
      <c r="EF187">
        <v>3.7</v>
      </c>
      <c r="EG187">
        <v>2.8</v>
      </c>
      <c r="EH187">
        <v>3.3</v>
      </c>
      <c r="EI187">
        <v>2.9</v>
      </c>
      <c r="EJ187">
        <v>2.7</v>
      </c>
      <c r="EK187">
        <v>1.6</v>
      </c>
      <c r="EL187">
        <v>2.5</v>
      </c>
      <c r="EM187">
        <v>1.5</v>
      </c>
      <c r="EN187">
        <v>1.1000000000000001</v>
      </c>
      <c r="EO187">
        <v>1.5</v>
      </c>
      <c r="EP187">
        <v>1.7</v>
      </c>
      <c r="EQ187">
        <v>1.9</v>
      </c>
      <c r="ER187">
        <v>1.9</v>
      </c>
      <c r="ES187">
        <v>21.8</v>
      </c>
      <c r="ET187">
        <v>6.4</v>
      </c>
      <c r="EU187">
        <v>6.5</v>
      </c>
      <c r="EV187">
        <v>2.7</v>
      </c>
      <c r="EW187">
        <v>6.7</v>
      </c>
      <c r="EX187">
        <v>1.2</v>
      </c>
      <c r="EY187">
        <v>1.1000000000000001</v>
      </c>
      <c r="EZ187">
        <v>6.1</v>
      </c>
      <c r="FA187">
        <v>5.7</v>
      </c>
      <c r="FB187">
        <v>8.8000000000000007</v>
      </c>
      <c r="FC187">
        <v>2.2000000000000002</v>
      </c>
      <c r="FD187">
        <v>1.6</v>
      </c>
      <c r="FE187">
        <v>3.5</v>
      </c>
      <c r="FF187">
        <v>2.6</v>
      </c>
      <c r="FG187">
        <v>1.8</v>
      </c>
      <c r="FH187">
        <v>1.2</v>
      </c>
      <c r="FI187">
        <v>1.6</v>
      </c>
      <c r="FJ187">
        <v>1.5</v>
      </c>
      <c r="FK187">
        <v>7.3</v>
      </c>
      <c r="FL187">
        <v>3.8</v>
      </c>
      <c r="FM187">
        <v>1.5</v>
      </c>
      <c r="FN187">
        <v>2.4</v>
      </c>
      <c r="FO187">
        <v>3.6</v>
      </c>
      <c r="FP187">
        <v>3.2</v>
      </c>
      <c r="FQ187">
        <v>1.8</v>
      </c>
      <c r="FR187">
        <v>1.5</v>
      </c>
      <c r="FS187">
        <v>524</v>
      </c>
      <c r="FZ187" t="s">
        <v>700</v>
      </c>
      <c r="GA187" t="s">
        <v>700</v>
      </c>
      <c r="GB187" t="s">
        <v>428</v>
      </c>
      <c r="GC187" t="s">
        <v>2358</v>
      </c>
    </row>
    <row r="188" spans="1:185" x14ac:dyDescent="0.25">
      <c r="A188" s="65" t="s">
        <v>819</v>
      </c>
      <c r="B188">
        <v>45609</v>
      </c>
      <c r="C188">
        <v>3171</v>
      </c>
      <c r="D188">
        <v>10587</v>
      </c>
      <c r="E188">
        <v>547</v>
      </c>
      <c r="F188">
        <v>31383</v>
      </c>
      <c r="G188">
        <v>2609</v>
      </c>
      <c r="H188">
        <v>3639</v>
      </c>
      <c r="I188">
        <v>15</v>
      </c>
      <c r="J188">
        <v>3866</v>
      </c>
      <c r="K188">
        <v>198</v>
      </c>
      <c r="L188">
        <v>6721</v>
      </c>
      <c r="M188">
        <v>349</v>
      </c>
      <c r="N188">
        <v>5351</v>
      </c>
      <c r="O188">
        <v>612</v>
      </c>
      <c r="P188">
        <v>10107</v>
      </c>
      <c r="Q188">
        <v>777</v>
      </c>
      <c r="R188">
        <v>6161</v>
      </c>
      <c r="S188">
        <v>547</v>
      </c>
      <c r="T188">
        <v>4949</v>
      </c>
      <c r="U188">
        <v>434</v>
      </c>
      <c r="V188">
        <v>4815</v>
      </c>
      <c r="W188">
        <v>239</v>
      </c>
      <c r="X188">
        <v>23686</v>
      </c>
      <c r="Y188">
        <v>1828</v>
      </c>
      <c r="Z188">
        <v>21923</v>
      </c>
      <c r="AA188">
        <v>1343</v>
      </c>
      <c r="AB188">
        <v>20507</v>
      </c>
      <c r="AC188">
        <v>1301</v>
      </c>
      <c r="AD188">
        <v>16436</v>
      </c>
      <c r="AE188">
        <v>1426</v>
      </c>
      <c r="AF188">
        <v>712</v>
      </c>
      <c r="AG188">
        <v>23</v>
      </c>
      <c r="AH188">
        <v>4462</v>
      </c>
      <c r="AI188">
        <v>132</v>
      </c>
      <c r="AJ188">
        <v>1187</v>
      </c>
      <c r="AK188">
        <v>165</v>
      </c>
      <c r="AL188">
        <v>2292</v>
      </c>
      <c r="AM188">
        <v>124</v>
      </c>
      <c r="AN188">
        <v>3026</v>
      </c>
      <c r="AO188">
        <v>630</v>
      </c>
      <c r="AP188">
        <v>19015</v>
      </c>
      <c r="AQ188">
        <v>829</v>
      </c>
      <c r="AR188">
        <v>7226</v>
      </c>
      <c r="AS188">
        <v>430</v>
      </c>
      <c r="AT188">
        <v>38383</v>
      </c>
      <c r="AU188">
        <v>2741</v>
      </c>
      <c r="AV188">
        <v>37452</v>
      </c>
      <c r="AW188">
        <v>2273</v>
      </c>
      <c r="AX188">
        <v>8157</v>
      </c>
      <c r="AY188">
        <v>898</v>
      </c>
      <c r="AZ188">
        <v>3802</v>
      </c>
      <c r="BA188">
        <v>132</v>
      </c>
      <c r="BB188">
        <v>4355</v>
      </c>
      <c r="BC188">
        <v>766</v>
      </c>
      <c r="BD188">
        <v>3450</v>
      </c>
      <c r="BE188">
        <v>390</v>
      </c>
      <c r="BF188">
        <v>4669</v>
      </c>
      <c r="BG188">
        <v>503</v>
      </c>
      <c r="BH188">
        <v>7692</v>
      </c>
      <c r="BI188">
        <v>781</v>
      </c>
      <c r="BJ188">
        <v>13860</v>
      </c>
      <c r="BK188">
        <v>338</v>
      </c>
      <c r="BL188">
        <v>25110</v>
      </c>
      <c r="BM188">
        <v>2129</v>
      </c>
      <c r="BN188">
        <v>23222</v>
      </c>
      <c r="BO188">
        <v>1658</v>
      </c>
      <c r="BP188">
        <v>1888</v>
      </c>
      <c r="BQ188">
        <v>471</v>
      </c>
      <c r="BR188">
        <v>6273</v>
      </c>
      <c r="BS188">
        <v>480</v>
      </c>
      <c r="BT188">
        <v>15890</v>
      </c>
      <c r="BU188">
        <v>775</v>
      </c>
      <c r="BV188">
        <v>9710</v>
      </c>
      <c r="BW188">
        <v>1263</v>
      </c>
      <c r="BX188">
        <v>5783</v>
      </c>
      <c r="BY188">
        <v>571</v>
      </c>
      <c r="BZ188">
        <v>11537</v>
      </c>
      <c r="CA188">
        <v>1173</v>
      </c>
      <c r="CB188">
        <v>15146</v>
      </c>
      <c r="CC188">
        <v>1427</v>
      </c>
      <c r="CD188">
        <v>13702</v>
      </c>
      <c r="CE188">
        <v>1073</v>
      </c>
      <c r="CF188">
        <v>14984</v>
      </c>
      <c r="CG188">
        <v>480</v>
      </c>
      <c r="CH188">
        <v>3171</v>
      </c>
      <c r="CI188">
        <v>42438</v>
      </c>
      <c r="CJ188">
        <v>25569</v>
      </c>
      <c r="CK188">
        <v>20089</v>
      </c>
      <c r="CL188">
        <v>33134</v>
      </c>
      <c r="CM188">
        <v>10623</v>
      </c>
      <c r="CN188">
        <v>4206</v>
      </c>
      <c r="CO188">
        <v>93</v>
      </c>
      <c r="CP188">
        <v>644</v>
      </c>
      <c r="CQ188">
        <v>2641</v>
      </c>
      <c r="CR188">
        <v>327</v>
      </c>
      <c r="CS188">
        <v>2649</v>
      </c>
      <c r="CT188">
        <v>931</v>
      </c>
      <c r="CU188">
        <v>517</v>
      </c>
      <c r="CV188">
        <v>2526</v>
      </c>
      <c r="CW188">
        <v>3994</v>
      </c>
      <c r="CX188">
        <v>5832</v>
      </c>
      <c r="CY188">
        <v>2655</v>
      </c>
      <c r="CZ188">
        <v>904</v>
      </c>
      <c r="DA188">
        <v>720</v>
      </c>
      <c r="DB188">
        <v>1682</v>
      </c>
      <c r="DC188">
        <v>2222</v>
      </c>
      <c r="DD188">
        <v>4858</v>
      </c>
      <c r="DE188">
        <v>12133</v>
      </c>
      <c r="DF188">
        <v>8215</v>
      </c>
      <c r="DG188">
        <v>5039</v>
      </c>
      <c r="DH188">
        <v>1667</v>
      </c>
      <c r="DI188">
        <v>580</v>
      </c>
      <c r="DJ188">
        <v>263</v>
      </c>
      <c r="DK188">
        <v>2596</v>
      </c>
      <c r="DL188">
        <v>1698</v>
      </c>
      <c r="DM188">
        <v>32624</v>
      </c>
      <c r="DN188">
        <v>12668</v>
      </c>
      <c r="DO188">
        <v>7066</v>
      </c>
      <c r="DP188">
        <v>13282</v>
      </c>
      <c r="DQ188">
        <v>1667</v>
      </c>
      <c r="DR188">
        <v>1872</v>
      </c>
      <c r="DS188">
        <v>1537</v>
      </c>
      <c r="DT188">
        <v>1537</v>
      </c>
      <c r="DU188">
        <v>1317</v>
      </c>
      <c r="DV188">
        <v>4790</v>
      </c>
      <c r="DW188">
        <v>20348</v>
      </c>
      <c r="DX188" t="s">
        <v>700</v>
      </c>
      <c r="DY188" t="s">
        <v>700</v>
      </c>
      <c r="DZ188" t="s">
        <v>700</v>
      </c>
      <c r="EA188" t="s">
        <v>700</v>
      </c>
      <c r="EB188" t="s">
        <v>629</v>
      </c>
      <c r="EC188">
        <v>1.3</v>
      </c>
      <c r="ED188">
        <v>2.8</v>
      </c>
      <c r="EE188">
        <v>2.2999999999999998</v>
      </c>
      <c r="EF188">
        <v>3.7</v>
      </c>
      <c r="EG188">
        <v>2.4</v>
      </c>
      <c r="EH188">
        <v>3.4</v>
      </c>
      <c r="EI188">
        <v>2.5</v>
      </c>
      <c r="EJ188">
        <v>1.9</v>
      </c>
      <c r="EK188">
        <v>0.8</v>
      </c>
      <c r="EL188">
        <v>2.2000000000000002</v>
      </c>
      <c r="EM188">
        <v>1.7</v>
      </c>
      <c r="EN188">
        <v>0.6</v>
      </c>
      <c r="EO188">
        <v>1.5</v>
      </c>
      <c r="EP188">
        <v>1.6</v>
      </c>
      <c r="EQ188">
        <v>2</v>
      </c>
      <c r="ER188">
        <v>2.1</v>
      </c>
      <c r="ES188">
        <v>4.0999999999999996</v>
      </c>
      <c r="ET188">
        <v>1.7</v>
      </c>
      <c r="EU188">
        <v>8</v>
      </c>
      <c r="EV188">
        <v>3.2</v>
      </c>
      <c r="EW188">
        <v>7.4</v>
      </c>
      <c r="EX188">
        <v>1.6</v>
      </c>
      <c r="EY188">
        <v>1.3</v>
      </c>
      <c r="EZ188">
        <v>3.5</v>
      </c>
      <c r="FA188">
        <v>1.5</v>
      </c>
      <c r="FB188">
        <v>6.3</v>
      </c>
      <c r="FC188">
        <v>1.8</v>
      </c>
      <c r="FD188">
        <v>1.5</v>
      </c>
      <c r="FE188">
        <v>4.5</v>
      </c>
      <c r="FF188">
        <v>3.7</v>
      </c>
      <c r="FG188">
        <v>2.7</v>
      </c>
      <c r="FH188">
        <v>0.8</v>
      </c>
      <c r="FI188">
        <v>1.9</v>
      </c>
      <c r="FJ188">
        <v>1.5</v>
      </c>
      <c r="FK188">
        <v>9.1999999999999993</v>
      </c>
      <c r="FL188">
        <v>2</v>
      </c>
      <c r="FM188">
        <v>1.4</v>
      </c>
      <c r="FN188">
        <v>2.9</v>
      </c>
      <c r="FO188">
        <v>2.8</v>
      </c>
      <c r="FP188">
        <v>2.2000000000000002</v>
      </c>
      <c r="FQ188">
        <v>1.6</v>
      </c>
      <c r="FR188">
        <v>2.1</v>
      </c>
      <c r="FS188">
        <v>338</v>
      </c>
      <c r="FZ188" t="s">
        <v>700</v>
      </c>
      <c r="GA188" t="s">
        <v>700</v>
      </c>
      <c r="GB188" t="s">
        <v>429</v>
      </c>
      <c r="GC188" t="s">
        <v>2358</v>
      </c>
    </row>
    <row r="189" spans="1:185" x14ac:dyDescent="0.25">
      <c r="A189" s="65" t="s">
        <v>820</v>
      </c>
      <c r="B189">
        <v>40469</v>
      </c>
      <c r="C189">
        <v>2757</v>
      </c>
      <c r="D189">
        <v>6783</v>
      </c>
      <c r="E189">
        <v>228</v>
      </c>
      <c r="F189">
        <v>29728</v>
      </c>
      <c r="G189">
        <v>2520</v>
      </c>
      <c r="H189">
        <v>3958</v>
      </c>
      <c r="I189">
        <v>9</v>
      </c>
      <c r="J189">
        <v>3210</v>
      </c>
      <c r="K189">
        <v>54</v>
      </c>
      <c r="L189">
        <v>3573</v>
      </c>
      <c r="M189">
        <v>174</v>
      </c>
      <c r="N189">
        <v>5243</v>
      </c>
      <c r="O189">
        <v>416</v>
      </c>
      <c r="P189">
        <v>9998</v>
      </c>
      <c r="Q189">
        <v>1065</v>
      </c>
      <c r="R189">
        <v>6009</v>
      </c>
      <c r="S189">
        <v>652</v>
      </c>
      <c r="T189">
        <v>4104</v>
      </c>
      <c r="U189">
        <v>241</v>
      </c>
      <c r="V189">
        <v>4374</v>
      </c>
      <c r="W189">
        <v>146</v>
      </c>
      <c r="X189">
        <v>20437</v>
      </c>
      <c r="Y189">
        <v>1622</v>
      </c>
      <c r="Z189">
        <v>20032</v>
      </c>
      <c r="AA189">
        <v>1135</v>
      </c>
      <c r="AB189">
        <v>30243</v>
      </c>
      <c r="AC189">
        <v>1613</v>
      </c>
      <c r="AD189">
        <v>3980</v>
      </c>
      <c r="AE189">
        <v>146</v>
      </c>
      <c r="AF189">
        <v>674</v>
      </c>
      <c r="AG189">
        <v>90</v>
      </c>
      <c r="AH189">
        <v>1727</v>
      </c>
      <c r="AI189">
        <v>77</v>
      </c>
      <c r="AJ189">
        <v>2029</v>
      </c>
      <c r="AK189">
        <v>734</v>
      </c>
      <c r="AL189">
        <v>1816</v>
      </c>
      <c r="AM189">
        <v>97</v>
      </c>
      <c r="AN189">
        <v>4194</v>
      </c>
      <c r="AO189">
        <v>1112</v>
      </c>
      <c r="AP189">
        <v>28539</v>
      </c>
      <c r="AQ189">
        <v>1242</v>
      </c>
      <c r="AR189">
        <v>4337</v>
      </c>
      <c r="AS189">
        <v>167</v>
      </c>
      <c r="AT189">
        <v>36132</v>
      </c>
      <c r="AU189">
        <v>2590</v>
      </c>
      <c r="AV189">
        <v>34690</v>
      </c>
      <c r="AW189">
        <v>1457</v>
      </c>
      <c r="AX189">
        <v>5779</v>
      </c>
      <c r="AY189">
        <v>1300</v>
      </c>
      <c r="AZ189">
        <v>2620</v>
      </c>
      <c r="BA189">
        <v>166</v>
      </c>
      <c r="BB189">
        <v>3159</v>
      </c>
      <c r="BC189">
        <v>1134</v>
      </c>
      <c r="BD189">
        <v>2284</v>
      </c>
      <c r="BE189">
        <v>500</v>
      </c>
      <c r="BF189">
        <v>5167</v>
      </c>
      <c r="BG189">
        <v>638</v>
      </c>
      <c r="BH189">
        <v>7729</v>
      </c>
      <c r="BI189">
        <v>629</v>
      </c>
      <c r="BJ189">
        <v>13263</v>
      </c>
      <c r="BK189">
        <v>346</v>
      </c>
      <c r="BL189">
        <v>25547</v>
      </c>
      <c r="BM189">
        <v>2080</v>
      </c>
      <c r="BN189">
        <v>24571</v>
      </c>
      <c r="BO189">
        <v>1926</v>
      </c>
      <c r="BP189">
        <v>976</v>
      </c>
      <c r="BQ189">
        <v>154</v>
      </c>
      <c r="BR189">
        <v>4181</v>
      </c>
      <c r="BS189">
        <v>440</v>
      </c>
      <c r="BT189">
        <v>16976</v>
      </c>
      <c r="BU189">
        <v>1233</v>
      </c>
      <c r="BV189">
        <v>8937</v>
      </c>
      <c r="BW189">
        <v>902</v>
      </c>
      <c r="BX189">
        <v>3815</v>
      </c>
      <c r="BY189">
        <v>385</v>
      </c>
      <c r="BZ189">
        <v>6891</v>
      </c>
      <c r="CA189">
        <v>552</v>
      </c>
      <c r="CB189">
        <v>9328</v>
      </c>
      <c r="CC189">
        <v>814</v>
      </c>
      <c r="CD189">
        <v>15778</v>
      </c>
      <c r="CE189">
        <v>1563</v>
      </c>
      <c r="CF189">
        <v>15194</v>
      </c>
      <c r="CG189">
        <v>380</v>
      </c>
      <c r="CH189">
        <v>2757</v>
      </c>
      <c r="CI189">
        <v>37712</v>
      </c>
      <c r="CJ189">
        <v>28021</v>
      </c>
      <c r="CK189">
        <v>12977</v>
      </c>
      <c r="CL189">
        <v>30934</v>
      </c>
      <c r="CM189">
        <v>7097</v>
      </c>
      <c r="CN189">
        <v>3442</v>
      </c>
      <c r="CO189">
        <v>52</v>
      </c>
      <c r="CP189">
        <v>849</v>
      </c>
      <c r="CQ189">
        <v>2128</v>
      </c>
      <c r="CR189">
        <v>592</v>
      </c>
      <c r="CS189">
        <v>2332</v>
      </c>
      <c r="CT189">
        <v>994</v>
      </c>
      <c r="CU189">
        <v>698</v>
      </c>
      <c r="CV189">
        <v>1747</v>
      </c>
      <c r="CW189">
        <v>4014</v>
      </c>
      <c r="CX189">
        <v>6721</v>
      </c>
      <c r="CY189">
        <v>3923</v>
      </c>
      <c r="CZ189">
        <v>1298</v>
      </c>
      <c r="DA189">
        <v>553</v>
      </c>
      <c r="DB189">
        <v>913</v>
      </c>
      <c r="DC189">
        <v>1139</v>
      </c>
      <c r="DD189">
        <v>2238</v>
      </c>
      <c r="DE189">
        <v>10002</v>
      </c>
      <c r="DF189">
        <v>7964</v>
      </c>
      <c r="DG189">
        <v>5852</v>
      </c>
      <c r="DH189">
        <v>2249</v>
      </c>
      <c r="DI189">
        <v>730</v>
      </c>
      <c r="DJ189">
        <v>235</v>
      </c>
      <c r="DK189">
        <v>1382</v>
      </c>
      <c r="DL189">
        <v>854</v>
      </c>
      <c r="DM189">
        <v>31773</v>
      </c>
      <c r="DN189">
        <v>7675</v>
      </c>
      <c r="DO189">
        <v>9421</v>
      </c>
      <c r="DP189">
        <v>8545</v>
      </c>
      <c r="DQ189">
        <v>923</v>
      </c>
      <c r="DR189">
        <v>1332</v>
      </c>
      <c r="DS189">
        <v>1023</v>
      </c>
      <c r="DT189">
        <v>1234</v>
      </c>
      <c r="DU189">
        <v>761</v>
      </c>
      <c r="DV189">
        <v>2950</v>
      </c>
      <c r="DW189">
        <v>17966</v>
      </c>
      <c r="DX189" t="s">
        <v>700</v>
      </c>
      <c r="DY189" t="s">
        <v>700</v>
      </c>
      <c r="DZ189" t="s">
        <v>700</v>
      </c>
      <c r="EA189" t="s">
        <v>700</v>
      </c>
      <c r="EB189" t="s">
        <v>630</v>
      </c>
      <c r="EC189">
        <v>1.3</v>
      </c>
      <c r="ED189">
        <v>1.8</v>
      </c>
      <c r="EE189">
        <v>4.3</v>
      </c>
      <c r="EF189">
        <v>3.4</v>
      </c>
      <c r="EG189">
        <v>2.2999999999999998</v>
      </c>
      <c r="EH189">
        <v>2.8</v>
      </c>
      <c r="EI189">
        <v>2.1</v>
      </c>
      <c r="EJ189">
        <v>2.2000000000000002</v>
      </c>
      <c r="EK189">
        <v>0.5</v>
      </c>
      <c r="EL189">
        <v>3.1</v>
      </c>
      <c r="EM189">
        <v>1.4</v>
      </c>
      <c r="EN189">
        <v>0.3</v>
      </c>
      <c r="EO189">
        <v>1.3</v>
      </c>
      <c r="EP189">
        <v>1.5</v>
      </c>
      <c r="EQ189">
        <v>0.9</v>
      </c>
      <c r="ER189">
        <v>2</v>
      </c>
      <c r="ES189">
        <v>11.7</v>
      </c>
      <c r="ET189">
        <v>4.7</v>
      </c>
      <c r="EU189">
        <v>14.3</v>
      </c>
      <c r="EV189">
        <v>3.3</v>
      </c>
      <c r="EW189">
        <v>9</v>
      </c>
      <c r="EX189">
        <v>0.8</v>
      </c>
      <c r="EY189">
        <v>0.7</v>
      </c>
      <c r="EZ189">
        <v>7</v>
      </c>
      <c r="FA189">
        <v>3</v>
      </c>
      <c r="FB189">
        <v>10.6</v>
      </c>
      <c r="FC189">
        <v>1.9</v>
      </c>
      <c r="FD189">
        <v>1.4</v>
      </c>
      <c r="FE189">
        <v>6.2</v>
      </c>
      <c r="FF189">
        <v>3.7</v>
      </c>
      <c r="FG189">
        <v>2.1</v>
      </c>
      <c r="FH189">
        <v>1</v>
      </c>
      <c r="FI189">
        <v>1.4</v>
      </c>
      <c r="FJ189">
        <v>1.4</v>
      </c>
      <c r="FK189">
        <v>8.5</v>
      </c>
      <c r="FL189">
        <v>4.2</v>
      </c>
      <c r="FM189">
        <v>1.7</v>
      </c>
      <c r="FN189">
        <v>2.2999999999999998</v>
      </c>
      <c r="FO189">
        <v>4.0999999999999996</v>
      </c>
      <c r="FP189">
        <v>2.1</v>
      </c>
      <c r="FQ189">
        <v>2.8</v>
      </c>
      <c r="FR189">
        <v>0.9</v>
      </c>
      <c r="FS189">
        <v>147</v>
      </c>
      <c r="FZ189" t="s">
        <v>700</v>
      </c>
      <c r="GA189" t="s">
        <v>700</v>
      </c>
      <c r="GB189" t="s">
        <v>430</v>
      </c>
      <c r="GC189" t="s">
        <v>2358</v>
      </c>
    </row>
    <row r="190" spans="1:185" x14ac:dyDescent="0.25">
      <c r="A190" s="65" t="s">
        <v>821</v>
      </c>
      <c r="B190">
        <v>48301</v>
      </c>
      <c r="C190">
        <v>2515</v>
      </c>
      <c r="D190">
        <v>9228</v>
      </c>
      <c r="E190">
        <v>159</v>
      </c>
      <c r="F190">
        <v>36285</v>
      </c>
      <c r="G190">
        <v>2295</v>
      </c>
      <c r="H190">
        <v>2788</v>
      </c>
      <c r="I190">
        <v>61</v>
      </c>
      <c r="J190">
        <v>2588</v>
      </c>
      <c r="K190">
        <v>7</v>
      </c>
      <c r="L190">
        <v>6640</v>
      </c>
      <c r="M190">
        <v>152</v>
      </c>
      <c r="N190">
        <v>21559</v>
      </c>
      <c r="O190">
        <v>999</v>
      </c>
      <c r="P190">
        <v>6993</v>
      </c>
      <c r="Q190">
        <v>694</v>
      </c>
      <c r="R190">
        <v>2903</v>
      </c>
      <c r="S190">
        <v>275</v>
      </c>
      <c r="T190">
        <v>2527</v>
      </c>
      <c r="U190">
        <v>199</v>
      </c>
      <c r="V190">
        <v>2303</v>
      </c>
      <c r="W190">
        <v>128</v>
      </c>
      <c r="X190">
        <v>24368</v>
      </c>
      <c r="Y190">
        <v>1392</v>
      </c>
      <c r="Z190">
        <v>23933</v>
      </c>
      <c r="AA190">
        <v>1123</v>
      </c>
      <c r="AB190">
        <v>29039</v>
      </c>
      <c r="AC190">
        <v>1158</v>
      </c>
      <c r="AD190">
        <v>10502</v>
      </c>
      <c r="AE190">
        <v>863</v>
      </c>
      <c r="AF190">
        <v>469</v>
      </c>
      <c r="AG190">
        <v>21</v>
      </c>
      <c r="AH190">
        <v>5926</v>
      </c>
      <c r="AI190">
        <v>301</v>
      </c>
      <c r="AJ190">
        <v>453</v>
      </c>
      <c r="AK190">
        <v>36</v>
      </c>
      <c r="AL190">
        <v>1912</v>
      </c>
      <c r="AM190">
        <v>136</v>
      </c>
      <c r="AN190">
        <v>1693</v>
      </c>
      <c r="AO190">
        <v>109</v>
      </c>
      <c r="AP190">
        <v>28000</v>
      </c>
      <c r="AQ190">
        <v>1088</v>
      </c>
      <c r="AR190">
        <v>5186</v>
      </c>
      <c r="AS190">
        <v>318</v>
      </c>
      <c r="AT190">
        <v>43115</v>
      </c>
      <c r="AU190">
        <v>2197</v>
      </c>
      <c r="AV190">
        <v>37317</v>
      </c>
      <c r="AW190">
        <v>1625</v>
      </c>
      <c r="AX190">
        <v>10984</v>
      </c>
      <c r="AY190">
        <v>890</v>
      </c>
      <c r="AZ190">
        <v>4674</v>
      </c>
      <c r="BA190">
        <v>278</v>
      </c>
      <c r="BB190">
        <v>6310</v>
      </c>
      <c r="BC190">
        <v>612</v>
      </c>
      <c r="BD190">
        <v>2739</v>
      </c>
      <c r="BE190">
        <v>159</v>
      </c>
      <c r="BF190">
        <v>2019</v>
      </c>
      <c r="BG190">
        <v>315</v>
      </c>
      <c r="BH190">
        <v>3572</v>
      </c>
      <c r="BI190">
        <v>506</v>
      </c>
      <c r="BJ190">
        <v>9184</v>
      </c>
      <c r="BK190">
        <v>377</v>
      </c>
      <c r="BL190">
        <v>26753</v>
      </c>
      <c r="BM190">
        <v>1983</v>
      </c>
      <c r="BN190">
        <v>24815</v>
      </c>
      <c r="BO190">
        <v>1553</v>
      </c>
      <c r="BP190">
        <v>1938</v>
      </c>
      <c r="BQ190">
        <v>430</v>
      </c>
      <c r="BR190">
        <v>9532</v>
      </c>
      <c r="BS190">
        <v>312</v>
      </c>
      <c r="BT190">
        <v>9908</v>
      </c>
      <c r="BU190">
        <v>602</v>
      </c>
      <c r="BV190">
        <v>20750</v>
      </c>
      <c r="BW190">
        <v>1305</v>
      </c>
      <c r="BX190">
        <v>5627</v>
      </c>
      <c r="BY190">
        <v>388</v>
      </c>
      <c r="BZ190">
        <v>18416</v>
      </c>
      <c r="CA190">
        <v>1023</v>
      </c>
      <c r="CB190">
        <v>22549</v>
      </c>
      <c r="CC190">
        <v>1303</v>
      </c>
      <c r="CD190">
        <v>10458</v>
      </c>
      <c r="CE190">
        <v>735</v>
      </c>
      <c r="CF190">
        <v>7057</v>
      </c>
      <c r="CG190">
        <v>239</v>
      </c>
      <c r="CH190">
        <v>2515</v>
      </c>
      <c r="CI190">
        <v>45786</v>
      </c>
      <c r="CJ190">
        <v>35004</v>
      </c>
      <c r="CK190">
        <v>13383</v>
      </c>
      <c r="CL190">
        <v>32531</v>
      </c>
      <c r="CM190">
        <v>13665</v>
      </c>
      <c r="CN190">
        <v>5673</v>
      </c>
      <c r="CO190">
        <v>54</v>
      </c>
      <c r="CP190">
        <v>427</v>
      </c>
      <c r="CQ190">
        <v>1518</v>
      </c>
      <c r="CR190">
        <v>308</v>
      </c>
      <c r="CS190">
        <v>3026</v>
      </c>
      <c r="CT190">
        <v>1027</v>
      </c>
      <c r="CU190">
        <v>380</v>
      </c>
      <c r="CV190">
        <v>1159</v>
      </c>
      <c r="CW190">
        <v>3018</v>
      </c>
      <c r="CX190">
        <v>10551</v>
      </c>
      <c r="CY190">
        <v>3992</v>
      </c>
      <c r="CZ190">
        <v>824</v>
      </c>
      <c r="DA190">
        <v>532</v>
      </c>
      <c r="DB190">
        <v>1239</v>
      </c>
      <c r="DC190">
        <v>1400</v>
      </c>
      <c r="DD190">
        <v>3105</v>
      </c>
      <c r="DE190">
        <v>11756</v>
      </c>
      <c r="DF190">
        <v>4938</v>
      </c>
      <c r="DG190">
        <v>3000</v>
      </c>
      <c r="DH190">
        <v>1318</v>
      </c>
      <c r="DI190">
        <v>595</v>
      </c>
      <c r="DJ190">
        <v>92</v>
      </c>
      <c r="DK190">
        <v>1343</v>
      </c>
      <c r="DL190">
        <v>824</v>
      </c>
      <c r="DM190">
        <v>25325</v>
      </c>
      <c r="DN190">
        <v>21412</v>
      </c>
      <c r="DO190">
        <v>3034</v>
      </c>
      <c r="DP190">
        <v>13660</v>
      </c>
      <c r="DQ190">
        <v>1441</v>
      </c>
      <c r="DR190">
        <v>1035</v>
      </c>
      <c r="DS190">
        <v>1243</v>
      </c>
      <c r="DT190">
        <v>1566</v>
      </c>
      <c r="DU190">
        <v>1189</v>
      </c>
      <c r="DV190">
        <v>6553</v>
      </c>
      <c r="DW190">
        <v>16694</v>
      </c>
      <c r="DX190" t="s">
        <v>700</v>
      </c>
      <c r="DY190" t="s">
        <v>700</v>
      </c>
      <c r="DZ190" t="s">
        <v>700</v>
      </c>
      <c r="EA190" t="s">
        <v>700</v>
      </c>
      <c r="EB190" t="s">
        <v>631</v>
      </c>
      <c r="EC190">
        <v>1.1000000000000001</v>
      </c>
      <c r="ED190">
        <v>0.4</v>
      </c>
      <c r="EE190">
        <v>1</v>
      </c>
      <c r="EF190">
        <v>1.5</v>
      </c>
      <c r="EG190">
        <v>4</v>
      </c>
      <c r="EH190">
        <v>4.5999999999999996</v>
      </c>
      <c r="EI190">
        <v>5.0999999999999996</v>
      </c>
      <c r="EJ190">
        <v>3.1</v>
      </c>
      <c r="EK190">
        <v>2.9</v>
      </c>
      <c r="EL190">
        <v>0.7</v>
      </c>
      <c r="EM190">
        <v>1.4</v>
      </c>
      <c r="EN190">
        <v>2.1</v>
      </c>
      <c r="EO190">
        <v>1.5</v>
      </c>
      <c r="EP190">
        <v>1.3</v>
      </c>
      <c r="EQ190">
        <v>1.1000000000000001</v>
      </c>
      <c r="ER190">
        <v>3.2</v>
      </c>
      <c r="ES190">
        <v>5.2</v>
      </c>
      <c r="ET190">
        <v>2.2999999999999998</v>
      </c>
      <c r="EU190">
        <v>8.6</v>
      </c>
      <c r="EV190">
        <v>5.0999999999999996</v>
      </c>
      <c r="EW190">
        <v>5</v>
      </c>
      <c r="EX190">
        <v>1.1000000000000001</v>
      </c>
      <c r="EY190">
        <v>1.1000000000000001</v>
      </c>
      <c r="EZ190">
        <v>2.6</v>
      </c>
      <c r="FA190">
        <v>3.5</v>
      </c>
      <c r="FB190">
        <v>3.6</v>
      </c>
      <c r="FC190">
        <v>3.9</v>
      </c>
      <c r="FD190">
        <v>1</v>
      </c>
      <c r="FE190">
        <v>3.5</v>
      </c>
      <c r="FF190">
        <v>7.8</v>
      </c>
      <c r="FG190">
        <v>5.3</v>
      </c>
      <c r="FH190">
        <v>1.8</v>
      </c>
      <c r="FI190">
        <v>1.8</v>
      </c>
      <c r="FJ190">
        <v>1.3</v>
      </c>
      <c r="FK190">
        <v>13.8</v>
      </c>
      <c r="FL190">
        <v>1.2</v>
      </c>
      <c r="FM190">
        <v>1.9</v>
      </c>
      <c r="FN190">
        <v>1.9</v>
      </c>
      <c r="FO190">
        <v>4.0999999999999996</v>
      </c>
      <c r="FP190">
        <v>1.8</v>
      </c>
      <c r="FQ190">
        <v>2</v>
      </c>
      <c r="FR190">
        <v>1.7</v>
      </c>
      <c r="FS190">
        <v>364</v>
      </c>
      <c r="FZ190" t="s">
        <v>700</v>
      </c>
      <c r="GA190" t="s">
        <v>700</v>
      </c>
      <c r="GB190" t="s">
        <v>431</v>
      </c>
      <c r="GC190" t="s">
        <v>2358</v>
      </c>
    </row>
    <row r="191" spans="1:185" x14ac:dyDescent="0.25">
      <c r="A191" s="65" t="s">
        <v>822</v>
      </c>
      <c r="B191">
        <v>43230</v>
      </c>
      <c r="C191">
        <v>1634</v>
      </c>
      <c r="D191">
        <v>5609</v>
      </c>
      <c r="E191">
        <v>76</v>
      </c>
      <c r="F191">
        <v>31973</v>
      </c>
      <c r="G191">
        <v>1558</v>
      </c>
      <c r="H191">
        <v>5648</v>
      </c>
      <c r="I191">
        <v>0</v>
      </c>
      <c r="J191">
        <v>2285</v>
      </c>
      <c r="K191">
        <v>31</v>
      </c>
      <c r="L191">
        <v>3324</v>
      </c>
      <c r="M191">
        <v>45</v>
      </c>
      <c r="N191">
        <v>4996</v>
      </c>
      <c r="O191">
        <v>237</v>
      </c>
      <c r="P191">
        <v>11291</v>
      </c>
      <c r="Q191">
        <v>755</v>
      </c>
      <c r="R191">
        <v>5661</v>
      </c>
      <c r="S191">
        <v>242</v>
      </c>
      <c r="T191">
        <v>5149</v>
      </c>
      <c r="U191">
        <v>194</v>
      </c>
      <c r="V191">
        <v>4876</v>
      </c>
      <c r="W191">
        <v>130</v>
      </c>
      <c r="X191">
        <v>22381</v>
      </c>
      <c r="Y191">
        <v>887</v>
      </c>
      <c r="Z191">
        <v>20849</v>
      </c>
      <c r="AA191">
        <v>747</v>
      </c>
      <c r="AB191">
        <v>37043</v>
      </c>
      <c r="AC191">
        <v>1204</v>
      </c>
      <c r="AD191">
        <v>2224</v>
      </c>
      <c r="AE191">
        <v>209</v>
      </c>
      <c r="AF191">
        <v>90</v>
      </c>
      <c r="AG191">
        <v>4</v>
      </c>
      <c r="AH191">
        <v>1649</v>
      </c>
      <c r="AI191">
        <v>64</v>
      </c>
      <c r="AJ191">
        <v>464</v>
      </c>
      <c r="AK191">
        <v>37</v>
      </c>
      <c r="AL191">
        <v>1746</v>
      </c>
      <c r="AM191">
        <v>116</v>
      </c>
      <c r="AN191">
        <v>1519</v>
      </c>
      <c r="AO191">
        <v>109</v>
      </c>
      <c r="AP191">
        <v>36224</v>
      </c>
      <c r="AQ191">
        <v>1184</v>
      </c>
      <c r="AR191">
        <v>3264</v>
      </c>
      <c r="AS191">
        <v>197</v>
      </c>
      <c r="AT191">
        <v>39966</v>
      </c>
      <c r="AU191">
        <v>1437</v>
      </c>
      <c r="AV191">
        <v>39243</v>
      </c>
      <c r="AW191">
        <v>1419</v>
      </c>
      <c r="AX191">
        <v>3987</v>
      </c>
      <c r="AY191">
        <v>215</v>
      </c>
      <c r="AZ191">
        <v>2411</v>
      </c>
      <c r="BA191">
        <v>44</v>
      </c>
      <c r="BB191">
        <v>1576</v>
      </c>
      <c r="BC191">
        <v>171</v>
      </c>
      <c r="BD191">
        <v>676</v>
      </c>
      <c r="BE191">
        <v>166</v>
      </c>
      <c r="BF191">
        <v>2340</v>
      </c>
      <c r="BG191">
        <v>149</v>
      </c>
      <c r="BH191">
        <v>6159</v>
      </c>
      <c r="BI191">
        <v>644</v>
      </c>
      <c r="BJ191">
        <v>23450</v>
      </c>
      <c r="BK191">
        <v>362</v>
      </c>
      <c r="BL191">
        <v>28714</v>
      </c>
      <c r="BM191">
        <v>1389</v>
      </c>
      <c r="BN191">
        <v>27854</v>
      </c>
      <c r="BO191">
        <v>1284</v>
      </c>
      <c r="BP191">
        <v>860</v>
      </c>
      <c r="BQ191">
        <v>105</v>
      </c>
      <c r="BR191">
        <v>3259</v>
      </c>
      <c r="BS191">
        <v>169</v>
      </c>
      <c r="BT191">
        <v>20991</v>
      </c>
      <c r="BU191">
        <v>599</v>
      </c>
      <c r="BV191">
        <v>8379</v>
      </c>
      <c r="BW191">
        <v>773</v>
      </c>
      <c r="BX191">
        <v>2603</v>
      </c>
      <c r="BY191">
        <v>186</v>
      </c>
      <c r="BZ191">
        <v>3594</v>
      </c>
      <c r="CA191">
        <v>367</v>
      </c>
      <c r="CB191">
        <v>5319</v>
      </c>
      <c r="CC191">
        <v>511</v>
      </c>
      <c r="CD191">
        <v>11665</v>
      </c>
      <c r="CE191">
        <v>725</v>
      </c>
      <c r="CF191">
        <v>26162</v>
      </c>
      <c r="CG191">
        <v>398</v>
      </c>
      <c r="CH191">
        <v>1634</v>
      </c>
      <c r="CI191">
        <v>41596</v>
      </c>
      <c r="CJ191">
        <v>35898</v>
      </c>
      <c r="CK191">
        <v>10136</v>
      </c>
      <c r="CL191">
        <v>36923</v>
      </c>
      <c r="CM191">
        <v>4590</v>
      </c>
      <c r="CN191">
        <v>1303</v>
      </c>
      <c r="CO191">
        <v>57</v>
      </c>
      <c r="CP191">
        <v>447</v>
      </c>
      <c r="CQ191">
        <v>2781</v>
      </c>
      <c r="CR191">
        <v>562</v>
      </c>
      <c r="CS191">
        <v>2996</v>
      </c>
      <c r="CT191">
        <v>713</v>
      </c>
      <c r="CU191">
        <v>777</v>
      </c>
      <c r="CV191">
        <v>3357</v>
      </c>
      <c r="CW191">
        <v>5865</v>
      </c>
      <c r="CX191">
        <v>6908</v>
      </c>
      <c r="CY191">
        <v>3084</v>
      </c>
      <c r="CZ191">
        <v>1269</v>
      </c>
      <c r="DA191">
        <v>731</v>
      </c>
      <c r="DB191">
        <v>596</v>
      </c>
      <c r="DC191">
        <v>843</v>
      </c>
      <c r="DD191">
        <v>1427</v>
      </c>
      <c r="DE191">
        <v>16083</v>
      </c>
      <c r="DF191">
        <v>8144</v>
      </c>
      <c r="DG191">
        <v>6726</v>
      </c>
      <c r="DH191">
        <v>2393</v>
      </c>
      <c r="DI191">
        <v>477</v>
      </c>
      <c r="DJ191">
        <v>231</v>
      </c>
      <c r="DK191">
        <v>941</v>
      </c>
      <c r="DL191">
        <v>522</v>
      </c>
      <c r="DM191">
        <v>32913</v>
      </c>
      <c r="DN191">
        <v>9882</v>
      </c>
      <c r="DO191">
        <v>9541</v>
      </c>
      <c r="DP191">
        <v>14686</v>
      </c>
      <c r="DQ191">
        <v>2500</v>
      </c>
      <c r="DR191">
        <v>2069</v>
      </c>
      <c r="DS191">
        <v>2114</v>
      </c>
      <c r="DT191">
        <v>1889</v>
      </c>
      <c r="DU191">
        <v>1266</v>
      </c>
      <c r="DV191">
        <v>4424</v>
      </c>
      <c r="DW191">
        <v>24227</v>
      </c>
      <c r="DX191" t="s">
        <v>700</v>
      </c>
      <c r="DY191" t="s">
        <v>700</v>
      </c>
      <c r="DZ191" t="s">
        <v>700</v>
      </c>
      <c r="EA191" t="s">
        <v>700</v>
      </c>
      <c r="EB191" t="s">
        <v>632</v>
      </c>
      <c r="EC191">
        <v>0.8</v>
      </c>
      <c r="ED191">
        <v>1.6</v>
      </c>
      <c r="EE191">
        <v>1</v>
      </c>
      <c r="EF191">
        <v>2.6</v>
      </c>
      <c r="EG191">
        <v>2.1</v>
      </c>
      <c r="EH191">
        <v>2.2000000000000002</v>
      </c>
      <c r="EI191">
        <v>1.9</v>
      </c>
      <c r="EJ191">
        <v>1.6</v>
      </c>
      <c r="EK191">
        <v>0.5</v>
      </c>
      <c r="EL191">
        <v>1</v>
      </c>
      <c r="EM191">
        <v>1</v>
      </c>
      <c r="EN191">
        <v>0.3</v>
      </c>
      <c r="EO191">
        <v>0.9</v>
      </c>
      <c r="EP191">
        <v>1</v>
      </c>
      <c r="EQ191">
        <v>0.8</v>
      </c>
      <c r="ER191">
        <v>6</v>
      </c>
      <c r="ES191">
        <v>13.6</v>
      </c>
      <c r="ET191">
        <v>4.9000000000000004</v>
      </c>
      <c r="EU191">
        <v>7.1</v>
      </c>
      <c r="EV191">
        <v>5.7</v>
      </c>
      <c r="EW191">
        <v>6</v>
      </c>
      <c r="EX191">
        <v>0.8</v>
      </c>
      <c r="EY191">
        <v>0.7</v>
      </c>
      <c r="EZ191">
        <v>3.6</v>
      </c>
      <c r="FA191">
        <v>1.7</v>
      </c>
      <c r="FB191">
        <v>8.5</v>
      </c>
      <c r="FC191">
        <v>3.8</v>
      </c>
      <c r="FD191">
        <v>0.8</v>
      </c>
      <c r="FE191">
        <v>16.899999999999999</v>
      </c>
      <c r="FF191">
        <v>3.3</v>
      </c>
      <c r="FG191">
        <v>2.9</v>
      </c>
      <c r="FH191">
        <v>0.6</v>
      </c>
      <c r="FI191">
        <v>1.1000000000000001</v>
      </c>
      <c r="FJ191">
        <v>1.1000000000000001</v>
      </c>
      <c r="FK191">
        <v>9.4</v>
      </c>
      <c r="FL191">
        <v>2.8</v>
      </c>
      <c r="FM191">
        <v>0.9</v>
      </c>
      <c r="FN191">
        <v>2.5</v>
      </c>
      <c r="FO191">
        <v>3.9</v>
      </c>
      <c r="FP191">
        <v>3.6</v>
      </c>
      <c r="FQ191">
        <v>1.5</v>
      </c>
      <c r="FR191">
        <v>0.7</v>
      </c>
      <c r="FS191">
        <v>155</v>
      </c>
      <c r="FZ191" t="s">
        <v>700</v>
      </c>
      <c r="GA191" t="s">
        <v>700</v>
      </c>
      <c r="GB191" t="s">
        <v>432</v>
      </c>
      <c r="GC191" t="s">
        <v>2358</v>
      </c>
    </row>
    <row r="192" spans="1:185" x14ac:dyDescent="0.25">
      <c r="A192" s="65" t="s">
        <v>823</v>
      </c>
      <c r="B192">
        <v>40810</v>
      </c>
      <c r="C192">
        <v>1134</v>
      </c>
      <c r="D192">
        <v>9101</v>
      </c>
      <c r="E192">
        <v>80</v>
      </c>
      <c r="F192">
        <v>27115</v>
      </c>
      <c r="G192">
        <v>1038</v>
      </c>
      <c r="H192">
        <v>4594</v>
      </c>
      <c r="I192">
        <v>16</v>
      </c>
      <c r="J192">
        <v>3297</v>
      </c>
      <c r="K192">
        <v>6</v>
      </c>
      <c r="L192">
        <v>5804</v>
      </c>
      <c r="M192">
        <v>74</v>
      </c>
      <c r="N192">
        <v>3321</v>
      </c>
      <c r="O192">
        <v>174</v>
      </c>
      <c r="P192">
        <v>7407</v>
      </c>
      <c r="Q192">
        <v>280</v>
      </c>
      <c r="R192">
        <v>6306</v>
      </c>
      <c r="S192">
        <v>299</v>
      </c>
      <c r="T192">
        <v>5772</v>
      </c>
      <c r="U192">
        <v>182</v>
      </c>
      <c r="V192">
        <v>4309</v>
      </c>
      <c r="W192">
        <v>103</v>
      </c>
      <c r="X192">
        <v>20387</v>
      </c>
      <c r="Y192">
        <v>702</v>
      </c>
      <c r="Z192">
        <v>20423</v>
      </c>
      <c r="AA192">
        <v>432</v>
      </c>
      <c r="AB192">
        <v>34223</v>
      </c>
      <c r="AC192">
        <v>749</v>
      </c>
      <c r="AD192">
        <v>2389</v>
      </c>
      <c r="AE192">
        <v>48</v>
      </c>
      <c r="AF192">
        <v>248</v>
      </c>
      <c r="AG192">
        <v>0</v>
      </c>
      <c r="AH192">
        <v>1453</v>
      </c>
      <c r="AI192">
        <v>26</v>
      </c>
      <c r="AJ192">
        <v>910</v>
      </c>
      <c r="AK192">
        <v>267</v>
      </c>
      <c r="AL192">
        <v>1587</v>
      </c>
      <c r="AM192">
        <v>44</v>
      </c>
      <c r="AN192">
        <v>1989</v>
      </c>
      <c r="AO192">
        <v>299</v>
      </c>
      <c r="AP192">
        <v>33272</v>
      </c>
      <c r="AQ192">
        <v>732</v>
      </c>
      <c r="AR192">
        <v>2845</v>
      </c>
      <c r="AS192">
        <v>193</v>
      </c>
      <c r="AT192">
        <v>37965</v>
      </c>
      <c r="AU192">
        <v>941</v>
      </c>
      <c r="AV192">
        <v>37837</v>
      </c>
      <c r="AW192">
        <v>774</v>
      </c>
      <c r="AX192">
        <v>2973</v>
      </c>
      <c r="AY192">
        <v>360</v>
      </c>
      <c r="AZ192">
        <v>1534</v>
      </c>
      <c r="BA192">
        <v>55</v>
      </c>
      <c r="BB192">
        <v>1439</v>
      </c>
      <c r="BC192">
        <v>305</v>
      </c>
      <c r="BD192">
        <v>955</v>
      </c>
      <c r="BE192">
        <v>242</v>
      </c>
      <c r="BF192">
        <v>2733</v>
      </c>
      <c r="BG192">
        <v>158</v>
      </c>
      <c r="BH192">
        <v>5711</v>
      </c>
      <c r="BI192">
        <v>280</v>
      </c>
      <c r="BJ192">
        <v>18989</v>
      </c>
      <c r="BK192">
        <v>200</v>
      </c>
      <c r="BL192">
        <v>24413</v>
      </c>
      <c r="BM192">
        <v>893</v>
      </c>
      <c r="BN192">
        <v>23682</v>
      </c>
      <c r="BO192">
        <v>774</v>
      </c>
      <c r="BP192">
        <v>731</v>
      </c>
      <c r="BQ192">
        <v>119</v>
      </c>
      <c r="BR192">
        <v>2702</v>
      </c>
      <c r="BS192">
        <v>145</v>
      </c>
      <c r="BT192">
        <v>17343</v>
      </c>
      <c r="BU192">
        <v>452</v>
      </c>
      <c r="BV192">
        <v>7724</v>
      </c>
      <c r="BW192">
        <v>445</v>
      </c>
      <c r="BX192">
        <v>2048</v>
      </c>
      <c r="BY192">
        <v>141</v>
      </c>
      <c r="BZ192">
        <v>2799</v>
      </c>
      <c r="CA192">
        <v>247</v>
      </c>
      <c r="CB192">
        <v>3454</v>
      </c>
      <c r="CC192">
        <v>284</v>
      </c>
      <c r="CD192">
        <v>11313</v>
      </c>
      <c r="CE192">
        <v>560</v>
      </c>
      <c r="CF192">
        <v>25992</v>
      </c>
      <c r="CG192">
        <v>290</v>
      </c>
      <c r="CH192">
        <v>1134</v>
      </c>
      <c r="CI192">
        <v>39676</v>
      </c>
      <c r="CJ192">
        <v>34915</v>
      </c>
      <c r="CK192">
        <v>8822</v>
      </c>
      <c r="CL192">
        <v>34964</v>
      </c>
      <c r="CM192">
        <v>3709</v>
      </c>
      <c r="CN192">
        <v>1280</v>
      </c>
      <c r="CO192">
        <v>123</v>
      </c>
      <c r="CP192">
        <v>849</v>
      </c>
      <c r="CQ192">
        <v>2274</v>
      </c>
      <c r="CR192">
        <v>652</v>
      </c>
      <c r="CS192">
        <v>2444</v>
      </c>
      <c r="CT192">
        <v>1020</v>
      </c>
      <c r="CU192">
        <v>611</v>
      </c>
      <c r="CV192">
        <v>2357</v>
      </c>
      <c r="CW192">
        <v>4548</v>
      </c>
      <c r="CX192">
        <v>6443</v>
      </c>
      <c r="CY192">
        <v>2356</v>
      </c>
      <c r="CZ192">
        <v>1004</v>
      </c>
      <c r="DA192">
        <v>613</v>
      </c>
      <c r="DB192">
        <v>284</v>
      </c>
      <c r="DC192">
        <v>310</v>
      </c>
      <c r="DD192">
        <v>666</v>
      </c>
      <c r="DE192">
        <v>7874</v>
      </c>
      <c r="DF192">
        <v>9608</v>
      </c>
      <c r="DG192">
        <v>7998</v>
      </c>
      <c r="DH192">
        <v>3965</v>
      </c>
      <c r="DI192">
        <v>488</v>
      </c>
      <c r="DJ192">
        <v>192</v>
      </c>
      <c r="DK192">
        <v>1122</v>
      </c>
      <c r="DL192">
        <v>728</v>
      </c>
      <c r="DM192">
        <v>34229</v>
      </c>
      <c r="DN192">
        <v>6397</v>
      </c>
      <c r="DO192">
        <v>11413</v>
      </c>
      <c r="DP192">
        <v>6069</v>
      </c>
      <c r="DQ192">
        <v>1083</v>
      </c>
      <c r="DR192">
        <v>1147</v>
      </c>
      <c r="DS192">
        <v>1135</v>
      </c>
      <c r="DT192">
        <v>550</v>
      </c>
      <c r="DU192">
        <v>503</v>
      </c>
      <c r="DV192">
        <v>1494</v>
      </c>
      <c r="DW192">
        <v>17482</v>
      </c>
      <c r="DX192" t="s">
        <v>700</v>
      </c>
      <c r="DY192" t="s">
        <v>700</v>
      </c>
      <c r="DZ192" t="s">
        <v>700</v>
      </c>
      <c r="EA192" t="s">
        <v>700</v>
      </c>
      <c r="EB192" t="s">
        <v>633</v>
      </c>
      <c r="EC192">
        <v>0.8</v>
      </c>
      <c r="ED192">
        <v>0.2</v>
      </c>
      <c r="EE192">
        <v>1</v>
      </c>
      <c r="EF192">
        <v>2.8</v>
      </c>
      <c r="EG192">
        <v>1.9</v>
      </c>
      <c r="EH192">
        <v>2.4</v>
      </c>
      <c r="EI192">
        <v>1.9</v>
      </c>
      <c r="EJ192">
        <v>1.6</v>
      </c>
      <c r="EK192">
        <v>0.8</v>
      </c>
      <c r="EL192">
        <v>0.6</v>
      </c>
      <c r="EM192">
        <v>1.1000000000000001</v>
      </c>
      <c r="EN192">
        <v>0.6</v>
      </c>
      <c r="EO192">
        <v>1.1000000000000001</v>
      </c>
      <c r="EP192">
        <v>0.8</v>
      </c>
      <c r="EQ192">
        <v>0.6</v>
      </c>
      <c r="ER192">
        <v>2</v>
      </c>
      <c r="ES192">
        <v>6.8</v>
      </c>
      <c r="ET192">
        <v>2.2999999999999998</v>
      </c>
      <c r="EU192">
        <v>12.8</v>
      </c>
      <c r="EV192">
        <v>2.8</v>
      </c>
      <c r="EW192">
        <v>9.5</v>
      </c>
      <c r="EX192">
        <v>0.6</v>
      </c>
      <c r="EY192">
        <v>0.6</v>
      </c>
      <c r="EZ192">
        <v>6.9</v>
      </c>
      <c r="FA192">
        <v>3.7</v>
      </c>
      <c r="FB192">
        <v>12.9</v>
      </c>
      <c r="FC192">
        <v>5</v>
      </c>
      <c r="FD192">
        <v>0.7</v>
      </c>
      <c r="FE192">
        <v>17.7</v>
      </c>
      <c r="FF192">
        <v>3.4</v>
      </c>
      <c r="FG192">
        <v>2.2999999999999998</v>
      </c>
      <c r="FH192">
        <v>0.4</v>
      </c>
      <c r="FI192">
        <v>1.1000000000000001</v>
      </c>
      <c r="FJ192">
        <v>1.1000000000000001</v>
      </c>
      <c r="FK192">
        <v>9.5</v>
      </c>
      <c r="FL192">
        <v>4.0999999999999996</v>
      </c>
      <c r="FM192">
        <v>1.1000000000000001</v>
      </c>
      <c r="FN192">
        <v>2</v>
      </c>
      <c r="FO192">
        <v>5.2</v>
      </c>
      <c r="FP192">
        <v>4.5</v>
      </c>
      <c r="FQ192">
        <v>1.8</v>
      </c>
      <c r="FR192">
        <v>0.4</v>
      </c>
      <c r="FS192">
        <v>151</v>
      </c>
      <c r="FZ192" t="s">
        <v>700</v>
      </c>
      <c r="GA192" t="s">
        <v>700</v>
      </c>
      <c r="GB192" t="s">
        <v>433</v>
      </c>
      <c r="GC192" t="s">
        <v>2358</v>
      </c>
    </row>
    <row r="193" spans="1:185" x14ac:dyDescent="0.25">
      <c r="A193" s="65" t="s">
        <v>824</v>
      </c>
      <c r="B193">
        <v>41762</v>
      </c>
      <c r="C193">
        <v>5612</v>
      </c>
      <c r="D193">
        <v>10880</v>
      </c>
      <c r="E193">
        <v>367</v>
      </c>
      <c r="F193">
        <v>28620</v>
      </c>
      <c r="G193">
        <v>5105</v>
      </c>
      <c r="H193">
        <v>2262</v>
      </c>
      <c r="I193">
        <v>140</v>
      </c>
      <c r="J193">
        <v>3972</v>
      </c>
      <c r="K193">
        <v>84</v>
      </c>
      <c r="L193">
        <v>6908</v>
      </c>
      <c r="M193">
        <v>283</v>
      </c>
      <c r="N193">
        <v>6277</v>
      </c>
      <c r="O193">
        <v>981</v>
      </c>
      <c r="P193">
        <v>9291</v>
      </c>
      <c r="Q193">
        <v>1615</v>
      </c>
      <c r="R193">
        <v>5767</v>
      </c>
      <c r="S193">
        <v>1522</v>
      </c>
      <c r="T193">
        <v>4034</v>
      </c>
      <c r="U193">
        <v>733</v>
      </c>
      <c r="V193">
        <v>3251</v>
      </c>
      <c r="W193">
        <v>254</v>
      </c>
      <c r="X193">
        <v>21899</v>
      </c>
      <c r="Y193">
        <v>3362</v>
      </c>
      <c r="Z193">
        <v>19863</v>
      </c>
      <c r="AA193">
        <v>2250</v>
      </c>
      <c r="AB193">
        <v>17471</v>
      </c>
      <c r="AC193">
        <v>1774</v>
      </c>
      <c r="AD193">
        <v>14647</v>
      </c>
      <c r="AE193">
        <v>1620</v>
      </c>
      <c r="AF193">
        <v>1404</v>
      </c>
      <c r="AG193">
        <v>162</v>
      </c>
      <c r="AH193">
        <v>1350</v>
      </c>
      <c r="AI193">
        <v>14</v>
      </c>
      <c r="AJ193">
        <v>5328</v>
      </c>
      <c r="AK193">
        <v>1875</v>
      </c>
      <c r="AL193">
        <v>1562</v>
      </c>
      <c r="AM193">
        <v>167</v>
      </c>
      <c r="AN193">
        <v>8975</v>
      </c>
      <c r="AO193">
        <v>2778</v>
      </c>
      <c r="AP193">
        <v>14377</v>
      </c>
      <c r="AQ193">
        <v>866</v>
      </c>
      <c r="AR193">
        <v>6213</v>
      </c>
      <c r="AS193">
        <v>605</v>
      </c>
      <c r="AT193">
        <v>35549</v>
      </c>
      <c r="AU193">
        <v>5007</v>
      </c>
      <c r="AV193">
        <v>28505</v>
      </c>
      <c r="AW193">
        <v>2229</v>
      </c>
      <c r="AX193">
        <v>13257</v>
      </c>
      <c r="AY193">
        <v>3383</v>
      </c>
      <c r="AZ193">
        <v>5054</v>
      </c>
      <c r="BA193">
        <v>357</v>
      </c>
      <c r="BB193">
        <v>8203</v>
      </c>
      <c r="BC193">
        <v>3026</v>
      </c>
      <c r="BD193">
        <v>5929</v>
      </c>
      <c r="BE193">
        <v>1908</v>
      </c>
      <c r="BF193">
        <v>5060</v>
      </c>
      <c r="BG193">
        <v>1284</v>
      </c>
      <c r="BH193">
        <v>6677</v>
      </c>
      <c r="BI193">
        <v>891</v>
      </c>
      <c r="BJ193">
        <v>6939</v>
      </c>
      <c r="BK193">
        <v>181</v>
      </c>
      <c r="BL193">
        <v>23173</v>
      </c>
      <c r="BM193">
        <v>4178</v>
      </c>
      <c r="BN193">
        <v>21684</v>
      </c>
      <c r="BO193">
        <v>3903</v>
      </c>
      <c r="BP193">
        <v>1489</v>
      </c>
      <c r="BQ193">
        <v>275</v>
      </c>
      <c r="BR193">
        <v>5447</v>
      </c>
      <c r="BS193">
        <v>927</v>
      </c>
      <c r="BT193">
        <v>13415</v>
      </c>
      <c r="BU193">
        <v>2324</v>
      </c>
      <c r="BV193">
        <v>10417</v>
      </c>
      <c r="BW193">
        <v>1847</v>
      </c>
      <c r="BX193">
        <v>4788</v>
      </c>
      <c r="BY193">
        <v>934</v>
      </c>
      <c r="BZ193">
        <v>13415</v>
      </c>
      <c r="CA193">
        <v>1780</v>
      </c>
      <c r="CB193">
        <v>18860</v>
      </c>
      <c r="CC193">
        <v>2731</v>
      </c>
      <c r="CD193">
        <v>16504</v>
      </c>
      <c r="CE193">
        <v>2503</v>
      </c>
      <c r="CF193">
        <v>5711</v>
      </c>
      <c r="CG193">
        <v>310</v>
      </c>
      <c r="CH193">
        <v>5612</v>
      </c>
      <c r="CI193">
        <v>36150</v>
      </c>
      <c r="CJ193">
        <v>18171</v>
      </c>
      <c r="CK193">
        <v>19693</v>
      </c>
      <c r="CL193">
        <v>20720</v>
      </c>
      <c r="CM193">
        <v>18074</v>
      </c>
      <c r="CN193">
        <v>9699</v>
      </c>
      <c r="CO193">
        <v>211</v>
      </c>
      <c r="CP193">
        <v>921</v>
      </c>
      <c r="CQ193">
        <v>1806</v>
      </c>
      <c r="CR193">
        <v>397</v>
      </c>
      <c r="CS193">
        <v>2017</v>
      </c>
      <c r="CT193">
        <v>998</v>
      </c>
      <c r="CU193">
        <v>472</v>
      </c>
      <c r="CV193">
        <v>1198</v>
      </c>
      <c r="CW193">
        <v>2745</v>
      </c>
      <c r="CX193">
        <v>5821</v>
      </c>
      <c r="CY193">
        <v>4047</v>
      </c>
      <c r="CZ193">
        <v>1253</v>
      </c>
      <c r="DA193">
        <v>463</v>
      </c>
      <c r="DB193">
        <v>1718</v>
      </c>
      <c r="DC193">
        <v>2234</v>
      </c>
      <c r="DD193">
        <v>4884</v>
      </c>
      <c r="DE193">
        <v>11484</v>
      </c>
      <c r="DF193">
        <v>6175</v>
      </c>
      <c r="DG193">
        <v>2939</v>
      </c>
      <c r="DH193">
        <v>1736</v>
      </c>
      <c r="DI193">
        <v>826</v>
      </c>
      <c r="DJ193">
        <v>407</v>
      </c>
      <c r="DK193">
        <v>2410</v>
      </c>
      <c r="DL193">
        <v>1693</v>
      </c>
      <c r="DM193">
        <v>29795</v>
      </c>
      <c r="DN193">
        <v>11344</v>
      </c>
      <c r="DO193">
        <v>2914</v>
      </c>
      <c r="DP193">
        <v>14745</v>
      </c>
      <c r="DQ193">
        <v>1613</v>
      </c>
      <c r="DR193">
        <v>1757</v>
      </c>
      <c r="DS193">
        <v>1721</v>
      </c>
      <c r="DT193">
        <v>1784</v>
      </c>
      <c r="DU193">
        <v>1358</v>
      </c>
      <c r="DV193">
        <v>6072</v>
      </c>
      <c r="DW193">
        <v>17659</v>
      </c>
      <c r="DX193" t="s">
        <v>700</v>
      </c>
      <c r="DY193" t="s">
        <v>700</v>
      </c>
      <c r="DZ193" t="s">
        <v>700</v>
      </c>
      <c r="EA193" t="s">
        <v>700</v>
      </c>
      <c r="EB193" t="s">
        <v>634</v>
      </c>
      <c r="EC193">
        <v>1.3</v>
      </c>
      <c r="ED193">
        <v>1.4</v>
      </c>
      <c r="EE193">
        <v>2</v>
      </c>
      <c r="EF193">
        <v>4</v>
      </c>
      <c r="EG193">
        <v>2.9</v>
      </c>
      <c r="EH193">
        <v>5.0999999999999996</v>
      </c>
      <c r="EI193">
        <v>3.6</v>
      </c>
      <c r="EJ193">
        <v>3.2</v>
      </c>
      <c r="EK193">
        <v>3.7</v>
      </c>
      <c r="EL193">
        <v>1.3</v>
      </c>
      <c r="EM193">
        <v>1.7</v>
      </c>
      <c r="EN193">
        <v>4.4000000000000004</v>
      </c>
      <c r="EO193">
        <v>1.7</v>
      </c>
      <c r="EP193">
        <v>1.7</v>
      </c>
      <c r="EQ193">
        <v>1.7</v>
      </c>
      <c r="ER193">
        <v>2.4</v>
      </c>
      <c r="ES193">
        <v>10.6</v>
      </c>
      <c r="ET193">
        <v>1.3</v>
      </c>
      <c r="EU193">
        <v>5.4</v>
      </c>
      <c r="EV193">
        <v>7.4</v>
      </c>
      <c r="EW193">
        <v>4.0999999999999996</v>
      </c>
      <c r="EX193">
        <v>1.5</v>
      </c>
      <c r="EY193">
        <v>1.3</v>
      </c>
      <c r="EZ193">
        <v>3.2</v>
      </c>
      <c r="FA193">
        <v>2.9</v>
      </c>
      <c r="FB193">
        <v>4.7</v>
      </c>
      <c r="FC193">
        <v>2.2000000000000002</v>
      </c>
      <c r="FD193">
        <v>1.5</v>
      </c>
      <c r="FE193">
        <v>5.3</v>
      </c>
      <c r="FF193">
        <v>4.7</v>
      </c>
      <c r="FG193">
        <v>3.2</v>
      </c>
      <c r="FH193">
        <v>1.3</v>
      </c>
      <c r="FI193">
        <v>1.9</v>
      </c>
      <c r="FJ193">
        <v>2</v>
      </c>
      <c r="FK193">
        <v>7.8</v>
      </c>
      <c r="FL193">
        <v>3.4</v>
      </c>
      <c r="FM193">
        <v>2.4</v>
      </c>
      <c r="FN193">
        <v>2.7</v>
      </c>
      <c r="FO193">
        <v>3.7</v>
      </c>
      <c r="FP193">
        <v>2.2000000000000002</v>
      </c>
      <c r="FQ193">
        <v>2.4</v>
      </c>
      <c r="FR193">
        <v>2.2000000000000002</v>
      </c>
      <c r="FS193">
        <v>367</v>
      </c>
      <c r="FZ193" t="s">
        <v>700</v>
      </c>
      <c r="GA193" t="s">
        <v>700</v>
      </c>
      <c r="GB193" t="s">
        <v>434</v>
      </c>
      <c r="GC193" t="s">
        <v>2358</v>
      </c>
    </row>
    <row r="194" spans="1:185" x14ac:dyDescent="0.25">
      <c r="A194" s="65" t="s">
        <v>825</v>
      </c>
      <c r="B194">
        <v>41204</v>
      </c>
      <c r="C194">
        <v>4668</v>
      </c>
      <c r="D194">
        <v>10073</v>
      </c>
      <c r="E194">
        <v>818</v>
      </c>
      <c r="F194">
        <v>27836</v>
      </c>
      <c r="G194">
        <v>3833</v>
      </c>
      <c r="H194">
        <v>3295</v>
      </c>
      <c r="I194">
        <v>17</v>
      </c>
      <c r="J194">
        <v>3763</v>
      </c>
      <c r="K194">
        <v>206</v>
      </c>
      <c r="L194">
        <v>6310</v>
      </c>
      <c r="M194">
        <v>612</v>
      </c>
      <c r="N194">
        <v>4160</v>
      </c>
      <c r="O194">
        <v>575</v>
      </c>
      <c r="P194">
        <v>8907</v>
      </c>
      <c r="Q194">
        <v>1223</v>
      </c>
      <c r="R194">
        <v>6181</v>
      </c>
      <c r="S194">
        <v>1135</v>
      </c>
      <c r="T194">
        <v>4653</v>
      </c>
      <c r="U194">
        <v>573</v>
      </c>
      <c r="V194">
        <v>3935</v>
      </c>
      <c r="W194">
        <v>327</v>
      </c>
      <c r="X194">
        <v>20313</v>
      </c>
      <c r="Y194">
        <v>2693</v>
      </c>
      <c r="Z194">
        <v>20891</v>
      </c>
      <c r="AA194">
        <v>1975</v>
      </c>
      <c r="AB194">
        <v>25212</v>
      </c>
      <c r="AC194">
        <v>1601</v>
      </c>
      <c r="AD194">
        <v>7358</v>
      </c>
      <c r="AE194">
        <v>497</v>
      </c>
      <c r="AF194">
        <v>435</v>
      </c>
      <c r="AG194">
        <v>28</v>
      </c>
      <c r="AH194">
        <v>1148</v>
      </c>
      <c r="AI194">
        <v>38</v>
      </c>
      <c r="AJ194">
        <v>5008</v>
      </c>
      <c r="AK194">
        <v>2299</v>
      </c>
      <c r="AL194">
        <v>2043</v>
      </c>
      <c r="AM194">
        <v>205</v>
      </c>
      <c r="AN194">
        <v>9013</v>
      </c>
      <c r="AO194">
        <v>3141</v>
      </c>
      <c r="AP194">
        <v>22254</v>
      </c>
      <c r="AQ194">
        <v>954</v>
      </c>
      <c r="AR194">
        <v>4183</v>
      </c>
      <c r="AS194">
        <v>379</v>
      </c>
      <c r="AT194">
        <v>37021</v>
      </c>
      <c r="AU194">
        <v>4289</v>
      </c>
      <c r="AV194">
        <v>33191</v>
      </c>
      <c r="AW194">
        <v>2052</v>
      </c>
      <c r="AX194">
        <v>8013</v>
      </c>
      <c r="AY194">
        <v>2616</v>
      </c>
      <c r="AZ194">
        <v>2898</v>
      </c>
      <c r="BA194">
        <v>254</v>
      </c>
      <c r="BB194">
        <v>5115</v>
      </c>
      <c r="BC194">
        <v>2362</v>
      </c>
      <c r="BD194">
        <v>4139</v>
      </c>
      <c r="BE194">
        <v>1473</v>
      </c>
      <c r="BF194">
        <v>4001</v>
      </c>
      <c r="BG194">
        <v>664</v>
      </c>
      <c r="BH194">
        <v>6392</v>
      </c>
      <c r="BI194">
        <v>620</v>
      </c>
      <c r="BJ194">
        <v>12439</v>
      </c>
      <c r="BK194">
        <v>518</v>
      </c>
      <c r="BL194">
        <v>24089</v>
      </c>
      <c r="BM194">
        <v>3070</v>
      </c>
      <c r="BN194">
        <v>22831</v>
      </c>
      <c r="BO194">
        <v>2832</v>
      </c>
      <c r="BP194">
        <v>1258</v>
      </c>
      <c r="BQ194">
        <v>238</v>
      </c>
      <c r="BR194">
        <v>3747</v>
      </c>
      <c r="BS194">
        <v>763</v>
      </c>
      <c r="BT194">
        <v>15427</v>
      </c>
      <c r="BU194">
        <v>1649</v>
      </c>
      <c r="BV194">
        <v>9058</v>
      </c>
      <c r="BW194">
        <v>1384</v>
      </c>
      <c r="BX194">
        <v>3351</v>
      </c>
      <c r="BY194">
        <v>800</v>
      </c>
      <c r="BZ194">
        <v>6635</v>
      </c>
      <c r="CA194">
        <v>1340</v>
      </c>
      <c r="CB194">
        <v>10169</v>
      </c>
      <c r="CC194">
        <v>1995</v>
      </c>
      <c r="CD194">
        <v>16738</v>
      </c>
      <c r="CE194">
        <v>2207</v>
      </c>
      <c r="CF194">
        <v>14178</v>
      </c>
      <c r="CG194">
        <v>462</v>
      </c>
      <c r="CH194">
        <v>4668</v>
      </c>
      <c r="CI194">
        <v>36536</v>
      </c>
      <c r="CJ194">
        <v>25242</v>
      </c>
      <c r="CK194">
        <v>14294</v>
      </c>
      <c r="CL194">
        <v>27283</v>
      </c>
      <c r="CM194">
        <v>10742</v>
      </c>
      <c r="CN194">
        <v>5378</v>
      </c>
      <c r="CO194">
        <v>35</v>
      </c>
      <c r="CP194">
        <v>822</v>
      </c>
      <c r="CQ194">
        <v>2104</v>
      </c>
      <c r="CR194">
        <v>541</v>
      </c>
      <c r="CS194">
        <v>2182</v>
      </c>
      <c r="CT194">
        <v>824</v>
      </c>
      <c r="CU194">
        <v>595</v>
      </c>
      <c r="CV194">
        <v>1452</v>
      </c>
      <c r="CW194">
        <v>3900</v>
      </c>
      <c r="CX194">
        <v>5903</v>
      </c>
      <c r="CY194">
        <v>3621</v>
      </c>
      <c r="CZ194">
        <v>1419</v>
      </c>
      <c r="DA194">
        <v>673</v>
      </c>
      <c r="DB194">
        <v>887</v>
      </c>
      <c r="DC194">
        <v>876</v>
      </c>
      <c r="DD194">
        <v>2120</v>
      </c>
      <c r="DE194">
        <v>7091</v>
      </c>
      <c r="DF194">
        <v>8464</v>
      </c>
      <c r="DG194">
        <v>6043</v>
      </c>
      <c r="DH194">
        <v>2790</v>
      </c>
      <c r="DI194">
        <v>718</v>
      </c>
      <c r="DJ194">
        <v>349</v>
      </c>
      <c r="DK194">
        <v>1703</v>
      </c>
      <c r="DL194">
        <v>1010</v>
      </c>
      <c r="DM194">
        <v>33047</v>
      </c>
      <c r="DN194">
        <v>7536</v>
      </c>
      <c r="DO194">
        <v>8507</v>
      </c>
      <c r="DP194">
        <v>7048</v>
      </c>
      <c r="DQ194">
        <v>994</v>
      </c>
      <c r="DR194">
        <v>1090</v>
      </c>
      <c r="DS194">
        <v>1074</v>
      </c>
      <c r="DT194">
        <v>755</v>
      </c>
      <c r="DU194">
        <v>630</v>
      </c>
      <c r="DV194">
        <v>2240</v>
      </c>
      <c r="DW194">
        <v>15555</v>
      </c>
      <c r="DX194" t="s">
        <v>700</v>
      </c>
      <c r="DY194" t="s">
        <v>700</v>
      </c>
      <c r="DZ194" t="s">
        <v>700</v>
      </c>
      <c r="EA194" t="s">
        <v>700</v>
      </c>
      <c r="EB194" t="s">
        <v>635</v>
      </c>
      <c r="EC194">
        <v>1.5</v>
      </c>
      <c r="ED194">
        <v>3.8</v>
      </c>
      <c r="EE194">
        <v>3.8</v>
      </c>
      <c r="EF194">
        <v>4.2</v>
      </c>
      <c r="EG194">
        <v>2.8</v>
      </c>
      <c r="EH194">
        <v>3.8</v>
      </c>
      <c r="EI194">
        <v>3.5</v>
      </c>
      <c r="EJ194">
        <v>4.4000000000000004</v>
      </c>
      <c r="EK194">
        <v>0.7</v>
      </c>
      <c r="EL194">
        <v>3.4</v>
      </c>
      <c r="EM194">
        <v>1.6</v>
      </c>
      <c r="EN194">
        <v>0.4</v>
      </c>
      <c r="EO194">
        <v>1.9</v>
      </c>
      <c r="EP194">
        <v>1.8</v>
      </c>
      <c r="EQ194">
        <v>1.1000000000000001</v>
      </c>
      <c r="ER194">
        <v>2.9</v>
      </c>
      <c r="ES194">
        <v>9.1999999999999993</v>
      </c>
      <c r="ET194">
        <v>2.2999999999999998</v>
      </c>
      <c r="EU194">
        <v>8.1</v>
      </c>
      <c r="EV194">
        <v>5.6</v>
      </c>
      <c r="EW194">
        <v>5.7</v>
      </c>
      <c r="EX194">
        <v>0.9</v>
      </c>
      <c r="EY194">
        <v>1.3</v>
      </c>
      <c r="EZ194">
        <v>4.8</v>
      </c>
      <c r="FA194">
        <v>4.5</v>
      </c>
      <c r="FB194">
        <v>6.3</v>
      </c>
      <c r="FC194">
        <v>3.1</v>
      </c>
      <c r="FD194">
        <v>1.6</v>
      </c>
      <c r="FE194">
        <v>6.1</v>
      </c>
      <c r="FF194">
        <v>4</v>
      </c>
      <c r="FG194">
        <v>2.8</v>
      </c>
      <c r="FH194">
        <v>1.1000000000000001</v>
      </c>
      <c r="FI194">
        <v>1.7</v>
      </c>
      <c r="FJ194">
        <v>1.8</v>
      </c>
      <c r="FK194">
        <v>7.1</v>
      </c>
      <c r="FL194">
        <v>4.4000000000000004</v>
      </c>
      <c r="FM194">
        <v>2.1</v>
      </c>
      <c r="FN194">
        <v>2.5</v>
      </c>
      <c r="FO194">
        <v>5.4</v>
      </c>
      <c r="FP194">
        <v>4.5999999999999996</v>
      </c>
      <c r="FQ194">
        <v>2.2999999999999998</v>
      </c>
      <c r="FR194">
        <v>1.1000000000000001</v>
      </c>
      <c r="FS194">
        <v>492</v>
      </c>
      <c r="FZ194" t="s">
        <v>700</v>
      </c>
      <c r="GA194" t="s">
        <v>700</v>
      </c>
      <c r="GB194" t="s">
        <v>435</v>
      </c>
      <c r="GC194" t="s">
        <v>2358</v>
      </c>
    </row>
    <row r="195" spans="1:185" x14ac:dyDescent="0.25">
      <c r="A195" s="65" t="s">
        <v>826</v>
      </c>
      <c r="B195">
        <v>40241</v>
      </c>
      <c r="C195">
        <v>2085</v>
      </c>
      <c r="D195">
        <v>8216</v>
      </c>
      <c r="E195">
        <v>206</v>
      </c>
      <c r="F195">
        <v>27283</v>
      </c>
      <c r="G195">
        <v>1792</v>
      </c>
      <c r="H195">
        <v>4742</v>
      </c>
      <c r="I195">
        <v>87</v>
      </c>
      <c r="J195">
        <v>3065</v>
      </c>
      <c r="K195">
        <v>89</v>
      </c>
      <c r="L195">
        <v>5151</v>
      </c>
      <c r="M195">
        <v>117</v>
      </c>
      <c r="N195">
        <v>2320</v>
      </c>
      <c r="O195">
        <v>245</v>
      </c>
      <c r="P195">
        <v>7601</v>
      </c>
      <c r="Q195">
        <v>562</v>
      </c>
      <c r="R195">
        <v>6720</v>
      </c>
      <c r="S195">
        <v>402</v>
      </c>
      <c r="T195">
        <v>5473</v>
      </c>
      <c r="U195">
        <v>437</v>
      </c>
      <c r="V195">
        <v>5169</v>
      </c>
      <c r="W195">
        <v>146</v>
      </c>
      <c r="X195">
        <v>20327</v>
      </c>
      <c r="Y195">
        <v>1250</v>
      </c>
      <c r="Z195">
        <v>19914</v>
      </c>
      <c r="AA195">
        <v>835</v>
      </c>
      <c r="AB195">
        <v>30515</v>
      </c>
      <c r="AC195">
        <v>1330</v>
      </c>
      <c r="AD195">
        <v>4349</v>
      </c>
      <c r="AE195">
        <v>258</v>
      </c>
      <c r="AF195">
        <v>527</v>
      </c>
      <c r="AG195">
        <v>101</v>
      </c>
      <c r="AH195">
        <v>1085</v>
      </c>
      <c r="AI195">
        <v>31</v>
      </c>
      <c r="AJ195">
        <v>1762</v>
      </c>
      <c r="AK195">
        <v>275</v>
      </c>
      <c r="AL195">
        <v>1961</v>
      </c>
      <c r="AM195">
        <v>76</v>
      </c>
      <c r="AN195">
        <v>4085</v>
      </c>
      <c r="AO195">
        <v>617</v>
      </c>
      <c r="AP195">
        <v>28577</v>
      </c>
      <c r="AQ195">
        <v>1025</v>
      </c>
      <c r="AR195">
        <v>3913</v>
      </c>
      <c r="AS195">
        <v>136</v>
      </c>
      <c r="AT195">
        <v>36328</v>
      </c>
      <c r="AU195">
        <v>1949</v>
      </c>
      <c r="AV195">
        <v>35760</v>
      </c>
      <c r="AW195">
        <v>1408</v>
      </c>
      <c r="AX195">
        <v>4481</v>
      </c>
      <c r="AY195">
        <v>677</v>
      </c>
      <c r="AZ195">
        <v>1961</v>
      </c>
      <c r="BA195">
        <v>120</v>
      </c>
      <c r="BB195">
        <v>2520</v>
      </c>
      <c r="BC195">
        <v>557</v>
      </c>
      <c r="BD195">
        <v>2431</v>
      </c>
      <c r="BE195">
        <v>324</v>
      </c>
      <c r="BF195">
        <v>4976</v>
      </c>
      <c r="BG195">
        <v>575</v>
      </c>
      <c r="BH195">
        <v>6968</v>
      </c>
      <c r="BI195">
        <v>437</v>
      </c>
      <c r="BJ195">
        <v>15330</v>
      </c>
      <c r="BK195">
        <v>298</v>
      </c>
      <c r="BL195">
        <v>23917</v>
      </c>
      <c r="BM195">
        <v>1471</v>
      </c>
      <c r="BN195">
        <v>22911</v>
      </c>
      <c r="BO195">
        <v>1271</v>
      </c>
      <c r="BP195">
        <v>1006</v>
      </c>
      <c r="BQ195">
        <v>200</v>
      </c>
      <c r="BR195">
        <v>3366</v>
      </c>
      <c r="BS195">
        <v>321</v>
      </c>
      <c r="BT195">
        <v>15982</v>
      </c>
      <c r="BU195">
        <v>779</v>
      </c>
      <c r="BV195">
        <v>8315</v>
      </c>
      <c r="BW195">
        <v>696</v>
      </c>
      <c r="BX195">
        <v>2986</v>
      </c>
      <c r="BY195">
        <v>317</v>
      </c>
      <c r="BZ195">
        <v>4248</v>
      </c>
      <c r="CA195">
        <v>417</v>
      </c>
      <c r="CB195">
        <v>6009</v>
      </c>
      <c r="CC195">
        <v>636</v>
      </c>
      <c r="CD195">
        <v>15989</v>
      </c>
      <c r="CE195">
        <v>1120</v>
      </c>
      <c r="CF195">
        <v>18084</v>
      </c>
      <c r="CG195">
        <v>323</v>
      </c>
      <c r="CH195">
        <v>2085</v>
      </c>
      <c r="CI195">
        <v>38156</v>
      </c>
      <c r="CJ195">
        <v>30712</v>
      </c>
      <c r="CK195">
        <v>11679</v>
      </c>
      <c r="CL195">
        <v>31852</v>
      </c>
      <c r="CM195">
        <v>6289</v>
      </c>
      <c r="CN195">
        <v>2813</v>
      </c>
      <c r="CO195">
        <v>31</v>
      </c>
      <c r="CP195">
        <v>799</v>
      </c>
      <c r="CQ195">
        <v>1841</v>
      </c>
      <c r="CR195">
        <v>605</v>
      </c>
      <c r="CS195">
        <v>2329</v>
      </c>
      <c r="CT195">
        <v>1027</v>
      </c>
      <c r="CU195">
        <v>874</v>
      </c>
      <c r="CV195">
        <v>1623</v>
      </c>
      <c r="CW195">
        <v>3652</v>
      </c>
      <c r="CX195">
        <v>6817</v>
      </c>
      <c r="CY195">
        <v>2637</v>
      </c>
      <c r="CZ195">
        <v>1321</v>
      </c>
      <c r="DA195">
        <v>939</v>
      </c>
      <c r="DB195">
        <v>658</v>
      </c>
      <c r="DC195">
        <v>860</v>
      </c>
      <c r="DD195">
        <v>1631</v>
      </c>
      <c r="DE195">
        <v>8761</v>
      </c>
      <c r="DF195">
        <v>9127</v>
      </c>
      <c r="DG195">
        <v>6914</v>
      </c>
      <c r="DH195">
        <v>2800</v>
      </c>
      <c r="DI195">
        <v>623</v>
      </c>
      <c r="DJ195">
        <v>318</v>
      </c>
      <c r="DK195">
        <v>1590</v>
      </c>
      <c r="DL195">
        <v>924</v>
      </c>
      <c r="DM195">
        <v>34597</v>
      </c>
      <c r="DN195">
        <v>5301</v>
      </c>
      <c r="DO195">
        <v>12563</v>
      </c>
      <c r="DP195">
        <v>5325</v>
      </c>
      <c r="DQ195">
        <v>599</v>
      </c>
      <c r="DR195">
        <v>812</v>
      </c>
      <c r="DS195">
        <v>777</v>
      </c>
      <c r="DT195">
        <v>577</v>
      </c>
      <c r="DU195">
        <v>418</v>
      </c>
      <c r="DV195">
        <v>1927</v>
      </c>
      <c r="DW195">
        <v>17888</v>
      </c>
      <c r="DX195" t="s">
        <v>700</v>
      </c>
      <c r="DY195" t="s">
        <v>700</v>
      </c>
      <c r="DZ195" t="s">
        <v>700</v>
      </c>
      <c r="EA195" t="s">
        <v>700</v>
      </c>
      <c r="EB195" t="s">
        <v>636</v>
      </c>
      <c r="EC195">
        <v>0.9</v>
      </c>
      <c r="ED195">
        <v>2</v>
      </c>
      <c r="EE195">
        <v>1.2</v>
      </c>
      <c r="EF195">
        <v>4.3</v>
      </c>
      <c r="EG195">
        <v>2.4</v>
      </c>
      <c r="EH195">
        <v>1.8</v>
      </c>
      <c r="EI195">
        <v>2.6</v>
      </c>
      <c r="EJ195">
        <v>1.2</v>
      </c>
      <c r="EK195">
        <v>2.7</v>
      </c>
      <c r="EL195">
        <v>1.1000000000000001</v>
      </c>
      <c r="EM195">
        <v>1.1000000000000001</v>
      </c>
      <c r="EN195">
        <v>1.9</v>
      </c>
      <c r="EO195">
        <v>1.3</v>
      </c>
      <c r="EP195">
        <v>0.9</v>
      </c>
      <c r="EQ195">
        <v>0.9</v>
      </c>
      <c r="ER195">
        <v>2.8</v>
      </c>
      <c r="ES195">
        <v>17</v>
      </c>
      <c r="ET195">
        <v>3</v>
      </c>
      <c r="EU195">
        <v>7.4</v>
      </c>
      <c r="EV195">
        <v>2.9</v>
      </c>
      <c r="EW195">
        <v>5.4</v>
      </c>
      <c r="EX195">
        <v>0.8</v>
      </c>
      <c r="EY195">
        <v>0.8</v>
      </c>
      <c r="EZ195">
        <v>4.9000000000000004</v>
      </c>
      <c r="FA195">
        <v>2.9</v>
      </c>
      <c r="FB195">
        <v>8.1999999999999993</v>
      </c>
      <c r="FC195">
        <v>1.9</v>
      </c>
      <c r="FD195">
        <v>0.9</v>
      </c>
      <c r="FE195">
        <v>5</v>
      </c>
      <c r="FF195">
        <v>3.9</v>
      </c>
      <c r="FG195">
        <v>1.8</v>
      </c>
      <c r="FH195">
        <v>0.7</v>
      </c>
      <c r="FI195">
        <v>1.2</v>
      </c>
      <c r="FJ195">
        <v>1.2</v>
      </c>
      <c r="FK195">
        <v>10.4</v>
      </c>
      <c r="FL195">
        <v>2.8</v>
      </c>
      <c r="FM195">
        <v>1.4</v>
      </c>
      <c r="FN195">
        <v>1.8</v>
      </c>
      <c r="FO195">
        <v>3.4</v>
      </c>
      <c r="FP195">
        <v>2.9</v>
      </c>
      <c r="FQ195">
        <v>1.5</v>
      </c>
      <c r="FR195">
        <v>0.7</v>
      </c>
      <c r="FS195">
        <v>128</v>
      </c>
      <c r="FZ195" t="s">
        <v>700</v>
      </c>
      <c r="GA195" t="s">
        <v>700</v>
      </c>
      <c r="GB195" t="s">
        <v>436</v>
      </c>
      <c r="GC195" t="s">
        <v>2358</v>
      </c>
    </row>
    <row r="196" spans="1:185" x14ac:dyDescent="0.25">
      <c r="A196" s="65" t="s">
        <v>827</v>
      </c>
      <c r="B196">
        <v>40477</v>
      </c>
      <c r="C196">
        <v>2278</v>
      </c>
      <c r="D196">
        <v>9000</v>
      </c>
      <c r="E196">
        <v>415</v>
      </c>
      <c r="F196">
        <v>25743</v>
      </c>
      <c r="G196">
        <v>1841</v>
      </c>
      <c r="H196">
        <v>5734</v>
      </c>
      <c r="I196">
        <v>22</v>
      </c>
      <c r="J196">
        <v>3509</v>
      </c>
      <c r="K196">
        <v>178</v>
      </c>
      <c r="L196">
        <v>5491</v>
      </c>
      <c r="M196">
        <v>237</v>
      </c>
      <c r="N196">
        <v>2359</v>
      </c>
      <c r="O196">
        <v>221</v>
      </c>
      <c r="P196">
        <v>6445</v>
      </c>
      <c r="Q196">
        <v>445</v>
      </c>
      <c r="R196">
        <v>6516</v>
      </c>
      <c r="S196">
        <v>607</v>
      </c>
      <c r="T196">
        <v>5090</v>
      </c>
      <c r="U196">
        <v>325</v>
      </c>
      <c r="V196">
        <v>5333</v>
      </c>
      <c r="W196">
        <v>243</v>
      </c>
      <c r="X196">
        <v>19921</v>
      </c>
      <c r="Y196">
        <v>1378</v>
      </c>
      <c r="Z196">
        <v>20556</v>
      </c>
      <c r="AA196">
        <v>900</v>
      </c>
      <c r="AB196">
        <v>31770</v>
      </c>
      <c r="AC196">
        <v>1194</v>
      </c>
      <c r="AD196">
        <v>3461</v>
      </c>
      <c r="AE196">
        <v>314</v>
      </c>
      <c r="AF196">
        <v>704</v>
      </c>
      <c r="AG196">
        <v>55</v>
      </c>
      <c r="AH196">
        <v>1318</v>
      </c>
      <c r="AI196">
        <v>35</v>
      </c>
      <c r="AJ196">
        <v>1429</v>
      </c>
      <c r="AK196">
        <v>571</v>
      </c>
      <c r="AL196">
        <v>1795</v>
      </c>
      <c r="AM196">
        <v>109</v>
      </c>
      <c r="AN196">
        <v>3219</v>
      </c>
      <c r="AO196">
        <v>922</v>
      </c>
      <c r="AP196">
        <v>30189</v>
      </c>
      <c r="AQ196">
        <v>834</v>
      </c>
      <c r="AR196">
        <v>4644</v>
      </c>
      <c r="AS196">
        <v>204</v>
      </c>
      <c r="AT196">
        <v>35833</v>
      </c>
      <c r="AU196">
        <v>2074</v>
      </c>
      <c r="AV196">
        <v>37032</v>
      </c>
      <c r="AW196">
        <v>1436</v>
      </c>
      <c r="AX196">
        <v>3445</v>
      </c>
      <c r="AY196">
        <v>842</v>
      </c>
      <c r="AZ196">
        <v>1612</v>
      </c>
      <c r="BA196">
        <v>203</v>
      </c>
      <c r="BB196">
        <v>1833</v>
      </c>
      <c r="BC196">
        <v>639</v>
      </c>
      <c r="BD196">
        <v>1811</v>
      </c>
      <c r="BE196">
        <v>452</v>
      </c>
      <c r="BF196">
        <v>4483</v>
      </c>
      <c r="BG196">
        <v>400</v>
      </c>
      <c r="BH196">
        <v>8077</v>
      </c>
      <c r="BI196">
        <v>478</v>
      </c>
      <c r="BJ196">
        <v>14747</v>
      </c>
      <c r="BK196">
        <v>312</v>
      </c>
      <c r="BL196">
        <v>22333</v>
      </c>
      <c r="BM196">
        <v>1443</v>
      </c>
      <c r="BN196">
        <v>21697</v>
      </c>
      <c r="BO196">
        <v>1321</v>
      </c>
      <c r="BP196">
        <v>636</v>
      </c>
      <c r="BQ196">
        <v>122</v>
      </c>
      <c r="BR196">
        <v>3410</v>
      </c>
      <c r="BS196">
        <v>398</v>
      </c>
      <c r="BT196">
        <v>16318</v>
      </c>
      <c r="BU196">
        <v>713</v>
      </c>
      <c r="BV196">
        <v>6500</v>
      </c>
      <c r="BW196">
        <v>758</v>
      </c>
      <c r="BX196">
        <v>2925</v>
      </c>
      <c r="BY196">
        <v>370</v>
      </c>
      <c r="BZ196">
        <v>2840</v>
      </c>
      <c r="CA196">
        <v>391</v>
      </c>
      <c r="CB196">
        <v>4890</v>
      </c>
      <c r="CC196">
        <v>511</v>
      </c>
      <c r="CD196">
        <v>14155</v>
      </c>
      <c r="CE196">
        <v>1482</v>
      </c>
      <c r="CF196">
        <v>21306</v>
      </c>
      <c r="CG196">
        <v>272</v>
      </c>
      <c r="CH196">
        <v>2278</v>
      </c>
      <c r="CI196">
        <v>38199</v>
      </c>
      <c r="CJ196">
        <v>31423</v>
      </c>
      <c r="CK196">
        <v>11817</v>
      </c>
      <c r="CL196">
        <v>32583</v>
      </c>
      <c r="CM196">
        <v>4871</v>
      </c>
      <c r="CN196">
        <v>1820</v>
      </c>
      <c r="CO196">
        <v>97</v>
      </c>
      <c r="CP196">
        <v>1020</v>
      </c>
      <c r="CQ196">
        <v>1912</v>
      </c>
      <c r="CR196">
        <v>555</v>
      </c>
      <c r="CS196">
        <v>2541</v>
      </c>
      <c r="CT196">
        <v>1009</v>
      </c>
      <c r="CU196">
        <v>695</v>
      </c>
      <c r="CV196">
        <v>2133</v>
      </c>
      <c r="CW196">
        <v>3028</v>
      </c>
      <c r="CX196">
        <v>6171</v>
      </c>
      <c r="CY196">
        <v>2321</v>
      </c>
      <c r="CZ196">
        <v>1085</v>
      </c>
      <c r="DA196">
        <v>919</v>
      </c>
      <c r="DB196">
        <v>793</v>
      </c>
      <c r="DC196">
        <v>548</v>
      </c>
      <c r="DD196">
        <v>1045</v>
      </c>
      <c r="DE196">
        <v>7233</v>
      </c>
      <c r="DF196">
        <v>9837</v>
      </c>
      <c r="DG196">
        <v>7663</v>
      </c>
      <c r="DH196">
        <v>3419</v>
      </c>
      <c r="DI196">
        <v>720</v>
      </c>
      <c r="DJ196">
        <v>252</v>
      </c>
      <c r="DK196">
        <v>1454</v>
      </c>
      <c r="DL196">
        <v>732</v>
      </c>
      <c r="DM196">
        <v>34487</v>
      </c>
      <c r="DN196">
        <v>5106</v>
      </c>
      <c r="DO196">
        <v>12868</v>
      </c>
      <c r="DP196">
        <v>4202</v>
      </c>
      <c r="DQ196">
        <v>422</v>
      </c>
      <c r="DR196">
        <v>432</v>
      </c>
      <c r="DS196">
        <v>565</v>
      </c>
      <c r="DT196">
        <v>477</v>
      </c>
      <c r="DU196">
        <v>521</v>
      </c>
      <c r="DV196">
        <v>1474</v>
      </c>
      <c r="DW196">
        <v>17070</v>
      </c>
      <c r="DX196" t="s">
        <v>700</v>
      </c>
      <c r="DY196" t="s">
        <v>700</v>
      </c>
      <c r="DZ196" t="s">
        <v>700</v>
      </c>
      <c r="EA196" t="s">
        <v>700</v>
      </c>
      <c r="EB196" t="s">
        <v>637</v>
      </c>
      <c r="EC196">
        <v>1.1000000000000001</v>
      </c>
      <c r="ED196">
        <v>3.1</v>
      </c>
      <c r="EE196">
        <v>2</v>
      </c>
      <c r="EF196">
        <v>4.9000000000000004</v>
      </c>
      <c r="EG196">
        <v>1.8</v>
      </c>
      <c r="EH196">
        <v>3</v>
      </c>
      <c r="EI196">
        <v>2</v>
      </c>
      <c r="EJ196">
        <v>1.9</v>
      </c>
      <c r="EK196">
        <v>0.5</v>
      </c>
      <c r="EL196">
        <v>2.1</v>
      </c>
      <c r="EM196">
        <v>1.3</v>
      </c>
      <c r="EN196">
        <v>0.6</v>
      </c>
      <c r="EO196">
        <v>1.3</v>
      </c>
      <c r="EP196">
        <v>1.2</v>
      </c>
      <c r="EQ196">
        <v>0.9</v>
      </c>
      <c r="ER196">
        <v>3.8</v>
      </c>
      <c r="ES196">
        <v>4.3</v>
      </c>
      <c r="ET196">
        <v>2.4</v>
      </c>
      <c r="EU196">
        <v>17.600000000000001</v>
      </c>
      <c r="EV196">
        <v>6.3</v>
      </c>
      <c r="EW196">
        <v>9.3000000000000007</v>
      </c>
      <c r="EX196">
        <v>0.7</v>
      </c>
      <c r="EY196">
        <v>0.9</v>
      </c>
      <c r="EZ196">
        <v>6.6</v>
      </c>
      <c r="FA196">
        <v>5.5</v>
      </c>
      <c r="FB196">
        <v>10.199999999999999</v>
      </c>
      <c r="FC196">
        <v>1.8</v>
      </c>
      <c r="FD196">
        <v>1.2</v>
      </c>
      <c r="FE196">
        <v>9.5</v>
      </c>
      <c r="FF196">
        <v>2.8</v>
      </c>
      <c r="FG196">
        <v>1.6</v>
      </c>
      <c r="FH196">
        <v>0.8</v>
      </c>
      <c r="FI196">
        <v>1.4</v>
      </c>
      <c r="FJ196">
        <v>1.4</v>
      </c>
      <c r="FK196">
        <v>9.1999999999999993</v>
      </c>
      <c r="FL196">
        <v>3.2</v>
      </c>
      <c r="FM196">
        <v>1.3</v>
      </c>
      <c r="FN196">
        <v>3.1</v>
      </c>
      <c r="FO196">
        <v>3.9</v>
      </c>
      <c r="FP196">
        <v>3.5</v>
      </c>
      <c r="FQ196">
        <v>2.4</v>
      </c>
      <c r="FR196">
        <v>0.6</v>
      </c>
      <c r="FS196">
        <v>139</v>
      </c>
      <c r="FZ196" t="s">
        <v>700</v>
      </c>
      <c r="GA196" t="s">
        <v>700</v>
      </c>
      <c r="GB196" t="s">
        <v>437</v>
      </c>
      <c r="GC196" t="s">
        <v>2358</v>
      </c>
    </row>
    <row r="197" spans="1:185" x14ac:dyDescent="0.25">
      <c r="A197" s="65" t="s">
        <v>828</v>
      </c>
      <c r="B197">
        <v>38190</v>
      </c>
      <c r="C197">
        <v>1536</v>
      </c>
      <c r="D197">
        <v>6761</v>
      </c>
      <c r="E197">
        <v>108</v>
      </c>
      <c r="F197">
        <v>27337</v>
      </c>
      <c r="G197">
        <v>1409</v>
      </c>
      <c r="H197">
        <v>4092</v>
      </c>
      <c r="I197">
        <v>19</v>
      </c>
      <c r="J197">
        <v>2042</v>
      </c>
      <c r="K197">
        <v>0</v>
      </c>
      <c r="L197">
        <v>4719</v>
      </c>
      <c r="M197">
        <v>108</v>
      </c>
      <c r="N197">
        <v>7446</v>
      </c>
      <c r="O197">
        <v>327</v>
      </c>
      <c r="P197">
        <v>6576</v>
      </c>
      <c r="Q197">
        <v>467</v>
      </c>
      <c r="R197">
        <v>4143</v>
      </c>
      <c r="S197">
        <v>233</v>
      </c>
      <c r="T197">
        <v>4613</v>
      </c>
      <c r="U197">
        <v>257</v>
      </c>
      <c r="V197">
        <v>4559</v>
      </c>
      <c r="W197">
        <v>125</v>
      </c>
      <c r="X197">
        <v>18344</v>
      </c>
      <c r="Y197">
        <v>869</v>
      </c>
      <c r="Z197">
        <v>19846</v>
      </c>
      <c r="AA197">
        <v>667</v>
      </c>
      <c r="AB197">
        <v>31170</v>
      </c>
      <c r="AC197">
        <v>959</v>
      </c>
      <c r="AD197">
        <v>2689</v>
      </c>
      <c r="AE197">
        <v>253</v>
      </c>
      <c r="AF197">
        <v>151</v>
      </c>
      <c r="AG197">
        <v>16</v>
      </c>
      <c r="AH197">
        <v>1845</v>
      </c>
      <c r="AI197">
        <v>84</v>
      </c>
      <c r="AJ197">
        <v>597</v>
      </c>
      <c r="AK197">
        <v>141</v>
      </c>
      <c r="AL197">
        <v>1727</v>
      </c>
      <c r="AM197">
        <v>83</v>
      </c>
      <c r="AN197">
        <v>2010</v>
      </c>
      <c r="AO197">
        <v>330</v>
      </c>
      <c r="AP197">
        <v>29938</v>
      </c>
      <c r="AQ197">
        <v>815</v>
      </c>
      <c r="AR197">
        <v>3567</v>
      </c>
      <c r="AS197">
        <v>106</v>
      </c>
      <c r="AT197">
        <v>34623</v>
      </c>
      <c r="AU197">
        <v>1430</v>
      </c>
      <c r="AV197">
        <v>34840</v>
      </c>
      <c r="AW197">
        <v>1125</v>
      </c>
      <c r="AX197">
        <v>3350</v>
      </c>
      <c r="AY197">
        <v>411</v>
      </c>
      <c r="AZ197">
        <v>1445</v>
      </c>
      <c r="BA197">
        <v>37</v>
      </c>
      <c r="BB197">
        <v>1905</v>
      </c>
      <c r="BC197">
        <v>374</v>
      </c>
      <c r="BD197">
        <v>1062</v>
      </c>
      <c r="BE197">
        <v>134</v>
      </c>
      <c r="BF197">
        <v>2643</v>
      </c>
      <c r="BG197">
        <v>316</v>
      </c>
      <c r="BH197">
        <v>4457</v>
      </c>
      <c r="BI197">
        <v>259</v>
      </c>
      <c r="BJ197">
        <v>15821</v>
      </c>
      <c r="BK197">
        <v>392</v>
      </c>
      <c r="BL197">
        <v>23163</v>
      </c>
      <c r="BM197">
        <v>1138</v>
      </c>
      <c r="BN197">
        <v>22283</v>
      </c>
      <c r="BO197">
        <v>1029</v>
      </c>
      <c r="BP197">
        <v>880</v>
      </c>
      <c r="BQ197">
        <v>109</v>
      </c>
      <c r="BR197">
        <v>4174</v>
      </c>
      <c r="BS197">
        <v>271</v>
      </c>
      <c r="BT197">
        <v>14373</v>
      </c>
      <c r="BU197">
        <v>716</v>
      </c>
      <c r="BV197">
        <v>9820</v>
      </c>
      <c r="BW197">
        <v>509</v>
      </c>
      <c r="BX197">
        <v>3144</v>
      </c>
      <c r="BY197">
        <v>184</v>
      </c>
      <c r="BZ197">
        <v>5338</v>
      </c>
      <c r="CA197">
        <v>371</v>
      </c>
      <c r="CB197">
        <v>7080</v>
      </c>
      <c r="CC197">
        <v>511</v>
      </c>
      <c r="CD197">
        <v>10625</v>
      </c>
      <c r="CE197">
        <v>743</v>
      </c>
      <c r="CF197">
        <v>18551</v>
      </c>
      <c r="CG197">
        <v>275</v>
      </c>
      <c r="CH197">
        <v>1536</v>
      </c>
      <c r="CI197">
        <v>36654</v>
      </c>
      <c r="CJ197">
        <v>31613</v>
      </c>
      <c r="CK197">
        <v>8680</v>
      </c>
      <c r="CL197">
        <v>32735</v>
      </c>
      <c r="CM197">
        <v>4054</v>
      </c>
      <c r="CN197">
        <v>1459</v>
      </c>
      <c r="CO197">
        <v>65</v>
      </c>
      <c r="CP197">
        <v>507</v>
      </c>
      <c r="CQ197">
        <v>1650</v>
      </c>
      <c r="CR197">
        <v>452</v>
      </c>
      <c r="CS197">
        <v>2168</v>
      </c>
      <c r="CT197">
        <v>759</v>
      </c>
      <c r="CU197">
        <v>513</v>
      </c>
      <c r="CV197">
        <v>1891</v>
      </c>
      <c r="CW197">
        <v>3035</v>
      </c>
      <c r="CX197">
        <v>8629</v>
      </c>
      <c r="CY197">
        <v>2465</v>
      </c>
      <c r="CZ197">
        <v>1181</v>
      </c>
      <c r="DA197">
        <v>914</v>
      </c>
      <c r="DB197">
        <v>576</v>
      </c>
      <c r="DC197">
        <v>584</v>
      </c>
      <c r="DD197">
        <v>1079</v>
      </c>
      <c r="DE197">
        <v>9231</v>
      </c>
      <c r="DF197">
        <v>7250</v>
      </c>
      <c r="DG197">
        <v>5803</v>
      </c>
      <c r="DH197">
        <v>2320</v>
      </c>
      <c r="DI197">
        <v>414</v>
      </c>
      <c r="DJ197">
        <v>190</v>
      </c>
      <c r="DK197">
        <v>1033</v>
      </c>
      <c r="DL197">
        <v>608</v>
      </c>
      <c r="DM197">
        <v>28523</v>
      </c>
      <c r="DN197">
        <v>9236</v>
      </c>
      <c r="DO197">
        <v>7866</v>
      </c>
      <c r="DP197">
        <v>8615</v>
      </c>
      <c r="DQ197">
        <v>1096</v>
      </c>
      <c r="DR197">
        <v>1232</v>
      </c>
      <c r="DS197">
        <v>1413</v>
      </c>
      <c r="DT197">
        <v>924</v>
      </c>
      <c r="DU197">
        <v>675</v>
      </c>
      <c r="DV197">
        <v>2903</v>
      </c>
      <c r="DW197">
        <v>16481</v>
      </c>
      <c r="DX197" t="s">
        <v>700</v>
      </c>
      <c r="DY197" t="s">
        <v>700</v>
      </c>
      <c r="DZ197" t="s">
        <v>700</v>
      </c>
      <c r="EA197" t="s">
        <v>700</v>
      </c>
      <c r="EB197" t="s">
        <v>638</v>
      </c>
      <c r="EC197">
        <v>0.7</v>
      </c>
      <c r="ED197">
        <v>0.9</v>
      </c>
      <c r="EE197">
        <v>1.3</v>
      </c>
      <c r="EF197">
        <v>1.8</v>
      </c>
      <c r="EG197">
        <v>2.4</v>
      </c>
      <c r="EH197">
        <v>2.2000000000000002</v>
      </c>
      <c r="EI197">
        <v>2.2000000000000002</v>
      </c>
      <c r="EJ197">
        <v>1.4</v>
      </c>
      <c r="EK197">
        <v>0.6</v>
      </c>
      <c r="EL197">
        <v>0.9</v>
      </c>
      <c r="EM197">
        <v>0.9</v>
      </c>
      <c r="EN197">
        <v>0.6</v>
      </c>
      <c r="EO197">
        <v>1</v>
      </c>
      <c r="EP197">
        <v>0.9</v>
      </c>
      <c r="EQ197">
        <v>0.6</v>
      </c>
      <c r="ER197">
        <v>6.1</v>
      </c>
      <c r="ES197">
        <v>15.3</v>
      </c>
      <c r="ET197">
        <v>2.2999999999999998</v>
      </c>
      <c r="EU197">
        <v>23.7</v>
      </c>
      <c r="EV197">
        <v>2.6</v>
      </c>
      <c r="EW197">
        <v>9</v>
      </c>
      <c r="EX197">
        <v>0.6</v>
      </c>
      <c r="EY197">
        <v>0.6</v>
      </c>
      <c r="EZ197">
        <v>6.1</v>
      </c>
      <c r="FA197">
        <v>2.1</v>
      </c>
      <c r="FB197">
        <v>10</v>
      </c>
      <c r="FC197">
        <v>1.5</v>
      </c>
      <c r="FD197">
        <v>0.8</v>
      </c>
      <c r="FE197">
        <v>8.1</v>
      </c>
      <c r="FF197">
        <v>5.6</v>
      </c>
      <c r="FG197">
        <v>1.9</v>
      </c>
      <c r="FH197">
        <v>0.8</v>
      </c>
      <c r="FI197">
        <v>1</v>
      </c>
      <c r="FJ197">
        <v>1.1000000000000001</v>
      </c>
      <c r="FK197">
        <v>7.1</v>
      </c>
      <c r="FL197">
        <v>2.6</v>
      </c>
      <c r="FM197">
        <v>1.5</v>
      </c>
      <c r="FN197">
        <v>1.3</v>
      </c>
      <c r="FO197">
        <v>2.9</v>
      </c>
      <c r="FP197">
        <v>2.7</v>
      </c>
      <c r="FQ197">
        <v>2</v>
      </c>
      <c r="FR197">
        <v>0.5</v>
      </c>
      <c r="FS197">
        <v>146</v>
      </c>
      <c r="FZ197" t="s">
        <v>700</v>
      </c>
      <c r="GA197" t="s">
        <v>700</v>
      </c>
      <c r="GB197" t="s">
        <v>438</v>
      </c>
      <c r="GC197" t="s">
        <v>2358</v>
      </c>
    </row>
    <row r="198" spans="1:185" x14ac:dyDescent="0.25">
      <c r="A198" s="65" t="s">
        <v>829</v>
      </c>
      <c r="B198">
        <v>39657</v>
      </c>
      <c r="C198">
        <v>1020</v>
      </c>
      <c r="D198">
        <v>8678</v>
      </c>
      <c r="E198">
        <v>280</v>
      </c>
      <c r="F198">
        <v>25068</v>
      </c>
      <c r="G198">
        <v>725</v>
      </c>
      <c r="H198">
        <v>5911</v>
      </c>
      <c r="I198">
        <v>15</v>
      </c>
      <c r="J198">
        <v>2854</v>
      </c>
      <c r="K198">
        <v>109</v>
      </c>
      <c r="L198">
        <v>5824</v>
      </c>
      <c r="M198">
        <v>171</v>
      </c>
      <c r="N198">
        <v>4134</v>
      </c>
      <c r="O198">
        <v>144</v>
      </c>
      <c r="P198">
        <v>5220</v>
      </c>
      <c r="Q198">
        <v>219</v>
      </c>
      <c r="R198">
        <v>4937</v>
      </c>
      <c r="S198">
        <v>90</v>
      </c>
      <c r="T198">
        <v>5110</v>
      </c>
      <c r="U198">
        <v>58</v>
      </c>
      <c r="V198">
        <v>5667</v>
      </c>
      <c r="W198">
        <v>214</v>
      </c>
      <c r="X198">
        <v>18772</v>
      </c>
      <c r="Y198">
        <v>576</v>
      </c>
      <c r="Z198">
        <v>20885</v>
      </c>
      <c r="AA198">
        <v>444</v>
      </c>
      <c r="AB198">
        <v>33444</v>
      </c>
      <c r="AC198">
        <v>429</v>
      </c>
      <c r="AD198">
        <v>3152</v>
      </c>
      <c r="AE198">
        <v>382</v>
      </c>
      <c r="AF198">
        <v>49</v>
      </c>
      <c r="AG198">
        <v>5</v>
      </c>
      <c r="AH198">
        <v>1413</v>
      </c>
      <c r="AI198">
        <v>45</v>
      </c>
      <c r="AJ198">
        <v>351</v>
      </c>
      <c r="AK198">
        <v>31</v>
      </c>
      <c r="AL198">
        <v>1248</v>
      </c>
      <c r="AM198">
        <v>128</v>
      </c>
      <c r="AN198">
        <v>1292</v>
      </c>
      <c r="AO198">
        <v>31</v>
      </c>
      <c r="AP198">
        <v>32686</v>
      </c>
      <c r="AQ198">
        <v>429</v>
      </c>
      <c r="AR198">
        <v>3706</v>
      </c>
      <c r="AS198">
        <v>101</v>
      </c>
      <c r="AT198">
        <v>35951</v>
      </c>
      <c r="AU198">
        <v>919</v>
      </c>
      <c r="AV198">
        <v>35680</v>
      </c>
      <c r="AW198">
        <v>721</v>
      </c>
      <c r="AX198">
        <v>3977</v>
      </c>
      <c r="AY198">
        <v>299</v>
      </c>
      <c r="AZ198">
        <v>2372</v>
      </c>
      <c r="BA198">
        <v>188</v>
      </c>
      <c r="BB198">
        <v>1605</v>
      </c>
      <c r="BC198">
        <v>111</v>
      </c>
      <c r="BD198">
        <v>809</v>
      </c>
      <c r="BE198">
        <v>99</v>
      </c>
      <c r="BF198">
        <v>2842</v>
      </c>
      <c r="BG198">
        <v>99</v>
      </c>
      <c r="BH198">
        <v>5344</v>
      </c>
      <c r="BI198">
        <v>243</v>
      </c>
      <c r="BJ198">
        <v>17850</v>
      </c>
      <c r="BK198">
        <v>155</v>
      </c>
      <c r="BL198">
        <v>21525</v>
      </c>
      <c r="BM198">
        <v>531</v>
      </c>
      <c r="BN198">
        <v>20998</v>
      </c>
      <c r="BO198">
        <v>473</v>
      </c>
      <c r="BP198">
        <v>527</v>
      </c>
      <c r="BQ198">
        <v>58</v>
      </c>
      <c r="BR198">
        <v>3543</v>
      </c>
      <c r="BS198">
        <v>194</v>
      </c>
      <c r="BT198">
        <v>14823</v>
      </c>
      <c r="BU198">
        <v>271</v>
      </c>
      <c r="BV198">
        <v>7731</v>
      </c>
      <c r="BW198">
        <v>276</v>
      </c>
      <c r="BX198">
        <v>2514</v>
      </c>
      <c r="BY198">
        <v>178</v>
      </c>
      <c r="BZ198">
        <v>3474</v>
      </c>
      <c r="CA198">
        <v>309</v>
      </c>
      <c r="CB198">
        <v>4937</v>
      </c>
      <c r="CC198">
        <v>377</v>
      </c>
      <c r="CD198">
        <v>10934</v>
      </c>
      <c r="CE198">
        <v>379</v>
      </c>
      <c r="CF198">
        <v>22787</v>
      </c>
      <c r="CG198">
        <v>264</v>
      </c>
      <c r="CH198">
        <v>1020</v>
      </c>
      <c r="CI198">
        <v>38637</v>
      </c>
      <c r="CJ198">
        <v>33248</v>
      </c>
      <c r="CK198">
        <v>10572</v>
      </c>
      <c r="CL198">
        <v>32786</v>
      </c>
      <c r="CM198">
        <v>4561</v>
      </c>
      <c r="CN198">
        <v>2305</v>
      </c>
      <c r="CO198">
        <v>53</v>
      </c>
      <c r="CP198">
        <v>634</v>
      </c>
      <c r="CQ198">
        <v>2160</v>
      </c>
      <c r="CR198">
        <v>597</v>
      </c>
      <c r="CS198">
        <v>1777</v>
      </c>
      <c r="CT198">
        <v>770</v>
      </c>
      <c r="CU198">
        <v>573</v>
      </c>
      <c r="CV198">
        <v>1985</v>
      </c>
      <c r="CW198">
        <v>3193</v>
      </c>
      <c r="CX198">
        <v>6977</v>
      </c>
      <c r="CY198">
        <v>1810</v>
      </c>
      <c r="CZ198">
        <v>1058</v>
      </c>
      <c r="DA198">
        <v>1142</v>
      </c>
      <c r="DB198">
        <v>434</v>
      </c>
      <c r="DC198">
        <v>410</v>
      </c>
      <c r="DD198">
        <v>900</v>
      </c>
      <c r="DE198">
        <v>8099</v>
      </c>
      <c r="DF198">
        <v>9407</v>
      </c>
      <c r="DG198">
        <v>7958</v>
      </c>
      <c r="DH198">
        <v>3423</v>
      </c>
      <c r="DI198">
        <v>336</v>
      </c>
      <c r="DJ198">
        <v>219</v>
      </c>
      <c r="DK198">
        <v>1113</v>
      </c>
      <c r="DL198">
        <v>618</v>
      </c>
      <c r="DM198">
        <v>32609</v>
      </c>
      <c r="DN198">
        <v>6446</v>
      </c>
      <c r="DO198">
        <v>10598</v>
      </c>
      <c r="DP198">
        <v>6908</v>
      </c>
      <c r="DQ198">
        <v>730</v>
      </c>
      <c r="DR198">
        <v>943</v>
      </c>
      <c r="DS198">
        <v>1133</v>
      </c>
      <c r="DT198">
        <v>698</v>
      </c>
      <c r="DU198">
        <v>550</v>
      </c>
      <c r="DV198">
        <v>2715</v>
      </c>
      <c r="DW198">
        <v>17506</v>
      </c>
      <c r="DX198" t="s">
        <v>700</v>
      </c>
      <c r="DY198" t="s">
        <v>700</v>
      </c>
      <c r="DZ198" t="s">
        <v>700</v>
      </c>
      <c r="EA198" t="s">
        <v>700</v>
      </c>
      <c r="EB198" t="s">
        <v>639</v>
      </c>
      <c r="EC198">
        <v>1</v>
      </c>
      <c r="ED198">
        <v>2.8</v>
      </c>
      <c r="EE198">
        <v>3.2</v>
      </c>
      <c r="EF198">
        <v>2.2999999999999998</v>
      </c>
      <c r="EG198">
        <v>2.1</v>
      </c>
      <c r="EH198">
        <v>1.2</v>
      </c>
      <c r="EI198">
        <v>1</v>
      </c>
      <c r="EJ198">
        <v>1.7</v>
      </c>
      <c r="EK198">
        <v>0.7</v>
      </c>
      <c r="EL198">
        <v>2.5</v>
      </c>
      <c r="EM198">
        <v>0.9</v>
      </c>
      <c r="EN198">
        <v>0.4</v>
      </c>
      <c r="EO198">
        <v>1</v>
      </c>
      <c r="EP198">
        <v>1.1000000000000001</v>
      </c>
      <c r="EQ198">
        <v>0.5</v>
      </c>
      <c r="ER198">
        <v>9.1</v>
      </c>
      <c r="ES198">
        <v>27.6</v>
      </c>
      <c r="ET198">
        <v>3.2</v>
      </c>
      <c r="EU198">
        <v>11.5</v>
      </c>
      <c r="EV198">
        <v>7.8</v>
      </c>
      <c r="EW198">
        <v>2.9</v>
      </c>
      <c r="EX198">
        <v>0.6</v>
      </c>
      <c r="EY198">
        <v>0.8</v>
      </c>
      <c r="EZ198">
        <v>3.6</v>
      </c>
      <c r="FA198">
        <v>4.7</v>
      </c>
      <c r="FB198">
        <v>4.3</v>
      </c>
      <c r="FC198">
        <v>2.2999999999999998</v>
      </c>
      <c r="FD198">
        <v>1</v>
      </c>
      <c r="FE198">
        <v>10.8</v>
      </c>
      <c r="FF198">
        <v>2.2999999999999998</v>
      </c>
      <c r="FG198">
        <v>1.8</v>
      </c>
      <c r="FH198">
        <v>0.4</v>
      </c>
      <c r="FI198">
        <v>0.7</v>
      </c>
      <c r="FJ198">
        <v>0.7</v>
      </c>
      <c r="FK198">
        <v>8.4</v>
      </c>
      <c r="FL198">
        <v>3.7</v>
      </c>
      <c r="FM198">
        <v>0.6</v>
      </c>
      <c r="FN198">
        <v>1.7</v>
      </c>
      <c r="FO198">
        <v>5.0999999999999996</v>
      </c>
      <c r="FP198">
        <v>5.5</v>
      </c>
      <c r="FQ198">
        <v>1.5</v>
      </c>
      <c r="FR198">
        <v>0.7</v>
      </c>
      <c r="FS198">
        <v>280</v>
      </c>
      <c r="FZ198" t="s">
        <v>700</v>
      </c>
      <c r="GA198" t="s">
        <v>700</v>
      </c>
      <c r="GB198" t="s">
        <v>439</v>
      </c>
      <c r="GC198" t="s">
        <v>2358</v>
      </c>
    </row>
    <row r="199" spans="1:185" x14ac:dyDescent="0.25">
      <c r="A199" s="65" t="s">
        <v>830</v>
      </c>
      <c r="B199">
        <v>41748</v>
      </c>
      <c r="C199">
        <v>3809</v>
      </c>
      <c r="D199">
        <v>12591</v>
      </c>
      <c r="E199">
        <v>629</v>
      </c>
      <c r="F199">
        <v>26071</v>
      </c>
      <c r="G199">
        <v>3169</v>
      </c>
      <c r="H199">
        <v>3086</v>
      </c>
      <c r="I199">
        <v>11</v>
      </c>
      <c r="J199">
        <v>4243</v>
      </c>
      <c r="K199">
        <v>100</v>
      </c>
      <c r="L199">
        <v>8348</v>
      </c>
      <c r="M199">
        <v>529</v>
      </c>
      <c r="N199">
        <v>5261</v>
      </c>
      <c r="O199">
        <v>638</v>
      </c>
      <c r="P199">
        <v>7218</v>
      </c>
      <c r="Q199">
        <v>936</v>
      </c>
      <c r="R199">
        <v>5362</v>
      </c>
      <c r="S199">
        <v>912</v>
      </c>
      <c r="T199">
        <v>4529</v>
      </c>
      <c r="U199">
        <v>470</v>
      </c>
      <c r="V199">
        <v>3701</v>
      </c>
      <c r="W199">
        <v>213</v>
      </c>
      <c r="X199">
        <v>20544</v>
      </c>
      <c r="Y199">
        <v>2063</v>
      </c>
      <c r="Z199">
        <v>21204</v>
      </c>
      <c r="AA199">
        <v>1746</v>
      </c>
      <c r="AB199">
        <v>17012</v>
      </c>
      <c r="AC199">
        <v>1645</v>
      </c>
      <c r="AD199">
        <v>12328</v>
      </c>
      <c r="AE199">
        <v>818</v>
      </c>
      <c r="AF199">
        <v>622</v>
      </c>
      <c r="AG199">
        <v>57</v>
      </c>
      <c r="AH199">
        <v>8880</v>
      </c>
      <c r="AI199">
        <v>833</v>
      </c>
      <c r="AJ199">
        <v>686</v>
      </c>
      <c r="AK199">
        <v>282</v>
      </c>
      <c r="AL199">
        <v>2219</v>
      </c>
      <c r="AM199">
        <v>174</v>
      </c>
      <c r="AN199">
        <v>2572</v>
      </c>
      <c r="AO199">
        <v>852</v>
      </c>
      <c r="AP199">
        <v>15534</v>
      </c>
      <c r="AQ199">
        <v>1100</v>
      </c>
      <c r="AR199">
        <v>5855</v>
      </c>
      <c r="AS199">
        <v>499</v>
      </c>
      <c r="AT199">
        <v>35893</v>
      </c>
      <c r="AU199">
        <v>3310</v>
      </c>
      <c r="AV199">
        <v>31496</v>
      </c>
      <c r="AW199">
        <v>2087</v>
      </c>
      <c r="AX199">
        <v>10252</v>
      </c>
      <c r="AY199">
        <v>1722</v>
      </c>
      <c r="AZ199">
        <v>5599</v>
      </c>
      <c r="BA199">
        <v>529</v>
      </c>
      <c r="BB199">
        <v>4653</v>
      </c>
      <c r="BC199">
        <v>1193</v>
      </c>
      <c r="BD199">
        <v>4439</v>
      </c>
      <c r="BE199">
        <v>808</v>
      </c>
      <c r="BF199">
        <v>5304</v>
      </c>
      <c r="BG199">
        <v>432</v>
      </c>
      <c r="BH199">
        <v>6906</v>
      </c>
      <c r="BI199">
        <v>877</v>
      </c>
      <c r="BJ199">
        <v>7247</v>
      </c>
      <c r="BK199">
        <v>425</v>
      </c>
      <c r="BL199">
        <v>20367</v>
      </c>
      <c r="BM199">
        <v>2559</v>
      </c>
      <c r="BN199">
        <v>19104</v>
      </c>
      <c r="BO199">
        <v>2265</v>
      </c>
      <c r="BP199">
        <v>1263</v>
      </c>
      <c r="BQ199">
        <v>294</v>
      </c>
      <c r="BR199">
        <v>5704</v>
      </c>
      <c r="BS199">
        <v>610</v>
      </c>
      <c r="BT199">
        <v>12082</v>
      </c>
      <c r="BU199">
        <v>1282</v>
      </c>
      <c r="BV199">
        <v>8931</v>
      </c>
      <c r="BW199">
        <v>1360</v>
      </c>
      <c r="BX199">
        <v>5058</v>
      </c>
      <c r="BY199">
        <v>527</v>
      </c>
      <c r="BZ199">
        <v>10712</v>
      </c>
      <c r="CA199">
        <v>938</v>
      </c>
      <c r="CB199">
        <v>15802</v>
      </c>
      <c r="CC199">
        <v>1382</v>
      </c>
      <c r="CD199">
        <v>16884</v>
      </c>
      <c r="CE199">
        <v>2099</v>
      </c>
      <c r="CF199">
        <v>8421</v>
      </c>
      <c r="CG199">
        <v>313</v>
      </c>
      <c r="CH199">
        <v>3809</v>
      </c>
      <c r="CI199">
        <v>37939</v>
      </c>
      <c r="CJ199">
        <v>19759</v>
      </c>
      <c r="CK199">
        <v>21167</v>
      </c>
      <c r="CL199">
        <v>24740</v>
      </c>
      <c r="CM199">
        <v>13637</v>
      </c>
      <c r="CN199">
        <v>7522</v>
      </c>
      <c r="CO199">
        <v>43</v>
      </c>
      <c r="CP199">
        <v>840</v>
      </c>
      <c r="CQ199">
        <v>2298</v>
      </c>
      <c r="CR199">
        <v>285</v>
      </c>
      <c r="CS199">
        <v>2171</v>
      </c>
      <c r="CT199">
        <v>875</v>
      </c>
      <c r="CU199">
        <v>468</v>
      </c>
      <c r="CV199">
        <v>1194</v>
      </c>
      <c r="CW199">
        <v>2210</v>
      </c>
      <c r="CX199">
        <v>5333</v>
      </c>
      <c r="CY199">
        <v>2476</v>
      </c>
      <c r="CZ199">
        <v>1070</v>
      </c>
      <c r="DA199">
        <v>798</v>
      </c>
      <c r="DB199">
        <v>1387</v>
      </c>
      <c r="DC199">
        <v>1646</v>
      </c>
      <c r="DD199">
        <v>3989</v>
      </c>
      <c r="DE199">
        <v>6704</v>
      </c>
      <c r="DF199">
        <v>8031</v>
      </c>
      <c r="DG199">
        <v>4388</v>
      </c>
      <c r="DH199">
        <v>2374</v>
      </c>
      <c r="DI199">
        <v>768</v>
      </c>
      <c r="DJ199">
        <v>440</v>
      </c>
      <c r="DK199">
        <v>2875</v>
      </c>
      <c r="DL199">
        <v>1918</v>
      </c>
      <c r="DM199">
        <v>32041</v>
      </c>
      <c r="DN199">
        <v>8977</v>
      </c>
      <c r="DO199">
        <v>6430</v>
      </c>
      <c r="DP199">
        <v>8305</v>
      </c>
      <c r="DQ199">
        <v>837</v>
      </c>
      <c r="DR199">
        <v>1149</v>
      </c>
      <c r="DS199">
        <v>989</v>
      </c>
      <c r="DT199">
        <v>978</v>
      </c>
      <c r="DU199">
        <v>773</v>
      </c>
      <c r="DV199">
        <v>3042</v>
      </c>
      <c r="DW199">
        <v>14735</v>
      </c>
      <c r="DX199" t="s">
        <v>700</v>
      </c>
      <c r="DY199" t="s">
        <v>700</v>
      </c>
      <c r="DZ199" t="s">
        <v>700</v>
      </c>
      <c r="EA199" t="s">
        <v>700</v>
      </c>
      <c r="EB199" t="s">
        <v>640</v>
      </c>
      <c r="EC199">
        <v>1.4</v>
      </c>
      <c r="ED199">
        <v>1.3</v>
      </c>
      <c r="EE199">
        <v>2.7</v>
      </c>
      <c r="EF199">
        <v>3.2</v>
      </c>
      <c r="EG199">
        <v>2.8</v>
      </c>
      <c r="EH199">
        <v>4.2</v>
      </c>
      <c r="EI199">
        <v>3.1</v>
      </c>
      <c r="EJ199">
        <v>2.2999999999999998</v>
      </c>
      <c r="EK199">
        <v>0.6</v>
      </c>
      <c r="EL199">
        <v>1.9</v>
      </c>
      <c r="EM199">
        <v>1.5</v>
      </c>
      <c r="EN199">
        <v>0.4</v>
      </c>
      <c r="EO199">
        <v>1.8</v>
      </c>
      <c r="EP199">
        <v>1.5</v>
      </c>
      <c r="EQ199">
        <v>2.2999999999999998</v>
      </c>
      <c r="ER199">
        <v>2.2000000000000002</v>
      </c>
      <c r="ES199">
        <v>8.6</v>
      </c>
      <c r="ET199">
        <v>2.5</v>
      </c>
      <c r="EU199">
        <v>17.5</v>
      </c>
      <c r="EV199">
        <v>4</v>
      </c>
      <c r="EW199">
        <v>10.9</v>
      </c>
      <c r="EX199">
        <v>1.4</v>
      </c>
      <c r="EY199">
        <v>1.2</v>
      </c>
      <c r="EZ199">
        <v>4</v>
      </c>
      <c r="FA199">
        <v>2.7</v>
      </c>
      <c r="FB199">
        <v>7.3</v>
      </c>
      <c r="FC199">
        <v>2.7</v>
      </c>
      <c r="FD199">
        <v>1.4</v>
      </c>
      <c r="FE199">
        <v>5.0999999999999996</v>
      </c>
      <c r="FF199">
        <v>3</v>
      </c>
      <c r="FG199">
        <v>2.7</v>
      </c>
      <c r="FH199">
        <v>1.9</v>
      </c>
      <c r="FI199">
        <v>1.6</v>
      </c>
      <c r="FJ199">
        <v>1.5</v>
      </c>
      <c r="FK199">
        <v>9.1</v>
      </c>
      <c r="FL199">
        <v>2.2000000000000002</v>
      </c>
      <c r="FM199">
        <v>1.8</v>
      </c>
      <c r="FN199">
        <v>2.7</v>
      </c>
      <c r="FO199">
        <v>2.4</v>
      </c>
      <c r="FP199">
        <v>2</v>
      </c>
      <c r="FQ199">
        <v>2.2999999999999998</v>
      </c>
      <c r="FR199">
        <v>1.6</v>
      </c>
      <c r="FS199">
        <v>289</v>
      </c>
      <c r="FZ199" t="s">
        <v>700</v>
      </c>
      <c r="GA199" t="s">
        <v>700</v>
      </c>
      <c r="GB199" t="s">
        <v>440</v>
      </c>
      <c r="GC199" t="s">
        <v>2358</v>
      </c>
    </row>
    <row r="200" spans="1:185" x14ac:dyDescent="0.25">
      <c r="A200" s="65" t="s">
        <v>831</v>
      </c>
      <c r="B200">
        <v>41188</v>
      </c>
      <c r="C200">
        <v>3375</v>
      </c>
      <c r="D200">
        <v>9573</v>
      </c>
      <c r="E200">
        <v>577</v>
      </c>
      <c r="F200">
        <v>27169</v>
      </c>
      <c r="G200">
        <v>2798</v>
      </c>
      <c r="H200">
        <v>4446</v>
      </c>
      <c r="I200">
        <v>0</v>
      </c>
      <c r="J200">
        <v>2841</v>
      </c>
      <c r="K200">
        <v>61</v>
      </c>
      <c r="L200">
        <v>6732</v>
      </c>
      <c r="M200">
        <v>516</v>
      </c>
      <c r="N200">
        <v>4582</v>
      </c>
      <c r="O200">
        <v>711</v>
      </c>
      <c r="P200">
        <v>7410</v>
      </c>
      <c r="Q200">
        <v>845</v>
      </c>
      <c r="R200">
        <v>5657</v>
      </c>
      <c r="S200">
        <v>741</v>
      </c>
      <c r="T200">
        <v>4714</v>
      </c>
      <c r="U200">
        <v>280</v>
      </c>
      <c r="V200">
        <v>4806</v>
      </c>
      <c r="W200">
        <v>221</v>
      </c>
      <c r="X200">
        <v>20560</v>
      </c>
      <c r="Y200">
        <v>1966</v>
      </c>
      <c r="Z200">
        <v>20628</v>
      </c>
      <c r="AA200">
        <v>1409</v>
      </c>
      <c r="AB200">
        <v>24886</v>
      </c>
      <c r="AC200">
        <v>1410</v>
      </c>
      <c r="AD200">
        <v>6436</v>
      </c>
      <c r="AE200">
        <v>526</v>
      </c>
      <c r="AF200">
        <v>630</v>
      </c>
      <c r="AG200">
        <v>182</v>
      </c>
      <c r="AH200">
        <v>3869</v>
      </c>
      <c r="AI200">
        <v>363</v>
      </c>
      <c r="AJ200">
        <v>3221</v>
      </c>
      <c r="AK200">
        <v>675</v>
      </c>
      <c r="AL200">
        <v>2141</v>
      </c>
      <c r="AM200">
        <v>219</v>
      </c>
      <c r="AN200">
        <v>7239</v>
      </c>
      <c r="AO200">
        <v>1304</v>
      </c>
      <c r="AP200">
        <v>21648</v>
      </c>
      <c r="AQ200">
        <v>835</v>
      </c>
      <c r="AR200">
        <v>5448</v>
      </c>
      <c r="AS200">
        <v>464</v>
      </c>
      <c r="AT200">
        <v>35740</v>
      </c>
      <c r="AU200">
        <v>2911</v>
      </c>
      <c r="AV200">
        <v>34051</v>
      </c>
      <c r="AW200">
        <v>1907</v>
      </c>
      <c r="AX200">
        <v>7137</v>
      </c>
      <c r="AY200">
        <v>1468</v>
      </c>
      <c r="AZ200">
        <v>3969</v>
      </c>
      <c r="BA200">
        <v>314</v>
      </c>
      <c r="BB200">
        <v>3168</v>
      </c>
      <c r="BC200">
        <v>1154</v>
      </c>
      <c r="BD200">
        <v>3751</v>
      </c>
      <c r="BE200">
        <v>650</v>
      </c>
      <c r="BF200">
        <v>5765</v>
      </c>
      <c r="BG200">
        <v>594</v>
      </c>
      <c r="BH200">
        <v>6879</v>
      </c>
      <c r="BI200">
        <v>583</v>
      </c>
      <c r="BJ200">
        <v>10638</v>
      </c>
      <c r="BK200">
        <v>260</v>
      </c>
      <c r="BL200">
        <v>21859</v>
      </c>
      <c r="BM200">
        <v>2189</v>
      </c>
      <c r="BN200">
        <v>20532</v>
      </c>
      <c r="BO200">
        <v>1861</v>
      </c>
      <c r="BP200">
        <v>1327</v>
      </c>
      <c r="BQ200">
        <v>328</v>
      </c>
      <c r="BR200">
        <v>5310</v>
      </c>
      <c r="BS200">
        <v>609</v>
      </c>
      <c r="BT200">
        <v>14427</v>
      </c>
      <c r="BU200">
        <v>1275</v>
      </c>
      <c r="BV200">
        <v>8043</v>
      </c>
      <c r="BW200">
        <v>982</v>
      </c>
      <c r="BX200">
        <v>4699</v>
      </c>
      <c r="BY200">
        <v>541</v>
      </c>
      <c r="BZ200">
        <v>8612</v>
      </c>
      <c r="CA200">
        <v>1181</v>
      </c>
      <c r="CB200">
        <v>12355</v>
      </c>
      <c r="CC200">
        <v>1547</v>
      </c>
      <c r="CD200">
        <v>16297</v>
      </c>
      <c r="CE200">
        <v>1522</v>
      </c>
      <c r="CF200">
        <v>12350</v>
      </c>
      <c r="CG200">
        <v>306</v>
      </c>
      <c r="CH200">
        <v>3375</v>
      </c>
      <c r="CI200">
        <v>37813</v>
      </c>
      <c r="CJ200">
        <v>24028</v>
      </c>
      <c r="CK200">
        <v>18013</v>
      </c>
      <c r="CL200">
        <v>28436</v>
      </c>
      <c r="CM200">
        <v>11125</v>
      </c>
      <c r="CN200">
        <v>4581</v>
      </c>
      <c r="CO200">
        <v>52</v>
      </c>
      <c r="CP200">
        <v>835</v>
      </c>
      <c r="CQ200">
        <v>2068</v>
      </c>
      <c r="CR200">
        <v>429</v>
      </c>
      <c r="CS200">
        <v>1973</v>
      </c>
      <c r="CT200">
        <v>1098</v>
      </c>
      <c r="CU200">
        <v>392</v>
      </c>
      <c r="CV200">
        <v>1683</v>
      </c>
      <c r="CW200">
        <v>2906</v>
      </c>
      <c r="CX200">
        <v>5680</v>
      </c>
      <c r="CY200">
        <v>2454</v>
      </c>
      <c r="CZ200">
        <v>1068</v>
      </c>
      <c r="DA200">
        <v>1302</v>
      </c>
      <c r="DB200">
        <v>1275</v>
      </c>
      <c r="DC200">
        <v>1265</v>
      </c>
      <c r="DD200">
        <v>3589</v>
      </c>
      <c r="DE200">
        <v>10068</v>
      </c>
      <c r="DF200">
        <v>8168</v>
      </c>
      <c r="DG200">
        <v>4969</v>
      </c>
      <c r="DH200">
        <v>1998</v>
      </c>
      <c r="DI200">
        <v>753</v>
      </c>
      <c r="DJ200">
        <v>375</v>
      </c>
      <c r="DK200">
        <v>2446</v>
      </c>
      <c r="DL200">
        <v>1689</v>
      </c>
      <c r="DM200">
        <v>31373</v>
      </c>
      <c r="DN200">
        <v>9987</v>
      </c>
      <c r="DO200">
        <v>7384</v>
      </c>
      <c r="DP200">
        <v>10852</v>
      </c>
      <c r="DQ200">
        <v>1479</v>
      </c>
      <c r="DR200">
        <v>1356</v>
      </c>
      <c r="DS200">
        <v>1407</v>
      </c>
      <c r="DT200">
        <v>1551</v>
      </c>
      <c r="DU200">
        <v>800</v>
      </c>
      <c r="DV200">
        <v>4007</v>
      </c>
      <c r="DW200">
        <v>18236</v>
      </c>
      <c r="DX200" t="s">
        <v>700</v>
      </c>
      <c r="DY200" t="s">
        <v>700</v>
      </c>
      <c r="DZ200" t="s">
        <v>700</v>
      </c>
      <c r="EA200" t="s">
        <v>700</v>
      </c>
      <c r="EB200" t="s">
        <v>641</v>
      </c>
      <c r="EC200">
        <v>1.5</v>
      </c>
      <c r="ED200">
        <v>1.6</v>
      </c>
      <c r="EE200">
        <v>3.9</v>
      </c>
      <c r="EF200">
        <v>4.5</v>
      </c>
      <c r="EG200">
        <v>2.9</v>
      </c>
      <c r="EH200">
        <v>2.9</v>
      </c>
      <c r="EI200">
        <v>2</v>
      </c>
      <c r="EJ200">
        <v>1.8</v>
      </c>
      <c r="EK200">
        <v>0.6</v>
      </c>
      <c r="EL200">
        <v>2.9</v>
      </c>
      <c r="EM200">
        <v>1.6</v>
      </c>
      <c r="EN200">
        <v>0.4</v>
      </c>
      <c r="EO200">
        <v>1.9</v>
      </c>
      <c r="EP200">
        <v>1.4</v>
      </c>
      <c r="EQ200">
        <v>1.7</v>
      </c>
      <c r="ER200">
        <v>2.4</v>
      </c>
      <c r="ES200">
        <v>20.9</v>
      </c>
      <c r="ET200">
        <v>5.0999999999999996</v>
      </c>
      <c r="EU200">
        <v>7.4</v>
      </c>
      <c r="EV200">
        <v>4.4000000000000004</v>
      </c>
      <c r="EW200">
        <v>5.6</v>
      </c>
      <c r="EX200">
        <v>0.9</v>
      </c>
      <c r="EY200">
        <v>1.2</v>
      </c>
      <c r="EZ200">
        <v>5.8</v>
      </c>
      <c r="FA200">
        <v>3.2</v>
      </c>
      <c r="FB200">
        <v>9.6</v>
      </c>
      <c r="FC200">
        <v>2.9</v>
      </c>
      <c r="FD200">
        <v>1.6</v>
      </c>
      <c r="FE200">
        <v>5.2</v>
      </c>
      <c r="FF200">
        <v>2.9</v>
      </c>
      <c r="FG200">
        <v>2.2999999999999998</v>
      </c>
      <c r="FH200">
        <v>0.9</v>
      </c>
      <c r="FI200">
        <v>1.8</v>
      </c>
      <c r="FJ200">
        <v>1.7</v>
      </c>
      <c r="FK200">
        <v>8</v>
      </c>
      <c r="FL200">
        <v>2.9</v>
      </c>
      <c r="FM200">
        <v>2</v>
      </c>
      <c r="FN200">
        <v>3</v>
      </c>
      <c r="FO200">
        <v>3.2</v>
      </c>
      <c r="FP200">
        <v>3.6</v>
      </c>
      <c r="FQ200">
        <v>2</v>
      </c>
      <c r="FR200">
        <v>0.9</v>
      </c>
      <c r="FS200">
        <v>481</v>
      </c>
      <c r="FZ200" t="s">
        <v>700</v>
      </c>
      <c r="GA200" t="s">
        <v>700</v>
      </c>
      <c r="GB200" t="s">
        <v>441</v>
      </c>
      <c r="GC200" t="s">
        <v>2358</v>
      </c>
    </row>
    <row r="201" spans="1:185" x14ac:dyDescent="0.25">
      <c r="A201" s="65" t="s">
        <v>832</v>
      </c>
      <c r="B201">
        <v>42316</v>
      </c>
      <c r="C201">
        <v>1472</v>
      </c>
      <c r="D201">
        <v>9016</v>
      </c>
      <c r="E201">
        <v>191</v>
      </c>
      <c r="F201">
        <v>25965</v>
      </c>
      <c r="G201">
        <v>1112</v>
      </c>
      <c r="H201">
        <v>7335</v>
      </c>
      <c r="I201">
        <v>169</v>
      </c>
      <c r="J201">
        <v>3064</v>
      </c>
      <c r="K201">
        <v>65</v>
      </c>
      <c r="L201">
        <v>5952</v>
      </c>
      <c r="M201">
        <v>126</v>
      </c>
      <c r="N201">
        <v>5216</v>
      </c>
      <c r="O201">
        <v>209</v>
      </c>
      <c r="P201">
        <v>6485</v>
      </c>
      <c r="Q201">
        <v>382</v>
      </c>
      <c r="R201">
        <v>4542</v>
      </c>
      <c r="S201">
        <v>222</v>
      </c>
      <c r="T201">
        <v>4573</v>
      </c>
      <c r="U201">
        <v>147</v>
      </c>
      <c r="V201">
        <v>5149</v>
      </c>
      <c r="W201">
        <v>152</v>
      </c>
      <c r="X201">
        <v>20128</v>
      </c>
      <c r="Y201">
        <v>769</v>
      </c>
      <c r="Z201">
        <v>22188</v>
      </c>
      <c r="AA201">
        <v>703</v>
      </c>
      <c r="AB201">
        <v>31991</v>
      </c>
      <c r="AC201">
        <v>604</v>
      </c>
      <c r="AD201">
        <v>3414</v>
      </c>
      <c r="AE201">
        <v>186</v>
      </c>
      <c r="AF201">
        <v>248</v>
      </c>
      <c r="AG201">
        <v>35</v>
      </c>
      <c r="AH201">
        <v>4098</v>
      </c>
      <c r="AI201">
        <v>397</v>
      </c>
      <c r="AJ201">
        <v>585</v>
      </c>
      <c r="AK201">
        <v>118</v>
      </c>
      <c r="AL201">
        <v>1967</v>
      </c>
      <c r="AM201">
        <v>132</v>
      </c>
      <c r="AN201">
        <v>1911</v>
      </c>
      <c r="AO201">
        <v>169</v>
      </c>
      <c r="AP201">
        <v>30891</v>
      </c>
      <c r="AQ201">
        <v>553</v>
      </c>
      <c r="AR201">
        <v>3917</v>
      </c>
      <c r="AS201">
        <v>104</v>
      </c>
      <c r="AT201">
        <v>38399</v>
      </c>
      <c r="AU201">
        <v>1368</v>
      </c>
      <c r="AV201">
        <v>36704</v>
      </c>
      <c r="AW201">
        <v>956</v>
      </c>
      <c r="AX201">
        <v>5612</v>
      </c>
      <c r="AY201">
        <v>516</v>
      </c>
      <c r="AZ201">
        <v>2159</v>
      </c>
      <c r="BA201">
        <v>112</v>
      </c>
      <c r="BB201">
        <v>3453</v>
      </c>
      <c r="BC201">
        <v>404</v>
      </c>
      <c r="BD201">
        <v>1417</v>
      </c>
      <c r="BE201">
        <v>173</v>
      </c>
      <c r="BF201">
        <v>4266</v>
      </c>
      <c r="BG201">
        <v>243</v>
      </c>
      <c r="BH201">
        <v>6136</v>
      </c>
      <c r="BI201">
        <v>215</v>
      </c>
      <c r="BJ201">
        <v>16265</v>
      </c>
      <c r="BK201">
        <v>441</v>
      </c>
      <c r="BL201">
        <v>22001</v>
      </c>
      <c r="BM201">
        <v>850</v>
      </c>
      <c r="BN201">
        <v>21261</v>
      </c>
      <c r="BO201">
        <v>749</v>
      </c>
      <c r="BP201">
        <v>740</v>
      </c>
      <c r="BQ201">
        <v>101</v>
      </c>
      <c r="BR201">
        <v>3964</v>
      </c>
      <c r="BS201">
        <v>262</v>
      </c>
      <c r="BT201">
        <v>14428</v>
      </c>
      <c r="BU201">
        <v>476</v>
      </c>
      <c r="BV201">
        <v>8475</v>
      </c>
      <c r="BW201">
        <v>367</v>
      </c>
      <c r="BX201">
        <v>3062</v>
      </c>
      <c r="BY201">
        <v>269</v>
      </c>
      <c r="BZ201">
        <v>4297</v>
      </c>
      <c r="CA201">
        <v>499</v>
      </c>
      <c r="CB201">
        <v>6013</v>
      </c>
      <c r="CC201">
        <v>552</v>
      </c>
      <c r="CD201">
        <v>14805</v>
      </c>
      <c r="CE201">
        <v>725</v>
      </c>
      <c r="CF201">
        <v>19660</v>
      </c>
      <c r="CG201">
        <v>187</v>
      </c>
      <c r="CH201">
        <v>1472</v>
      </c>
      <c r="CI201">
        <v>40844</v>
      </c>
      <c r="CJ201">
        <v>33704</v>
      </c>
      <c r="CK201">
        <v>13317</v>
      </c>
      <c r="CL201">
        <v>33546</v>
      </c>
      <c r="CM201">
        <v>6584</v>
      </c>
      <c r="CN201">
        <v>2583</v>
      </c>
      <c r="CO201">
        <v>53</v>
      </c>
      <c r="CP201">
        <v>634</v>
      </c>
      <c r="CQ201">
        <v>2188</v>
      </c>
      <c r="CR201">
        <v>615</v>
      </c>
      <c r="CS201">
        <v>1764</v>
      </c>
      <c r="CT201">
        <v>662</v>
      </c>
      <c r="CU201">
        <v>580</v>
      </c>
      <c r="CV201">
        <v>1377</v>
      </c>
      <c r="CW201">
        <v>2851</v>
      </c>
      <c r="CX201">
        <v>8476</v>
      </c>
      <c r="CY201">
        <v>1861</v>
      </c>
      <c r="CZ201">
        <v>1241</v>
      </c>
      <c r="DA201">
        <v>1056</v>
      </c>
      <c r="DB201">
        <v>350</v>
      </c>
      <c r="DC201">
        <v>402</v>
      </c>
      <c r="DD201">
        <v>1077</v>
      </c>
      <c r="DE201">
        <v>7560</v>
      </c>
      <c r="DF201">
        <v>9828</v>
      </c>
      <c r="DG201">
        <v>8051</v>
      </c>
      <c r="DH201">
        <v>3336</v>
      </c>
      <c r="DI201">
        <v>548</v>
      </c>
      <c r="DJ201">
        <v>324</v>
      </c>
      <c r="DK201">
        <v>1229</v>
      </c>
      <c r="DL201">
        <v>580</v>
      </c>
      <c r="DM201">
        <v>34080</v>
      </c>
      <c r="DN201">
        <v>7394</v>
      </c>
      <c r="DO201">
        <v>10910</v>
      </c>
      <c r="DP201">
        <v>6478</v>
      </c>
      <c r="DQ201">
        <v>769</v>
      </c>
      <c r="DR201">
        <v>1112</v>
      </c>
      <c r="DS201">
        <v>723</v>
      </c>
      <c r="DT201">
        <v>716</v>
      </c>
      <c r="DU201">
        <v>437</v>
      </c>
      <c r="DV201">
        <v>2361</v>
      </c>
      <c r="DW201">
        <v>17388</v>
      </c>
      <c r="DX201" t="s">
        <v>700</v>
      </c>
      <c r="DY201" t="s">
        <v>700</v>
      </c>
      <c r="DZ201" t="s">
        <v>700</v>
      </c>
      <c r="EA201" t="s">
        <v>700</v>
      </c>
      <c r="EB201" t="s">
        <v>642</v>
      </c>
      <c r="EC201">
        <v>0.7</v>
      </c>
      <c r="ED201">
        <v>1.2</v>
      </c>
      <c r="EE201">
        <v>1.2</v>
      </c>
      <c r="EF201">
        <v>2.1</v>
      </c>
      <c r="EG201">
        <v>2.4</v>
      </c>
      <c r="EH201">
        <v>1.8</v>
      </c>
      <c r="EI201">
        <v>1.8</v>
      </c>
      <c r="EJ201">
        <v>1.6</v>
      </c>
      <c r="EK201">
        <v>0.9</v>
      </c>
      <c r="EL201">
        <v>1.1000000000000001</v>
      </c>
      <c r="EM201">
        <v>0.9</v>
      </c>
      <c r="EN201">
        <v>1.6</v>
      </c>
      <c r="EO201">
        <v>0.9</v>
      </c>
      <c r="EP201">
        <v>0.8</v>
      </c>
      <c r="EQ201">
        <v>0.5</v>
      </c>
      <c r="ER201">
        <v>2.8</v>
      </c>
      <c r="ES201">
        <v>15.3</v>
      </c>
      <c r="ET201">
        <v>6</v>
      </c>
      <c r="EU201">
        <v>10.9</v>
      </c>
      <c r="EV201">
        <v>4.9000000000000004</v>
      </c>
      <c r="EW201">
        <v>5</v>
      </c>
      <c r="EX201">
        <v>0.5</v>
      </c>
      <c r="EY201">
        <v>0.6</v>
      </c>
      <c r="EZ201">
        <v>3.9</v>
      </c>
      <c r="FA201">
        <v>4.3</v>
      </c>
      <c r="FB201">
        <v>5.4</v>
      </c>
      <c r="FC201">
        <v>1.8</v>
      </c>
      <c r="FD201">
        <v>0.8</v>
      </c>
      <c r="FE201">
        <v>8.1999999999999993</v>
      </c>
      <c r="FF201">
        <v>2.8</v>
      </c>
      <c r="FG201">
        <v>1.4</v>
      </c>
      <c r="FH201">
        <v>1.1000000000000001</v>
      </c>
      <c r="FI201">
        <v>0.8</v>
      </c>
      <c r="FJ201">
        <v>0.8</v>
      </c>
      <c r="FK201">
        <v>9.6999999999999993</v>
      </c>
      <c r="FL201">
        <v>2.7</v>
      </c>
      <c r="FM201">
        <v>1</v>
      </c>
      <c r="FN201">
        <v>1.5</v>
      </c>
      <c r="FO201">
        <v>3.9</v>
      </c>
      <c r="FP201">
        <v>3.7</v>
      </c>
      <c r="FQ201">
        <v>1.2</v>
      </c>
      <c r="FR201">
        <v>0.6</v>
      </c>
      <c r="FS201">
        <v>232</v>
      </c>
      <c r="FZ201" t="s">
        <v>700</v>
      </c>
      <c r="GA201" t="s">
        <v>700</v>
      </c>
      <c r="GB201" t="s">
        <v>442</v>
      </c>
      <c r="GC201" t="s">
        <v>2358</v>
      </c>
    </row>
    <row r="202" spans="1:185" x14ac:dyDescent="0.25">
      <c r="A202" s="65" t="s">
        <v>833</v>
      </c>
      <c r="B202">
        <v>43699</v>
      </c>
      <c r="C202">
        <v>3147</v>
      </c>
      <c r="D202">
        <v>13720</v>
      </c>
      <c r="E202">
        <v>460</v>
      </c>
      <c r="F202">
        <v>26730</v>
      </c>
      <c r="G202">
        <v>2642</v>
      </c>
      <c r="H202">
        <v>3249</v>
      </c>
      <c r="I202">
        <v>45</v>
      </c>
      <c r="J202">
        <v>4523</v>
      </c>
      <c r="K202">
        <v>99</v>
      </c>
      <c r="L202">
        <v>9197</v>
      </c>
      <c r="M202">
        <v>361</v>
      </c>
      <c r="N202">
        <v>5409</v>
      </c>
      <c r="O202">
        <v>613</v>
      </c>
      <c r="P202">
        <v>6953</v>
      </c>
      <c r="Q202">
        <v>1017</v>
      </c>
      <c r="R202">
        <v>5724</v>
      </c>
      <c r="S202">
        <v>605</v>
      </c>
      <c r="T202">
        <v>4304</v>
      </c>
      <c r="U202">
        <v>212</v>
      </c>
      <c r="V202">
        <v>4340</v>
      </c>
      <c r="W202">
        <v>195</v>
      </c>
      <c r="X202">
        <v>21292</v>
      </c>
      <c r="Y202">
        <v>1885</v>
      </c>
      <c r="Z202">
        <v>22407</v>
      </c>
      <c r="AA202">
        <v>1262</v>
      </c>
      <c r="AB202">
        <v>19723</v>
      </c>
      <c r="AC202">
        <v>1214</v>
      </c>
      <c r="AD202">
        <v>8026</v>
      </c>
      <c r="AE202">
        <v>498</v>
      </c>
      <c r="AF202">
        <v>605</v>
      </c>
      <c r="AG202">
        <v>11</v>
      </c>
      <c r="AH202">
        <v>11657</v>
      </c>
      <c r="AI202">
        <v>895</v>
      </c>
      <c r="AJ202">
        <v>1180</v>
      </c>
      <c r="AK202">
        <v>365</v>
      </c>
      <c r="AL202">
        <v>2457</v>
      </c>
      <c r="AM202">
        <v>157</v>
      </c>
      <c r="AN202">
        <v>4704</v>
      </c>
      <c r="AO202">
        <v>1036</v>
      </c>
      <c r="AP202">
        <v>16885</v>
      </c>
      <c r="AQ202">
        <v>642</v>
      </c>
      <c r="AR202">
        <v>4940</v>
      </c>
      <c r="AS202">
        <v>184</v>
      </c>
      <c r="AT202">
        <v>38759</v>
      </c>
      <c r="AU202">
        <v>2963</v>
      </c>
      <c r="AV202">
        <v>32423</v>
      </c>
      <c r="AW202">
        <v>1703</v>
      </c>
      <c r="AX202">
        <v>11276</v>
      </c>
      <c r="AY202">
        <v>1444</v>
      </c>
      <c r="AZ202">
        <v>5399</v>
      </c>
      <c r="BA202">
        <v>335</v>
      </c>
      <c r="BB202">
        <v>5877</v>
      </c>
      <c r="BC202">
        <v>1109</v>
      </c>
      <c r="BD202">
        <v>4784</v>
      </c>
      <c r="BE202">
        <v>825</v>
      </c>
      <c r="BF202">
        <v>5793</v>
      </c>
      <c r="BG202">
        <v>441</v>
      </c>
      <c r="BH202">
        <v>6916</v>
      </c>
      <c r="BI202">
        <v>641</v>
      </c>
      <c r="BJ202">
        <v>7077</v>
      </c>
      <c r="BK202">
        <v>167</v>
      </c>
      <c r="BL202">
        <v>20710</v>
      </c>
      <c r="BM202">
        <v>1978</v>
      </c>
      <c r="BN202">
        <v>19592</v>
      </c>
      <c r="BO202">
        <v>1747</v>
      </c>
      <c r="BP202">
        <v>1118</v>
      </c>
      <c r="BQ202">
        <v>231</v>
      </c>
      <c r="BR202">
        <v>6020</v>
      </c>
      <c r="BS202">
        <v>664</v>
      </c>
      <c r="BT202">
        <v>12404</v>
      </c>
      <c r="BU202">
        <v>827</v>
      </c>
      <c r="BV202">
        <v>8960</v>
      </c>
      <c r="BW202">
        <v>1129</v>
      </c>
      <c r="BX202">
        <v>5366</v>
      </c>
      <c r="BY202">
        <v>686</v>
      </c>
      <c r="BZ202">
        <v>11322</v>
      </c>
      <c r="CA202">
        <v>930</v>
      </c>
      <c r="CB202">
        <v>15818</v>
      </c>
      <c r="CC202">
        <v>1135</v>
      </c>
      <c r="CD202">
        <v>16618</v>
      </c>
      <c r="CE202">
        <v>1654</v>
      </c>
      <c r="CF202">
        <v>9985</v>
      </c>
      <c r="CG202">
        <v>338</v>
      </c>
      <c r="CH202">
        <v>3147</v>
      </c>
      <c r="CI202">
        <v>40552</v>
      </c>
      <c r="CJ202">
        <v>22712</v>
      </c>
      <c r="CK202">
        <v>21361</v>
      </c>
      <c r="CL202">
        <v>24162</v>
      </c>
      <c r="CM202">
        <v>15717</v>
      </c>
      <c r="CN202">
        <v>8290</v>
      </c>
      <c r="CO202">
        <v>63</v>
      </c>
      <c r="CP202">
        <v>732</v>
      </c>
      <c r="CQ202">
        <v>2557</v>
      </c>
      <c r="CR202">
        <v>418</v>
      </c>
      <c r="CS202">
        <v>2094</v>
      </c>
      <c r="CT202">
        <v>947</v>
      </c>
      <c r="CU202">
        <v>566</v>
      </c>
      <c r="CV202">
        <v>951</v>
      </c>
      <c r="CW202">
        <v>2061</v>
      </c>
      <c r="CX202">
        <v>6384</v>
      </c>
      <c r="CY202">
        <v>2026</v>
      </c>
      <c r="CZ202">
        <v>915</v>
      </c>
      <c r="DA202">
        <v>985</v>
      </c>
      <c r="DB202">
        <v>1418</v>
      </c>
      <c r="DC202">
        <v>1458</v>
      </c>
      <c r="DD202">
        <v>3675</v>
      </c>
      <c r="DE202">
        <v>5538</v>
      </c>
      <c r="DF202">
        <v>9087</v>
      </c>
      <c r="DG202">
        <v>5653</v>
      </c>
      <c r="DH202">
        <v>2837</v>
      </c>
      <c r="DI202">
        <v>911</v>
      </c>
      <c r="DJ202">
        <v>469</v>
      </c>
      <c r="DK202">
        <v>2523</v>
      </c>
      <c r="DL202">
        <v>1675</v>
      </c>
      <c r="DM202">
        <v>33826</v>
      </c>
      <c r="DN202">
        <v>8674</v>
      </c>
      <c r="DO202">
        <v>6472</v>
      </c>
      <c r="DP202">
        <v>8153</v>
      </c>
      <c r="DQ202">
        <v>559</v>
      </c>
      <c r="DR202">
        <v>865</v>
      </c>
      <c r="DS202">
        <v>988</v>
      </c>
      <c r="DT202">
        <v>1145</v>
      </c>
      <c r="DU202">
        <v>869</v>
      </c>
      <c r="DV202">
        <v>3482</v>
      </c>
      <c r="DW202">
        <v>14625</v>
      </c>
      <c r="DX202" t="s">
        <v>700</v>
      </c>
      <c r="DY202" t="s">
        <v>700</v>
      </c>
      <c r="DZ202" t="s">
        <v>700</v>
      </c>
      <c r="EA202" t="s">
        <v>700</v>
      </c>
      <c r="EB202" t="s">
        <v>643</v>
      </c>
      <c r="EC202">
        <v>1.2</v>
      </c>
      <c r="ED202">
        <v>1.4</v>
      </c>
      <c r="EE202">
        <v>1.7</v>
      </c>
      <c r="EF202">
        <v>3.6</v>
      </c>
      <c r="EG202">
        <v>4.0999999999999996</v>
      </c>
      <c r="EH202">
        <v>3.1</v>
      </c>
      <c r="EI202">
        <v>2.1</v>
      </c>
      <c r="EJ202">
        <v>2.4</v>
      </c>
      <c r="EK202">
        <v>1.4</v>
      </c>
      <c r="EL202">
        <v>1.4</v>
      </c>
      <c r="EM202">
        <v>1.6</v>
      </c>
      <c r="EN202">
        <v>1.4</v>
      </c>
      <c r="EO202">
        <v>1.7</v>
      </c>
      <c r="EP202">
        <v>1.3</v>
      </c>
      <c r="EQ202">
        <v>1.5</v>
      </c>
      <c r="ER202">
        <v>2.2000000000000002</v>
      </c>
      <c r="ES202">
        <v>3</v>
      </c>
      <c r="ET202">
        <v>2.2999999999999998</v>
      </c>
      <c r="EU202">
        <v>11.7</v>
      </c>
      <c r="EV202">
        <v>3.9</v>
      </c>
      <c r="EW202">
        <v>6.9</v>
      </c>
      <c r="EX202">
        <v>1.2</v>
      </c>
      <c r="EY202">
        <v>0.9</v>
      </c>
      <c r="EZ202">
        <v>3.3</v>
      </c>
      <c r="FA202">
        <v>2.5</v>
      </c>
      <c r="FB202">
        <v>5.2</v>
      </c>
      <c r="FC202">
        <v>2.2000000000000002</v>
      </c>
      <c r="FD202">
        <v>1.4</v>
      </c>
      <c r="FE202">
        <v>5.0999999999999996</v>
      </c>
      <c r="FF202">
        <v>2.4</v>
      </c>
      <c r="FG202">
        <v>3.3</v>
      </c>
      <c r="FH202">
        <v>1.1000000000000001</v>
      </c>
      <c r="FI202">
        <v>2.1</v>
      </c>
      <c r="FJ202">
        <v>1.9</v>
      </c>
      <c r="FK202">
        <v>10.7</v>
      </c>
      <c r="FL202">
        <v>3.1</v>
      </c>
      <c r="FM202">
        <v>2.1</v>
      </c>
      <c r="FN202">
        <v>2.9</v>
      </c>
      <c r="FO202">
        <v>3.4</v>
      </c>
      <c r="FP202">
        <v>1.9</v>
      </c>
      <c r="FQ202">
        <v>2.1</v>
      </c>
      <c r="FR202">
        <v>1.6</v>
      </c>
      <c r="FS202">
        <v>282</v>
      </c>
      <c r="FZ202" t="s">
        <v>700</v>
      </c>
      <c r="GA202" t="s">
        <v>700</v>
      </c>
      <c r="GB202" t="s">
        <v>443</v>
      </c>
      <c r="GC202" t="s">
        <v>2358</v>
      </c>
    </row>
    <row r="203" spans="1:185" x14ac:dyDescent="0.25">
      <c r="A203" s="65" t="s">
        <v>834</v>
      </c>
      <c r="B203">
        <v>43411</v>
      </c>
      <c r="C203">
        <v>3882</v>
      </c>
      <c r="D203">
        <v>14234</v>
      </c>
      <c r="E203">
        <v>604</v>
      </c>
      <c r="F203">
        <v>25929</v>
      </c>
      <c r="G203">
        <v>3249</v>
      </c>
      <c r="H203">
        <v>3248</v>
      </c>
      <c r="I203">
        <v>29</v>
      </c>
      <c r="J203">
        <v>4500</v>
      </c>
      <c r="K203">
        <v>129</v>
      </c>
      <c r="L203">
        <v>9734</v>
      </c>
      <c r="M203">
        <v>475</v>
      </c>
      <c r="N203">
        <v>4820</v>
      </c>
      <c r="O203">
        <v>855</v>
      </c>
      <c r="P203">
        <v>6931</v>
      </c>
      <c r="Q203">
        <v>882</v>
      </c>
      <c r="R203">
        <v>5803</v>
      </c>
      <c r="S203">
        <v>799</v>
      </c>
      <c r="T203">
        <v>4361</v>
      </c>
      <c r="U203">
        <v>445</v>
      </c>
      <c r="V203">
        <v>4014</v>
      </c>
      <c r="W203">
        <v>268</v>
      </c>
      <c r="X203">
        <v>22019</v>
      </c>
      <c r="Y203">
        <v>2371</v>
      </c>
      <c r="Z203">
        <v>21392</v>
      </c>
      <c r="AA203">
        <v>1511</v>
      </c>
      <c r="AB203">
        <v>16799</v>
      </c>
      <c r="AC203">
        <v>1667</v>
      </c>
      <c r="AD203">
        <v>6364</v>
      </c>
      <c r="AE203">
        <v>498</v>
      </c>
      <c r="AF203">
        <v>291</v>
      </c>
      <c r="AG203">
        <v>13</v>
      </c>
      <c r="AH203">
        <v>15937</v>
      </c>
      <c r="AI203">
        <v>917</v>
      </c>
      <c r="AJ203">
        <v>1266</v>
      </c>
      <c r="AK203">
        <v>401</v>
      </c>
      <c r="AL203">
        <v>2754</v>
      </c>
      <c r="AM203">
        <v>386</v>
      </c>
      <c r="AN203">
        <v>5103</v>
      </c>
      <c r="AO203">
        <v>1403</v>
      </c>
      <c r="AP203">
        <v>14044</v>
      </c>
      <c r="AQ203">
        <v>740</v>
      </c>
      <c r="AR203">
        <v>5520</v>
      </c>
      <c r="AS203">
        <v>295</v>
      </c>
      <c r="AT203">
        <v>37891</v>
      </c>
      <c r="AU203">
        <v>3587</v>
      </c>
      <c r="AV203">
        <v>31148</v>
      </c>
      <c r="AW203">
        <v>2197</v>
      </c>
      <c r="AX203">
        <v>12263</v>
      </c>
      <c r="AY203">
        <v>1685</v>
      </c>
      <c r="AZ203">
        <v>7009</v>
      </c>
      <c r="BA203">
        <v>550</v>
      </c>
      <c r="BB203">
        <v>5254</v>
      </c>
      <c r="BC203">
        <v>1135</v>
      </c>
      <c r="BD203">
        <v>5793</v>
      </c>
      <c r="BE203">
        <v>870</v>
      </c>
      <c r="BF203">
        <v>6645</v>
      </c>
      <c r="BG203">
        <v>643</v>
      </c>
      <c r="BH203">
        <v>7566</v>
      </c>
      <c r="BI203">
        <v>662</v>
      </c>
      <c r="BJ203">
        <v>4353</v>
      </c>
      <c r="BK203">
        <v>248</v>
      </c>
      <c r="BL203">
        <v>20347</v>
      </c>
      <c r="BM203">
        <v>2654</v>
      </c>
      <c r="BN203">
        <v>19202</v>
      </c>
      <c r="BO203">
        <v>2423</v>
      </c>
      <c r="BP203">
        <v>1145</v>
      </c>
      <c r="BQ203">
        <v>231</v>
      </c>
      <c r="BR203">
        <v>5582</v>
      </c>
      <c r="BS203">
        <v>595</v>
      </c>
      <c r="BT203">
        <v>12410</v>
      </c>
      <c r="BU203">
        <v>1319</v>
      </c>
      <c r="BV203">
        <v>8385</v>
      </c>
      <c r="BW203">
        <v>1308</v>
      </c>
      <c r="BX203">
        <v>5134</v>
      </c>
      <c r="BY203">
        <v>622</v>
      </c>
      <c r="BZ203">
        <v>9678</v>
      </c>
      <c r="CA203">
        <v>1128</v>
      </c>
      <c r="CB203">
        <v>14920</v>
      </c>
      <c r="CC203">
        <v>1514</v>
      </c>
      <c r="CD203">
        <v>20511</v>
      </c>
      <c r="CE203">
        <v>1942</v>
      </c>
      <c r="CF203">
        <v>7863</v>
      </c>
      <c r="CG203">
        <v>414</v>
      </c>
      <c r="CH203">
        <v>3882</v>
      </c>
      <c r="CI203">
        <v>39529</v>
      </c>
      <c r="CJ203">
        <v>21745</v>
      </c>
      <c r="CK203">
        <v>21042</v>
      </c>
      <c r="CL203">
        <v>21933</v>
      </c>
      <c r="CM203">
        <v>17529</v>
      </c>
      <c r="CN203">
        <v>10045</v>
      </c>
      <c r="CO203">
        <v>206</v>
      </c>
      <c r="CP203">
        <v>731</v>
      </c>
      <c r="CQ203">
        <v>3060</v>
      </c>
      <c r="CR203">
        <v>507</v>
      </c>
      <c r="CS203">
        <v>1947</v>
      </c>
      <c r="CT203">
        <v>1162</v>
      </c>
      <c r="CU203">
        <v>304</v>
      </c>
      <c r="CV203">
        <v>1234</v>
      </c>
      <c r="CW203">
        <v>2300</v>
      </c>
      <c r="CX203">
        <v>5138</v>
      </c>
      <c r="CY203">
        <v>2069</v>
      </c>
      <c r="CZ203">
        <v>1013</v>
      </c>
      <c r="DA203">
        <v>634</v>
      </c>
      <c r="DB203">
        <v>1332</v>
      </c>
      <c r="DC203">
        <v>1251</v>
      </c>
      <c r="DD203">
        <v>3386</v>
      </c>
      <c r="DE203">
        <v>4343</v>
      </c>
      <c r="DF203">
        <v>8856</v>
      </c>
      <c r="DG203">
        <v>5143</v>
      </c>
      <c r="DH203">
        <v>3009</v>
      </c>
      <c r="DI203">
        <v>1109</v>
      </c>
      <c r="DJ203">
        <v>539</v>
      </c>
      <c r="DK203">
        <v>2604</v>
      </c>
      <c r="DL203">
        <v>1779</v>
      </c>
      <c r="DM203">
        <v>35700</v>
      </c>
      <c r="DN203">
        <v>6678</v>
      </c>
      <c r="DO203">
        <v>7571</v>
      </c>
      <c r="DP203">
        <v>5628</v>
      </c>
      <c r="DQ203">
        <v>519</v>
      </c>
      <c r="DR203">
        <v>508</v>
      </c>
      <c r="DS203">
        <v>679</v>
      </c>
      <c r="DT203">
        <v>593</v>
      </c>
      <c r="DU203">
        <v>592</v>
      </c>
      <c r="DV203">
        <v>2510</v>
      </c>
      <c r="DW203">
        <v>13199</v>
      </c>
      <c r="DX203" t="s">
        <v>700</v>
      </c>
      <c r="DY203" t="s">
        <v>700</v>
      </c>
      <c r="DZ203" t="s">
        <v>700</v>
      </c>
      <c r="EA203" t="s">
        <v>700</v>
      </c>
      <c r="EB203" t="s">
        <v>644</v>
      </c>
      <c r="EC203">
        <v>1.4</v>
      </c>
      <c r="ED203">
        <v>1.5</v>
      </c>
      <c r="EE203">
        <v>2.2000000000000002</v>
      </c>
      <c r="EF203">
        <v>5.0999999999999996</v>
      </c>
      <c r="EG203">
        <v>2.9</v>
      </c>
      <c r="EH203">
        <v>4.2</v>
      </c>
      <c r="EI203">
        <v>3.4</v>
      </c>
      <c r="EJ203">
        <v>2.4</v>
      </c>
      <c r="EK203">
        <v>1.1000000000000001</v>
      </c>
      <c r="EL203">
        <v>1.6</v>
      </c>
      <c r="EM203">
        <v>1.9</v>
      </c>
      <c r="EN203">
        <v>0.9</v>
      </c>
      <c r="EO203">
        <v>1.9</v>
      </c>
      <c r="EP203">
        <v>1.6</v>
      </c>
      <c r="EQ203">
        <v>2.4</v>
      </c>
      <c r="ER203">
        <v>3.4</v>
      </c>
      <c r="ES203">
        <v>7.2</v>
      </c>
      <c r="ET203">
        <v>1.8</v>
      </c>
      <c r="EU203">
        <v>8.1999999999999993</v>
      </c>
      <c r="EV203">
        <v>7.9</v>
      </c>
      <c r="EW203">
        <v>5.7</v>
      </c>
      <c r="EX203">
        <v>1.4</v>
      </c>
      <c r="EY203">
        <v>1.3</v>
      </c>
      <c r="EZ203">
        <v>3.2</v>
      </c>
      <c r="FA203">
        <v>2.4</v>
      </c>
      <c r="FB203">
        <v>6.5</v>
      </c>
      <c r="FC203">
        <v>2.7</v>
      </c>
      <c r="FD203">
        <v>1.5</v>
      </c>
      <c r="FE203">
        <v>3.8</v>
      </c>
      <c r="FF203">
        <v>2.9</v>
      </c>
      <c r="FG203">
        <v>2.4</v>
      </c>
      <c r="FH203">
        <v>2.6</v>
      </c>
      <c r="FI203">
        <v>2.2999999999999998</v>
      </c>
      <c r="FJ203">
        <v>2.2000000000000002</v>
      </c>
      <c r="FK203">
        <v>9.9</v>
      </c>
      <c r="FL203">
        <v>3.5</v>
      </c>
      <c r="FM203">
        <v>2.5</v>
      </c>
      <c r="FN203">
        <v>3.5</v>
      </c>
      <c r="FO203">
        <v>3.9</v>
      </c>
      <c r="FP203">
        <v>3.2</v>
      </c>
      <c r="FQ203">
        <v>1.9</v>
      </c>
      <c r="FR203">
        <v>2.5</v>
      </c>
      <c r="FS203">
        <v>435</v>
      </c>
      <c r="FZ203" t="s">
        <v>700</v>
      </c>
      <c r="GA203" t="s">
        <v>700</v>
      </c>
      <c r="GB203" t="s">
        <v>444</v>
      </c>
      <c r="GC203" t="s">
        <v>2358</v>
      </c>
    </row>
    <row r="204" spans="1:185" x14ac:dyDescent="0.25">
      <c r="A204" s="65" t="s">
        <v>835</v>
      </c>
      <c r="B204">
        <v>43595</v>
      </c>
      <c r="C204">
        <v>3315</v>
      </c>
      <c r="D204">
        <v>13673</v>
      </c>
      <c r="E204">
        <v>483</v>
      </c>
      <c r="F204">
        <v>25966</v>
      </c>
      <c r="G204">
        <v>2822</v>
      </c>
      <c r="H204">
        <v>3956</v>
      </c>
      <c r="I204">
        <v>10</v>
      </c>
      <c r="J204">
        <v>4731</v>
      </c>
      <c r="K204">
        <v>101</v>
      </c>
      <c r="L204">
        <v>8942</v>
      </c>
      <c r="M204">
        <v>382</v>
      </c>
      <c r="N204">
        <v>4330</v>
      </c>
      <c r="O204">
        <v>585</v>
      </c>
      <c r="P204">
        <v>7048</v>
      </c>
      <c r="Q204">
        <v>970</v>
      </c>
      <c r="R204">
        <v>5205</v>
      </c>
      <c r="S204">
        <v>603</v>
      </c>
      <c r="T204">
        <v>5154</v>
      </c>
      <c r="U204">
        <v>406</v>
      </c>
      <c r="V204">
        <v>4229</v>
      </c>
      <c r="W204">
        <v>258</v>
      </c>
      <c r="X204">
        <v>22001</v>
      </c>
      <c r="Y204">
        <v>1888</v>
      </c>
      <c r="Z204">
        <v>21594</v>
      </c>
      <c r="AA204">
        <v>1427</v>
      </c>
      <c r="AB204">
        <v>20041</v>
      </c>
      <c r="AC204">
        <v>1642</v>
      </c>
      <c r="AD204">
        <v>8567</v>
      </c>
      <c r="AE204">
        <v>634</v>
      </c>
      <c r="AF204">
        <v>314</v>
      </c>
      <c r="AG204">
        <v>45</v>
      </c>
      <c r="AH204">
        <v>11196</v>
      </c>
      <c r="AI204">
        <v>499</v>
      </c>
      <c r="AJ204">
        <v>1181</v>
      </c>
      <c r="AK204">
        <v>333</v>
      </c>
      <c r="AL204">
        <v>2278</v>
      </c>
      <c r="AM204">
        <v>162</v>
      </c>
      <c r="AN204">
        <v>5284</v>
      </c>
      <c r="AO204">
        <v>1369</v>
      </c>
      <c r="AP204">
        <v>16542</v>
      </c>
      <c r="AQ204">
        <v>647</v>
      </c>
      <c r="AR204">
        <v>6133</v>
      </c>
      <c r="AS204">
        <v>182</v>
      </c>
      <c r="AT204">
        <v>37462</v>
      </c>
      <c r="AU204">
        <v>3133</v>
      </c>
      <c r="AV204">
        <v>33380</v>
      </c>
      <c r="AW204">
        <v>1708</v>
      </c>
      <c r="AX204">
        <v>10215</v>
      </c>
      <c r="AY204">
        <v>1607</v>
      </c>
      <c r="AZ204">
        <v>4793</v>
      </c>
      <c r="BA204">
        <v>285</v>
      </c>
      <c r="BB204">
        <v>5422</v>
      </c>
      <c r="BC204">
        <v>1322</v>
      </c>
      <c r="BD204">
        <v>4492</v>
      </c>
      <c r="BE204">
        <v>656</v>
      </c>
      <c r="BF204">
        <v>7453</v>
      </c>
      <c r="BG204">
        <v>975</v>
      </c>
      <c r="BH204">
        <v>7339</v>
      </c>
      <c r="BI204">
        <v>306</v>
      </c>
      <c r="BJ204">
        <v>6308</v>
      </c>
      <c r="BK204">
        <v>310</v>
      </c>
      <c r="BL204">
        <v>20137</v>
      </c>
      <c r="BM204">
        <v>2256</v>
      </c>
      <c r="BN204">
        <v>18662</v>
      </c>
      <c r="BO204">
        <v>1849</v>
      </c>
      <c r="BP204">
        <v>1475</v>
      </c>
      <c r="BQ204">
        <v>407</v>
      </c>
      <c r="BR204">
        <v>5829</v>
      </c>
      <c r="BS204">
        <v>566</v>
      </c>
      <c r="BT204">
        <v>12902</v>
      </c>
      <c r="BU204">
        <v>1079</v>
      </c>
      <c r="BV204">
        <v>8010</v>
      </c>
      <c r="BW204">
        <v>1211</v>
      </c>
      <c r="BX204">
        <v>5054</v>
      </c>
      <c r="BY204">
        <v>532</v>
      </c>
      <c r="BZ204">
        <v>8867</v>
      </c>
      <c r="CA204">
        <v>739</v>
      </c>
      <c r="CB204">
        <v>13032</v>
      </c>
      <c r="CC204">
        <v>1001</v>
      </c>
      <c r="CD204">
        <v>21660</v>
      </c>
      <c r="CE204">
        <v>1924</v>
      </c>
      <c r="CF204">
        <v>8684</v>
      </c>
      <c r="CG204">
        <v>377</v>
      </c>
      <c r="CH204">
        <v>3315</v>
      </c>
      <c r="CI204">
        <v>40280</v>
      </c>
      <c r="CJ204">
        <v>23071</v>
      </c>
      <c r="CK204">
        <v>20912</v>
      </c>
      <c r="CL204">
        <v>25129</v>
      </c>
      <c r="CM204">
        <v>14857</v>
      </c>
      <c r="CN204">
        <v>7836</v>
      </c>
      <c r="CO204">
        <v>72</v>
      </c>
      <c r="CP204">
        <v>906</v>
      </c>
      <c r="CQ204">
        <v>2676</v>
      </c>
      <c r="CR204">
        <v>503</v>
      </c>
      <c r="CS204">
        <v>2164</v>
      </c>
      <c r="CT204">
        <v>953</v>
      </c>
      <c r="CU204">
        <v>397</v>
      </c>
      <c r="CV204">
        <v>1398</v>
      </c>
      <c r="CW204">
        <v>1992</v>
      </c>
      <c r="CX204">
        <v>5300</v>
      </c>
      <c r="CY204">
        <v>1760</v>
      </c>
      <c r="CZ204">
        <v>996</v>
      </c>
      <c r="DA204">
        <v>736</v>
      </c>
      <c r="DB204">
        <v>1341</v>
      </c>
      <c r="DC204">
        <v>1364</v>
      </c>
      <c r="DD204">
        <v>3533</v>
      </c>
      <c r="DE204">
        <v>5611</v>
      </c>
      <c r="DF204">
        <v>9191</v>
      </c>
      <c r="DG204">
        <v>5083</v>
      </c>
      <c r="DH204">
        <v>2619</v>
      </c>
      <c r="DI204">
        <v>1173</v>
      </c>
      <c r="DJ204">
        <v>703</v>
      </c>
      <c r="DK204">
        <v>2935</v>
      </c>
      <c r="DL204">
        <v>1902</v>
      </c>
      <c r="DM204">
        <v>33754</v>
      </c>
      <c r="DN204">
        <v>8354</v>
      </c>
      <c r="DO204">
        <v>7498</v>
      </c>
      <c r="DP204">
        <v>7304</v>
      </c>
      <c r="DQ204">
        <v>768</v>
      </c>
      <c r="DR204">
        <v>762</v>
      </c>
      <c r="DS204">
        <v>690</v>
      </c>
      <c r="DT204">
        <v>964</v>
      </c>
      <c r="DU204">
        <v>724</v>
      </c>
      <c r="DV204">
        <v>3097</v>
      </c>
      <c r="DW204">
        <v>14802</v>
      </c>
      <c r="DX204" t="s">
        <v>700</v>
      </c>
      <c r="DY204" t="s">
        <v>700</v>
      </c>
      <c r="DZ204" t="s">
        <v>700</v>
      </c>
      <c r="EA204" t="s">
        <v>700</v>
      </c>
      <c r="EB204" t="s">
        <v>645</v>
      </c>
      <c r="EC204">
        <v>1.1000000000000001</v>
      </c>
      <c r="ED204">
        <v>1.4</v>
      </c>
      <c r="EE204">
        <v>1.9</v>
      </c>
      <c r="EF204">
        <v>3.6</v>
      </c>
      <c r="EG204">
        <v>2.9</v>
      </c>
      <c r="EH204">
        <v>3.6</v>
      </c>
      <c r="EI204">
        <v>2.4</v>
      </c>
      <c r="EJ204">
        <v>2.1</v>
      </c>
      <c r="EK204">
        <v>0.7</v>
      </c>
      <c r="EL204">
        <v>1.6</v>
      </c>
      <c r="EM204">
        <v>1.5</v>
      </c>
      <c r="EN204">
        <v>0.4</v>
      </c>
      <c r="EO204">
        <v>1.5</v>
      </c>
      <c r="EP204">
        <v>1.5</v>
      </c>
      <c r="EQ204">
        <v>2</v>
      </c>
      <c r="ER204">
        <v>2.4</v>
      </c>
      <c r="ES204">
        <v>10.3</v>
      </c>
      <c r="ET204">
        <v>1.5</v>
      </c>
      <c r="EU204">
        <v>13.1</v>
      </c>
      <c r="EV204">
        <v>4.0999999999999996</v>
      </c>
      <c r="EW204">
        <v>6.9</v>
      </c>
      <c r="EX204">
        <v>0.9</v>
      </c>
      <c r="EY204">
        <v>1</v>
      </c>
      <c r="EZ204">
        <v>3.6</v>
      </c>
      <c r="FA204">
        <v>3.5</v>
      </c>
      <c r="FB204">
        <v>6.5</v>
      </c>
      <c r="FC204">
        <v>1.6</v>
      </c>
      <c r="FD204">
        <v>1.3</v>
      </c>
      <c r="FE204">
        <v>4.7</v>
      </c>
      <c r="FF204">
        <v>2.6</v>
      </c>
      <c r="FG204">
        <v>1.1000000000000001</v>
      </c>
      <c r="FH204">
        <v>2.2000000000000002</v>
      </c>
      <c r="FI204">
        <v>1.8</v>
      </c>
      <c r="FJ204">
        <v>1.8</v>
      </c>
      <c r="FK204">
        <v>10</v>
      </c>
      <c r="FL204">
        <v>3</v>
      </c>
      <c r="FM204">
        <v>2.1</v>
      </c>
      <c r="FN204">
        <v>2.8</v>
      </c>
      <c r="FO204">
        <v>3.5</v>
      </c>
      <c r="FP204">
        <v>2.4</v>
      </c>
      <c r="FQ204">
        <v>1.6</v>
      </c>
      <c r="FR204">
        <v>2.5</v>
      </c>
      <c r="FS204">
        <v>283</v>
      </c>
      <c r="FZ204" t="s">
        <v>700</v>
      </c>
      <c r="GA204" t="s">
        <v>700</v>
      </c>
      <c r="GB204" t="s">
        <v>445</v>
      </c>
      <c r="GC204" t="s">
        <v>2358</v>
      </c>
    </row>
    <row r="206" spans="1:185" x14ac:dyDescent="0.25">
      <c r="A206" t="s">
        <v>837</v>
      </c>
      <c r="B206">
        <v>5469389</v>
      </c>
      <c r="C206">
        <v>254764</v>
      </c>
      <c r="D206">
        <v>1365520</v>
      </c>
      <c r="E206">
        <v>47789</v>
      </c>
      <c r="F206">
        <v>3304021</v>
      </c>
      <c r="G206">
        <v>204615</v>
      </c>
      <c r="H206">
        <v>799848</v>
      </c>
      <c r="I206">
        <v>2360</v>
      </c>
      <c r="J206">
        <v>422545</v>
      </c>
      <c r="K206">
        <v>12958</v>
      </c>
      <c r="L206">
        <v>942975</v>
      </c>
      <c r="M206">
        <v>34831</v>
      </c>
      <c r="N206">
        <v>494836</v>
      </c>
      <c r="O206">
        <v>38049</v>
      </c>
      <c r="P206">
        <v>674494</v>
      </c>
      <c r="Q206">
        <v>57751</v>
      </c>
      <c r="R206">
        <v>679674</v>
      </c>
      <c r="S206">
        <v>44965</v>
      </c>
      <c r="T206">
        <v>721361</v>
      </c>
      <c r="U206">
        <v>35606</v>
      </c>
      <c r="V206">
        <v>733656</v>
      </c>
      <c r="W206">
        <v>28244</v>
      </c>
      <c r="X206">
        <v>2718477</v>
      </c>
      <c r="Y206">
        <v>147691</v>
      </c>
      <c r="Z206">
        <v>2750912</v>
      </c>
      <c r="AA206">
        <v>107073</v>
      </c>
      <c r="AB206">
        <v>4561332</v>
      </c>
      <c r="AC206">
        <v>171370</v>
      </c>
      <c r="AD206">
        <v>334506</v>
      </c>
      <c r="AE206">
        <v>25403</v>
      </c>
      <c r="AF206">
        <v>56684</v>
      </c>
      <c r="AG206">
        <v>9665</v>
      </c>
      <c r="AH206">
        <v>261494</v>
      </c>
      <c r="AI206">
        <v>12591</v>
      </c>
      <c r="AJ206">
        <v>97232</v>
      </c>
      <c r="AK206">
        <v>25448</v>
      </c>
      <c r="AL206">
        <v>155999</v>
      </c>
      <c r="AM206">
        <v>9967</v>
      </c>
      <c r="AN206">
        <v>289850</v>
      </c>
      <c r="AO206">
        <v>56694</v>
      </c>
      <c r="AP206">
        <v>4395127</v>
      </c>
      <c r="AQ206">
        <v>143108</v>
      </c>
      <c r="AR206">
        <v>592684</v>
      </c>
      <c r="AS206">
        <v>19466</v>
      </c>
      <c r="AT206">
        <v>4876705</v>
      </c>
      <c r="AU206">
        <v>235298</v>
      </c>
      <c r="AV206">
        <v>5010652</v>
      </c>
      <c r="AW206">
        <v>192015</v>
      </c>
      <c r="AX206">
        <v>458737</v>
      </c>
      <c r="AY206">
        <v>62749</v>
      </c>
      <c r="AZ206">
        <v>232064</v>
      </c>
      <c r="BA206">
        <v>12363</v>
      </c>
      <c r="BB206">
        <v>226673</v>
      </c>
      <c r="BC206">
        <v>50386</v>
      </c>
      <c r="BD206">
        <v>248561</v>
      </c>
      <c r="BE206">
        <v>35878</v>
      </c>
      <c r="BF206">
        <v>891889</v>
      </c>
      <c r="BG206">
        <v>56517</v>
      </c>
      <c r="BH206">
        <v>1179507</v>
      </c>
      <c r="BI206">
        <v>52448</v>
      </c>
      <c r="BJ206">
        <v>1289076</v>
      </c>
      <c r="BK206">
        <v>24083</v>
      </c>
      <c r="BL206">
        <v>2793302</v>
      </c>
      <c r="BM206">
        <v>164109</v>
      </c>
      <c r="BN206">
        <v>2690515</v>
      </c>
      <c r="BO206">
        <v>145931</v>
      </c>
      <c r="BP206">
        <v>102787</v>
      </c>
      <c r="BQ206">
        <v>18178</v>
      </c>
      <c r="BR206">
        <v>510719</v>
      </c>
      <c r="BS206">
        <v>40506</v>
      </c>
      <c r="BT206">
        <v>1937404</v>
      </c>
      <c r="BU206">
        <v>88607</v>
      </c>
      <c r="BV206">
        <v>941042</v>
      </c>
      <c r="BW206">
        <v>78073</v>
      </c>
      <c r="BX206">
        <v>425575</v>
      </c>
      <c r="BY206">
        <v>37935</v>
      </c>
      <c r="BZ206">
        <v>547376</v>
      </c>
      <c r="CA206">
        <v>55865</v>
      </c>
      <c r="CB206">
        <v>832103</v>
      </c>
      <c r="CC206">
        <v>78926</v>
      </c>
      <c r="CD206">
        <v>2107355</v>
      </c>
      <c r="CE206">
        <v>129238</v>
      </c>
      <c r="CF206">
        <v>2461848</v>
      </c>
      <c r="CG206">
        <v>43981</v>
      </c>
      <c r="CH206">
        <v>254764</v>
      </c>
      <c r="CI206">
        <v>5214625</v>
      </c>
      <c r="CJ206">
        <v>4186967</v>
      </c>
      <c r="CK206">
        <v>1764038</v>
      </c>
      <c r="CL206">
        <v>4571735</v>
      </c>
      <c r="CM206">
        <v>603883</v>
      </c>
      <c r="CN206">
        <v>240698</v>
      </c>
      <c r="CO206">
        <v>62944</v>
      </c>
      <c r="CP206">
        <v>173411</v>
      </c>
      <c r="CQ206">
        <v>392925</v>
      </c>
      <c r="CR206">
        <v>84129</v>
      </c>
      <c r="CS206">
        <v>323381</v>
      </c>
      <c r="CT206">
        <v>134249</v>
      </c>
      <c r="CU206">
        <v>50572</v>
      </c>
      <c r="CV206">
        <v>208236</v>
      </c>
      <c r="CW206">
        <v>287073</v>
      </c>
      <c r="CX206">
        <v>740013</v>
      </c>
      <c r="CY206">
        <v>245435</v>
      </c>
      <c r="CZ206">
        <v>127492</v>
      </c>
      <c r="DA206">
        <v>101598</v>
      </c>
      <c r="DB206">
        <v>90113</v>
      </c>
      <c r="DC206">
        <v>73910</v>
      </c>
      <c r="DD206">
        <v>178604</v>
      </c>
      <c r="DE206">
        <v>772287</v>
      </c>
      <c r="DF206">
        <v>1395514</v>
      </c>
      <c r="DG206">
        <v>1103647</v>
      </c>
      <c r="DH206">
        <v>444550</v>
      </c>
      <c r="DI206">
        <v>93217</v>
      </c>
      <c r="DJ206">
        <v>51977</v>
      </c>
      <c r="DK206">
        <v>198650</v>
      </c>
      <c r="DL206">
        <v>122933</v>
      </c>
      <c r="DM206">
        <v>4679577</v>
      </c>
      <c r="DN206">
        <v>752722</v>
      </c>
      <c r="DO206">
        <v>1551290</v>
      </c>
      <c r="DP206">
        <v>616511</v>
      </c>
      <c r="DQ206">
        <v>80152</v>
      </c>
      <c r="DR206">
        <v>79731</v>
      </c>
      <c r="DS206">
        <v>80287</v>
      </c>
      <c r="DT206">
        <v>71486</v>
      </c>
      <c r="DU206">
        <v>54129</v>
      </c>
      <c r="DV206">
        <v>217145</v>
      </c>
      <c r="DW206">
        <v>2167801</v>
      </c>
      <c r="DX206" t="s">
        <v>700</v>
      </c>
      <c r="DY206" t="s">
        <v>700</v>
      </c>
      <c r="DZ206" t="s">
        <v>700</v>
      </c>
      <c r="EA206" t="s">
        <v>700</v>
      </c>
      <c r="EB206" t="s">
        <v>838</v>
      </c>
      <c r="EC206">
        <v>0.1</v>
      </c>
      <c r="ED206">
        <v>0.2</v>
      </c>
      <c r="EE206">
        <v>0.2</v>
      </c>
      <c r="EF206">
        <v>0.3</v>
      </c>
      <c r="EG206">
        <v>0.3</v>
      </c>
      <c r="EH206">
        <v>0.2</v>
      </c>
      <c r="EI206">
        <v>0.2</v>
      </c>
      <c r="EJ206">
        <v>0.1</v>
      </c>
      <c r="EK206">
        <v>0.1</v>
      </c>
      <c r="EL206">
        <v>0.1</v>
      </c>
      <c r="EM206">
        <v>0.1</v>
      </c>
      <c r="EN206">
        <v>0.1</v>
      </c>
      <c r="EO206">
        <v>0.1</v>
      </c>
      <c r="EP206">
        <v>0.1</v>
      </c>
      <c r="EQ206">
        <v>0.1</v>
      </c>
      <c r="ER206">
        <v>0.5</v>
      </c>
      <c r="ES206">
        <v>1.2</v>
      </c>
      <c r="ET206">
        <v>0.4</v>
      </c>
      <c r="EU206">
        <v>1.5</v>
      </c>
      <c r="EV206">
        <v>0.4</v>
      </c>
      <c r="EW206">
        <v>0.8</v>
      </c>
      <c r="EX206">
        <v>0.1</v>
      </c>
      <c r="EY206">
        <v>0.1</v>
      </c>
      <c r="EZ206">
        <v>0.5</v>
      </c>
      <c r="FA206">
        <v>0.4</v>
      </c>
      <c r="FB206">
        <v>0.9</v>
      </c>
      <c r="FC206">
        <v>0.2</v>
      </c>
      <c r="FD206">
        <v>0.1</v>
      </c>
      <c r="FE206">
        <v>0.5</v>
      </c>
      <c r="FF206">
        <v>0.2</v>
      </c>
      <c r="FG206">
        <v>0.1</v>
      </c>
      <c r="FH206">
        <v>0.1</v>
      </c>
      <c r="FI206">
        <v>0.1</v>
      </c>
      <c r="FJ206">
        <v>0.1</v>
      </c>
      <c r="FK206">
        <v>0.9</v>
      </c>
      <c r="FL206">
        <v>0.3</v>
      </c>
      <c r="FM206">
        <v>0.1</v>
      </c>
      <c r="FN206">
        <v>0.2</v>
      </c>
      <c r="FO206">
        <v>0.3</v>
      </c>
      <c r="FP206">
        <v>0.3</v>
      </c>
      <c r="FQ206">
        <v>0.2</v>
      </c>
      <c r="FR206">
        <v>0.1</v>
      </c>
      <c r="FS206">
        <v>2502</v>
      </c>
      <c r="FZ206" t="s">
        <v>700</v>
      </c>
      <c r="GA206" t="s">
        <v>700</v>
      </c>
      <c r="GB206" t="s">
        <v>836</v>
      </c>
      <c r="GC206" t="s">
        <v>2359</v>
      </c>
    </row>
    <row r="208" spans="1:185" x14ac:dyDescent="0.25">
      <c r="A208" t="s">
        <v>1016</v>
      </c>
      <c r="B208">
        <v>15655</v>
      </c>
      <c r="C208">
        <v>675</v>
      </c>
      <c r="D208">
        <v>2765</v>
      </c>
      <c r="E208">
        <v>74</v>
      </c>
      <c r="F208">
        <v>7916</v>
      </c>
      <c r="G208">
        <v>589</v>
      </c>
      <c r="H208">
        <v>4974</v>
      </c>
      <c r="I208">
        <v>12</v>
      </c>
      <c r="J208">
        <v>738</v>
      </c>
      <c r="K208">
        <v>10</v>
      </c>
      <c r="L208">
        <v>2027</v>
      </c>
      <c r="M208">
        <v>64</v>
      </c>
      <c r="N208">
        <v>811</v>
      </c>
      <c r="O208">
        <v>53</v>
      </c>
      <c r="P208">
        <v>1049</v>
      </c>
      <c r="Q208">
        <v>96</v>
      </c>
      <c r="R208">
        <v>1280</v>
      </c>
      <c r="S208">
        <v>95</v>
      </c>
      <c r="T208">
        <v>1901</v>
      </c>
      <c r="U208">
        <v>198</v>
      </c>
      <c r="V208">
        <v>2875</v>
      </c>
      <c r="W208">
        <v>147</v>
      </c>
      <c r="X208">
        <v>7948</v>
      </c>
      <c r="Y208">
        <v>394</v>
      </c>
      <c r="Z208">
        <v>7707</v>
      </c>
      <c r="AA208">
        <v>281</v>
      </c>
      <c r="AB208">
        <v>14875</v>
      </c>
      <c r="AC208">
        <v>618</v>
      </c>
      <c r="AD208">
        <v>74</v>
      </c>
      <c r="AE208">
        <v>5</v>
      </c>
      <c r="AF208">
        <v>324</v>
      </c>
      <c r="AG208">
        <v>35</v>
      </c>
      <c r="AH208">
        <v>57</v>
      </c>
      <c r="AI208">
        <v>3</v>
      </c>
      <c r="AJ208">
        <v>35</v>
      </c>
      <c r="AK208">
        <v>1</v>
      </c>
      <c r="AL208">
        <v>276</v>
      </c>
      <c r="AM208">
        <v>13</v>
      </c>
      <c r="AN208">
        <v>211</v>
      </c>
      <c r="AO208">
        <v>10</v>
      </c>
      <c r="AP208">
        <v>14742</v>
      </c>
      <c r="AQ208">
        <v>617</v>
      </c>
      <c r="AR208">
        <v>2807</v>
      </c>
      <c r="AS208">
        <v>112</v>
      </c>
      <c r="AT208">
        <v>12848</v>
      </c>
      <c r="AU208">
        <v>563</v>
      </c>
      <c r="AV208">
        <v>15465</v>
      </c>
      <c r="AW208">
        <v>669</v>
      </c>
      <c r="AX208">
        <v>190</v>
      </c>
      <c r="AY208">
        <v>6</v>
      </c>
      <c r="AZ208">
        <v>132</v>
      </c>
      <c r="BA208">
        <v>1</v>
      </c>
      <c r="BB208">
        <v>58</v>
      </c>
      <c r="BC208">
        <v>5</v>
      </c>
      <c r="BD208">
        <v>1082</v>
      </c>
      <c r="BE208">
        <v>40</v>
      </c>
      <c r="BF208">
        <v>4563</v>
      </c>
      <c r="BG208">
        <v>216</v>
      </c>
      <c r="BH208">
        <v>4331</v>
      </c>
      <c r="BI208">
        <v>222</v>
      </c>
      <c r="BJ208">
        <v>2103</v>
      </c>
      <c r="BK208">
        <v>70</v>
      </c>
      <c r="BL208">
        <v>5798</v>
      </c>
      <c r="BM208">
        <v>445</v>
      </c>
      <c r="BN208">
        <v>5437</v>
      </c>
      <c r="BO208">
        <v>400</v>
      </c>
      <c r="BP208">
        <v>361</v>
      </c>
      <c r="BQ208">
        <v>45</v>
      </c>
      <c r="BR208">
        <v>2118</v>
      </c>
      <c r="BS208">
        <v>144</v>
      </c>
      <c r="BT208">
        <v>3797</v>
      </c>
      <c r="BU208">
        <v>301</v>
      </c>
      <c r="BV208">
        <v>2319</v>
      </c>
      <c r="BW208">
        <v>203</v>
      </c>
      <c r="BX208">
        <v>1800</v>
      </c>
      <c r="BY208">
        <v>85</v>
      </c>
      <c r="BZ208">
        <v>2021</v>
      </c>
      <c r="CA208">
        <v>88</v>
      </c>
      <c r="CB208">
        <v>3451</v>
      </c>
      <c r="CC208">
        <v>149</v>
      </c>
      <c r="CD208">
        <v>7647</v>
      </c>
      <c r="CE208">
        <v>369</v>
      </c>
      <c r="CF208">
        <v>4496</v>
      </c>
      <c r="CG208">
        <v>150</v>
      </c>
      <c r="CH208">
        <v>675</v>
      </c>
      <c r="CI208">
        <v>14980</v>
      </c>
      <c r="CJ208">
        <v>10372</v>
      </c>
      <c r="CK208">
        <v>8824</v>
      </c>
      <c r="CL208">
        <v>14831</v>
      </c>
      <c r="CM208">
        <v>424</v>
      </c>
      <c r="CN208">
        <v>78</v>
      </c>
      <c r="CO208">
        <v>162</v>
      </c>
      <c r="CP208">
        <v>621</v>
      </c>
      <c r="CQ208">
        <v>595</v>
      </c>
      <c r="CR208">
        <v>160</v>
      </c>
      <c r="CS208">
        <v>760</v>
      </c>
      <c r="CT208">
        <v>344</v>
      </c>
      <c r="CU208">
        <v>87</v>
      </c>
      <c r="CV208">
        <v>235</v>
      </c>
      <c r="CW208">
        <v>328</v>
      </c>
      <c r="CX208">
        <v>1597</v>
      </c>
      <c r="CY208">
        <v>657</v>
      </c>
      <c r="CZ208">
        <v>296</v>
      </c>
      <c r="DA208">
        <v>365</v>
      </c>
      <c r="DB208">
        <v>361</v>
      </c>
      <c r="DC208">
        <v>310</v>
      </c>
      <c r="DD208">
        <v>849</v>
      </c>
      <c r="DE208">
        <v>2690</v>
      </c>
      <c r="DF208">
        <v>5023</v>
      </c>
      <c r="DG208">
        <v>4144</v>
      </c>
      <c r="DH208">
        <v>893</v>
      </c>
      <c r="DI208">
        <v>331</v>
      </c>
      <c r="DJ208">
        <v>177</v>
      </c>
      <c r="DK208">
        <v>548</v>
      </c>
      <c r="DL208">
        <v>350</v>
      </c>
      <c r="DM208">
        <v>14256</v>
      </c>
      <c r="DN208">
        <v>1447</v>
      </c>
      <c r="DO208">
        <v>6346</v>
      </c>
      <c r="DP208">
        <v>1367</v>
      </c>
      <c r="DQ208">
        <v>147</v>
      </c>
      <c r="DR208">
        <v>143</v>
      </c>
      <c r="DS208">
        <v>135</v>
      </c>
      <c r="DT208">
        <v>142</v>
      </c>
      <c r="DU208">
        <v>93</v>
      </c>
      <c r="DV208">
        <v>471</v>
      </c>
      <c r="DW208">
        <v>7713</v>
      </c>
      <c r="DX208" t="s">
        <v>1515</v>
      </c>
      <c r="DY208" t="s">
        <v>1016</v>
      </c>
      <c r="DZ208" t="s">
        <v>700</v>
      </c>
      <c r="EA208" t="s">
        <v>700</v>
      </c>
      <c r="EB208" t="s">
        <v>842</v>
      </c>
      <c r="EC208">
        <v>0.6</v>
      </c>
      <c r="ED208">
        <v>1.5</v>
      </c>
      <c r="EE208">
        <v>1.4</v>
      </c>
      <c r="EF208">
        <v>3.9</v>
      </c>
      <c r="EG208">
        <v>3.2</v>
      </c>
      <c r="EH208">
        <v>2.7</v>
      </c>
      <c r="EI208">
        <v>2.5</v>
      </c>
      <c r="EJ208">
        <v>1.3</v>
      </c>
      <c r="EK208">
        <v>0.2</v>
      </c>
      <c r="EL208">
        <v>1.1000000000000001</v>
      </c>
      <c r="EM208">
        <v>1.1000000000000001</v>
      </c>
      <c r="EN208">
        <v>0.1</v>
      </c>
      <c r="EO208">
        <v>0.8</v>
      </c>
      <c r="EP208">
        <v>0.7</v>
      </c>
      <c r="EQ208">
        <v>0.7</v>
      </c>
      <c r="ER208">
        <v>9.5</v>
      </c>
      <c r="ES208">
        <v>5.5</v>
      </c>
      <c r="ET208">
        <v>8.1</v>
      </c>
      <c r="EU208">
        <v>9.3000000000000007</v>
      </c>
      <c r="EV208">
        <v>4.9000000000000004</v>
      </c>
      <c r="EW208">
        <v>5.3</v>
      </c>
      <c r="EX208">
        <v>0.7</v>
      </c>
      <c r="EY208">
        <v>0.6</v>
      </c>
      <c r="EZ208">
        <v>3.2</v>
      </c>
      <c r="FA208">
        <v>1.5</v>
      </c>
      <c r="FB208">
        <v>9.1</v>
      </c>
      <c r="FC208">
        <v>1.2</v>
      </c>
      <c r="FD208">
        <v>0.7</v>
      </c>
      <c r="FE208">
        <v>1.6</v>
      </c>
      <c r="FF208">
        <v>1.1000000000000001</v>
      </c>
      <c r="FG208">
        <v>1.2</v>
      </c>
      <c r="FH208">
        <v>1.7</v>
      </c>
      <c r="FI208">
        <v>1.2</v>
      </c>
      <c r="FJ208">
        <v>1.2</v>
      </c>
      <c r="FK208">
        <v>5.2</v>
      </c>
      <c r="FL208">
        <v>2</v>
      </c>
      <c r="FM208">
        <v>1.5</v>
      </c>
      <c r="FN208">
        <v>2.1</v>
      </c>
      <c r="FO208">
        <v>1.7</v>
      </c>
      <c r="FP208">
        <v>1.5</v>
      </c>
      <c r="FQ208">
        <v>0.9</v>
      </c>
      <c r="FR208">
        <v>0.8</v>
      </c>
      <c r="FS208">
        <v>31</v>
      </c>
      <c r="FZ208" t="s">
        <v>700</v>
      </c>
      <c r="GA208" t="s">
        <v>700</v>
      </c>
      <c r="GB208" t="s">
        <v>843</v>
      </c>
      <c r="GC208" t="s">
        <v>195</v>
      </c>
    </row>
    <row r="209" spans="1:185" x14ac:dyDescent="0.25">
      <c r="A209" t="s">
        <v>1017</v>
      </c>
      <c r="B209">
        <v>345055</v>
      </c>
      <c r="C209">
        <v>14319</v>
      </c>
      <c r="D209">
        <v>88027</v>
      </c>
      <c r="E209">
        <v>2423</v>
      </c>
      <c r="F209">
        <v>212440</v>
      </c>
      <c r="G209">
        <v>11610</v>
      </c>
      <c r="H209">
        <v>44588</v>
      </c>
      <c r="I209">
        <v>286</v>
      </c>
      <c r="J209">
        <v>26220</v>
      </c>
      <c r="K209">
        <v>629</v>
      </c>
      <c r="L209">
        <v>61807</v>
      </c>
      <c r="M209">
        <v>1794</v>
      </c>
      <c r="N209">
        <v>27167</v>
      </c>
      <c r="O209">
        <v>1936</v>
      </c>
      <c r="P209">
        <v>41139</v>
      </c>
      <c r="Q209">
        <v>3025</v>
      </c>
      <c r="R209">
        <v>45675</v>
      </c>
      <c r="S209">
        <v>2744</v>
      </c>
      <c r="T209">
        <v>51304</v>
      </c>
      <c r="U209">
        <v>2250</v>
      </c>
      <c r="V209">
        <v>47155</v>
      </c>
      <c r="W209">
        <v>1655</v>
      </c>
      <c r="X209">
        <v>171990</v>
      </c>
      <c r="Y209">
        <v>8285</v>
      </c>
      <c r="Z209">
        <v>173065</v>
      </c>
      <c r="AA209">
        <v>6034</v>
      </c>
      <c r="AB209">
        <v>291004</v>
      </c>
      <c r="AC209">
        <v>9909</v>
      </c>
      <c r="AD209">
        <v>20153</v>
      </c>
      <c r="AE209">
        <v>1573</v>
      </c>
      <c r="AF209">
        <v>2207</v>
      </c>
      <c r="AG209">
        <v>149</v>
      </c>
      <c r="AH209">
        <v>14909</v>
      </c>
      <c r="AI209">
        <v>505</v>
      </c>
      <c r="AJ209">
        <v>5458</v>
      </c>
      <c r="AK209">
        <v>1482</v>
      </c>
      <c r="AL209">
        <v>11233</v>
      </c>
      <c r="AM209">
        <v>689</v>
      </c>
      <c r="AN209">
        <v>15152</v>
      </c>
      <c r="AO209">
        <v>2638</v>
      </c>
      <c r="AP209">
        <v>283393</v>
      </c>
      <c r="AQ209">
        <v>8904</v>
      </c>
      <c r="AR209">
        <v>34519</v>
      </c>
      <c r="AS209">
        <v>1203</v>
      </c>
      <c r="AT209">
        <v>310536</v>
      </c>
      <c r="AU209">
        <v>13116</v>
      </c>
      <c r="AV209">
        <v>315613</v>
      </c>
      <c r="AW209">
        <v>10818</v>
      </c>
      <c r="AX209">
        <v>29442</v>
      </c>
      <c r="AY209">
        <v>3501</v>
      </c>
      <c r="AZ209">
        <v>17793</v>
      </c>
      <c r="BA209">
        <v>607</v>
      </c>
      <c r="BB209">
        <v>11649</v>
      </c>
      <c r="BC209">
        <v>2894</v>
      </c>
      <c r="BD209">
        <v>13986</v>
      </c>
      <c r="BE209">
        <v>1799</v>
      </c>
      <c r="BF209">
        <v>63676</v>
      </c>
      <c r="BG209">
        <v>3747</v>
      </c>
      <c r="BH209">
        <v>83478</v>
      </c>
      <c r="BI209">
        <v>3183</v>
      </c>
      <c r="BJ209">
        <v>68721</v>
      </c>
      <c r="BK209">
        <v>1231</v>
      </c>
      <c r="BL209">
        <v>182473</v>
      </c>
      <c r="BM209">
        <v>9396</v>
      </c>
      <c r="BN209">
        <v>175974</v>
      </c>
      <c r="BO209">
        <v>8401</v>
      </c>
      <c r="BP209">
        <v>6499</v>
      </c>
      <c r="BQ209">
        <v>995</v>
      </c>
      <c r="BR209">
        <v>29967</v>
      </c>
      <c r="BS209">
        <v>2214</v>
      </c>
      <c r="BT209">
        <v>131731</v>
      </c>
      <c r="BU209">
        <v>5550</v>
      </c>
      <c r="BV209">
        <v>55311</v>
      </c>
      <c r="BW209">
        <v>4132</v>
      </c>
      <c r="BX209">
        <v>25398</v>
      </c>
      <c r="BY209">
        <v>1928</v>
      </c>
      <c r="BZ209">
        <v>20963</v>
      </c>
      <c r="CA209">
        <v>1710</v>
      </c>
      <c r="CB209">
        <v>34423</v>
      </c>
      <c r="CC209">
        <v>2850</v>
      </c>
      <c r="CD209">
        <v>137690</v>
      </c>
      <c r="CE209">
        <v>8059</v>
      </c>
      <c r="CF209">
        <v>171891</v>
      </c>
      <c r="CG209">
        <v>3306</v>
      </c>
      <c r="CH209">
        <v>14319</v>
      </c>
      <c r="CI209">
        <v>330736</v>
      </c>
      <c r="CJ209">
        <v>274667</v>
      </c>
      <c r="CK209">
        <v>97894</v>
      </c>
      <c r="CL209">
        <v>289236</v>
      </c>
      <c r="CM209">
        <v>36443</v>
      </c>
      <c r="CN209">
        <v>14033</v>
      </c>
      <c r="CO209">
        <v>883</v>
      </c>
      <c r="CP209">
        <v>13495</v>
      </c>
      <c r="CQ209">
        <v>31755</v>
      </c>
      <c r="CR209">
        <v>5009</v>
      </c>
      <c r="CS209">
        <v>21425</v>
      </c>
      <c r="CT209">
        <v>10708</v>
      </c>
      <c r="CU209">
        <v>2517</v>
      </c>
      <c r="CV209">
        <v>13666</v>
      </c>
      <c r="CW209">
        <v>18017</v>
      </c>
      <c r="CX209">
        <v>42512</v>
      </c>
      <c r="CY209">
        <v>14467</v>
      </c>
      <c r="CZ209">
        <v>8614</v>
      </c>
      <c r="DA209">
        <v>6897</v>
      </c>
      <c r="DB209">
        <v>3797</v>
      </c>
      <c r="DC209">
        <v>3950</v>
      </c>
      <c r="DD209">
        <v>8820</v>
      </c>
      <c r="DE209">
        <v>35939</v>
      </c>
      <c r="DF209">
        <v>90909</v>
      </c>
      <c r="DG209">
        <v>71168</v>
      </c>
      <c r="DH209">
        <v>29452</v>
      </c>
      <c r="DI209">
        <v>6385</v>
      </c>
      <c r="DJ209">
        <v>3526</v>
      </c>
      <c r="DK209">
        <v>13356</v>
      </c>
      <c r="DL209">
        <v>7665</v>
      </c>
      <c r="DM209">
        <v>303221</v>
      </c>
      <c r="DN209">
        <v>39048</v>
      </c>
      <c r="DO209">
        <v>101740</v>
      </c>
      <c r="DP209">
        <v>25108</v>
      </c>
      <c r="DQ209">
        <v>2348</v>
      </c>
      <c r="DR209">
        <v>3989</v>
      </c>
      <c r="DS209">
        <v>3245</v>
      </c>
      <c r="DT209">
        <v>3333</v>
      </c>
      <c r="DU209">
        <v>2155</v>
      </c>
      <c r="DV209">
        <v>9073</v>
      </c>
      <c r="DW209">
        <v>126848</v>
      </c>
      <c r="DX209" t="s">
        <v>1515</v>
      </c>
      <c r="DY209" t="s">
        <v>1017</v>
      </c>
      <c r="DZ209" t="s">
        <v>700</v>
      </c>
      <c r="EA209" t="s">
        <v>700</v>
      </c>
      <c r="EB209" t="s">
        <v>844</v>
      </c>
      <c r="EC209">
        <v>0.3</v>
      </c>
      <c r="ED209">
        <v>0.7</v>
      </c>
      <c r="EE209">
        <v>0.6</v>
      </c>
      <c r="EF209">
        <v>1.2</v>
      </c>
      <c r="EG209">
        <v>1</v>
      </c>
      <c r="EH209">
        <v>1</v>
      </c>
      <c r="EI209">
        <v>0.6</v>
      </c>
      <c r="EJ209">
        <v>0.7</v>
      </c>
      <c r="EK209">
        <v>0.3</v>
      </c>
      <c r="EL209">
        <v>0.5</v>
      </c>
      <c r="EM209">
        <v>0.4</v>
      </c>
      <c r="EN209">
        <v>0.3</v>
      </c>
      <c r="EO209">
        <v>0.4</v>
      </c>
      <c r="EP209">
        <v>0.4</v>
      </c>
      <c r="EQ209">
        <v>0.3</v>
      </c>
      <c r="ER209">
        <v>1.9</v>
      </c>
      <c r="ES209">
        <v>4.0999999999999996</v>
      </c>
      <c r="ET209">
        <v>1.3</v>
      </c>
      <c r="EU209">
        <v>6.3</v>
      </c>
      <c r="EV209">
        <v>1.9</v>
      </c>
      <c r="EW209">
        <v>3.5</v>
      </c>
      <c r="EX209">
        <v>0.3</v>
      </c>
      <c r="EY209">
        <v>0.3</v>
      </c>
      <c r="EZ209">
        <v>1.7</v>
      </c>
      <c r="FA209">
        <v>1</v>
      </c>
      <c r="FB209">
        <v>4.0999999999999996</v>
      </c>
      <c r="FC209">
        <v>0.7</v>
      </c>
      <c r="FD209">
        <v>0.3</v>
      </c>
      <c r="FE209">
        <v>2</v>
      </c>
      <c r="FF209">
        <v>0.7</v>
      </c>
      <c r="FG209">
        <v>0.5</v>
      </c>
      <c r="FH209">
        <v>0.3</v>
      </c>
      <c r="FI209">
        <v>0.4</v>
      </c>
      <c r="FJ209">
        <v>0.4</v>
      </c>
      <c r="FK209">
        <v>2.9</v>
      </c>
      <c r="FL209">
        <v>1</v>
      </c>
      <c r="FM209">
        <v>0.5</v>
      </c>
      <c r="FN209">
        <v>0.8</v>
      </c>
      <c r="FO209">
        <v>1</v>
      </c>
      <c r="FP209">
        <v>1.2</v>
      </c>
      <c r="FQ209">
        <v>0.6</v>
      </c>
      <c r="FR209">
        <v>0.2</v>
      </c>
      <c r="FS209">
        <v>340</v>
      </c>
      <c r="FZ209" t="s">
        <v>700</v>
      </c>
      <c r="GA209" t="s">
        <v>700</v>
      </c>
      <c r="GB209" t="s">
        <v>845</v>
      </c>
      <c r="GC209" t="s">
        <v>195</v>
      </c>
    </row>
    <row r="210" spans="1:185" x14ac:dyDescent="0.25">
      <c r="A210" t="s">
        <v>1018</v>
      </c>
      <c r="B210">
        <v>33380</v>
      </c>
      <c r="C210">
        <v>2389</v>
      </c>
      <c r="D210">
        <v>8637</v>
      </c>
      <c r="E210">
        <v>759</v>
      </c>
      <c r="F210">
        <v>18364</v>
      </c>
      <c r="G210">
        <v>1626</v>
      </c>
      <c r="H210">
        <v>6379</v>
      </c>
      <c r="I210">
        <v>4</v>
      </c>
      <c r="J210">
        <v>2755</v>
      </c>
      <c r="K210">
        <v>250</v>
      </c>
      <c r="L210">
        <v>5882</v>
      </c>
      <c r="M210">
        <v>509</v>
      </c>
      <c r="N210">
        <v>2357</v>
      </c>
      <c r="O210">
        <v>350</v>
      </c>
      <c r="P210">
        <v>3221</v>
      </c>
      <c r="Q210">
        <v>380</v>
      </c>
      <c r="R210">
        <v>3688</v>
      </c>
      <c r="S210">
        <v>321</v>
      </c>
      <c r="T210">
        <v>3952</v>
      </c>
      <c r="U210">
        <v>272</v>
      </c>
      <c r="V210">
        <v>5146</v>
      </c>
      <c r="W210">
        <v>303</v>
      </c>
      <c r="X210">
        <v>16595</v>
      </c>
      <c r="Y210">
        <v>1480</v>
      </c>
      <c r="Z210">
        <v>16785</v>
      </c>
      <c r="AA210">
        <v>909</v>
      </c>
      <c r="AB210">
        <v>29286</v>
      </c>
      <c r="AC210">
        <v>1668</v>
      </c>
      <c r="AD210">
        <v>160</v>
      </c>
      <c r="AE210">
        <v>5</v>
      </c>
      <c r="AF210">
        <v>2492</v>
      </c>
      <c r="AG210">
        <v>598</v>
      </c>
      <c r="AH210">
        <v>201</v>
      </c>
      <c r="AI210">
        <v>12</v>
      </c>
      <c r="AJ210">
        <v>93</v>
      </c>
      <c r="AK210">
        <v>1</v>
      </c>
      <c r="AL210">
        <v>1140</v>
      </c>
      <c r="AM210">
        <v>105</v>
      </c>
      <c r="AN210">
        <v>674</v>
      </c>
      <c r="AO210">
        <v>49</v>
      </c>
      <c r="AP210">
        <v>28846</v>
      </c>
      <c r="AQ210">
        <v>1627</v>
      </c>
      <c r="AR210">
        <v>4485</v>
      </c>
      <c r="AS210">
        <v>178</v>
      </c>
      <c r="AT210">
        <v>28895</v>
      </c>
      <c r="AU210">
        <v>2211</v>
      </c>
      <c r="AV210">
        <v>32863</v>
      </c>
      <c r="AW210">
        <v>2371</v>
      </c>
      <c r="AX210">
        <v>517</v>
      </c>
      <c r="AY210">
        <v>18</v>
      </c>
      <c r="AZ210">
        <v>228</v>
      </c>
      <c r="BA210">
        <v>5</v>
      </c>
      <c r="BB210">
        <v>289</v>
      </c>
      <c r="BC210">
        <v>13</v>
      </c>
      <c r="BD210">
        <v>1621</v>
      </c>
      <c r="BE210">
        <v>208</v>
      </c>
      <c r="BF210">
        <v>7103</v>
      </c>
      <c r="BG210">
        <v>536</v>
      </c>
      <c r="BH210">
        <v>8142</v>
      </c>
      <c r="BI210">
        <v>451</v>
      </c>
      <c r="BJ210">
        <v>5520</v>
      </c>
      <c r="BK210">
        <v>85</v>
      </c>
      <c r="BL210">
        <v>15196</v>
      </c>
      <c r="BM210">
        <v>1255</v>
      </c>
      <c r="BN210">
        <v>14665</v>
      </c>
      <c r="BO210">
        <v>1141</v>
      </c>
      <c r="BP210">
        <v>531</v>
      </c>
      <c r="BQ210">
        <v>114</v>
      </c>
      <c r="BR210">
        <v>3168</v>
      </c>
      <c r="BS210">
        <v>371</v>
      </c>
      <c r="BT210">
        <v>10642</v>
      </c>
      <c r="BU210">
        <v>833</v>
      </c>
      <c r="BV210">
        <v>5064</v>
      </c>
      <c r="BW210">
        <v>472</v>
      </c>
      <c r="BX210">
        <v>2658</v>
      </c>
      <c r="BY210">
        <v>321</v>
      </c>
      <c r="BZ210">
        <v>4090</v>
      </c>
      <c r="CA210">
        <v>511</v>
      </c>
      <c r="CB210">
        <v>6652</v>
      </c>
      <c r="CC210">
        <v>667</v>
      </c>
      <c r="CD210">
        <v>14613</v>
      </c>
      <c r="CE210">
        <v>1312</v>
      </c>
      <c r="CF210">
        <v>11940</v>
      </c>
      <c r="CG210">
        <v>387</v>
      </c>
      <c r="CH210">
        <v>2389</v>
      </c>
      <c r="CI210">
        <v>30991</v>
      </c>
      <c r="CJ210">
        <v>22739</v>
      </c>
      <c r="CK210">
        <v>14024</v>
      </c>
      <c r="CL210">
        <v>30488</v>
      </c>
      <c r="CM210">
        <v>1109</v>
      </c>
      <c r="CN210">
        <v>413</v>
      </c>
      <c r="CO210">
        <v>752</v>
      </c>
      <c r="CP210">
        <v>1508</v>
      </c>
      <c r="CQ210">
        <v>2263</v>
      </c>
      <c r="CR210">
        <v>272</v>
      </c>
      <c r="CS210">
        <v>2048</v>
      </c>
      <c r="CT210">
        <v>817</v>
      </c>
      <c r="CU210">
        <v>127</v>
      </c>
      <c r="CV210">
        <v>592</v>
      </c>
      <c r="CW210">
        <v>867</v>
      </c>
      <c r="CX210">
        <v>4323</v>
      </c>
      <c r="CY210">
        <v>1366</v>
      </c>
      <c r="CZ210">
        <v>685</v>
      </c>
      <c r="DA210">
        <v>779</v>
      </c>
      <c r="DB210">
        <v>612</v>
      </c>
      <c r="DC210">
        <v>507</v>
      </c>
      <c r="DD210">
        <v>1494</v>
      </c>
      <c r="DE210">
        <v>4419</v>
      </c>
      <c r="DF210">
        <v>9068</v>
      </c>
      <c r="DG210">
        <v>7237</v>
      </c>
      <c r="DH210">
        <v>2410</v>
      </c>
      <c r="DI210">
        <v>477</v>
      </c>
      <c r="DJ210">
        <v>242</v>
      </c>
      <c r="DK210">
        <v>1354</v>
      </c>
      <c r="DL210">
        <v>850</v>
      </c>
      <c r="DM210">
        <v>29805</v>
      </c>
      <c r="DN210">
        <v>3316</v>
      </c>
      <c r="DO210">
        <v>10634</v>
      </c>
      <c r="DP210">
        <v>2853</v>
      </c>
      <c r="DQ210">
        <v>460</v>
      </c>
      <c r="DR210">
        <v>450</v>
      </c>
      <c r="DS210">
        <v>324</v>
      </c>
      <c r="DT210">
        <v>265</v>
      </c>
      <c r="DU210">
        <v>133</v>
      </c>
      <c r="DV210">
        <v>947</v>
      </c>
      <c r="DW210">
        <v>13487</v>
      </c>
      <c r="DX210" t="s">
        <v>1515</v>
      </c>
      <c r="DY210" t="s">
        <v>1018</v>
      </c>
      <c r="DZ210" t="s">
        <v>700</v>
      </c>
      <c r="EA210" t="s">
        <v>700</v>
      </c>
      <c r="EB210" t="s">
        <v>846</v>
      </c>
      <c r="EC210">
        <v>1</v>
      </c>
      <c r="ED210">
        <v>2.7</v>
      </c>
      <c r="EE210">
        <v>2.1</v>
      </c>
      <c r="EF210">
        <v>5.8</v>
      </c>
      <c r="EG210">
        <v>2.5</v>
      </c>
      <c r="EH210">
        <v>2</v>
      </c>
      <c r="EI210">
        <v>1.5</v>
      </c>
      <c r="EJ210">
        <v>1.3</v>
      </c>
      <c r="EK210">
        <v>0.1</v>
      </c>
      <c r="EL210">
        <v>2.1</v>
      </c>
      <c r="EM210">
        <v>1.1000000000000001</v>
      </c>
      <c r="EN210">
        <v>0.1</v>
      </c>
      <c r="EO210">
        <v>1.3</v>
      </c>
      <c r="EP210">
        <v>0.9</v>
      </c>
      <c r="EQ210">
        <v>1</v>
      </c>
      <c r="ER210">
        <v>4.7</v>
      </c>
      <c r="ES210">
        <v>2.9</v>
      </c>
      <c r="ET210">
        <v>4.0999999999999996</v>
      </c>
      <c r="EU210">
        <v>2.9</v>
      </c>
      <c r="EV210">
        <v>3.1</v>
      </c>
      <c r="EW210">
        <v>6.4</v>
      </c>
      <c r="EX210">
        <v>1</v>
      </c>
      <c r="EY210">
        <v>1</v>
      </c>
      <c r="EZ210">
        <v>2.6</v>
      </c>
      <c r="FA210">
        <v>2.7</v>
      </c>
      <c r="FB210">
        <v>5.4</v>
      </c>
      <c r="FC210">
        <v>1.5</v>
      </c>
      <c r="FD210">
        <v>1.1000000000000001</v>
      </c>
      <c r="FE210">
        <v>3.1</v>
      </c>
      <c r="FF210">
        <v>1.3</v>
      </c>
      <c r="FG210">
        <v>0.9</v>
      </c>
      <c r="FH210">
        <v>0.5</v>
      </c>
      <c r="FI210">
        <v>1.3</v>
      </c>
      <c r="FJ210">
        <v>1.3</v>
      </c>
      <c r="FK210">
        <v>6.4</v>
      </c>
      <c r="FL210">
        <v>2.2000000000000002</v>
      </c>
      <c r="FM210">
        <v>1.6</v>
      </c>
      <c r="FN210">
        <v>1.7</v>
      </c>
      <c r="FO210">
        <v>2.4</v>
      </c>
      <c r="FP210">
        <v>2.4</v>
      </c>
      <c r="FQ210">
        <v>1.9</v>
      </c>
      <c r="FR210">
        <v>0.7</v>
      </c>
      <c r="FS210">
        <v>154</v>
      </c>
      <c r="FZ210" t="s">
        <v>700</v>
      </c>
      <c r="GA210" t="s">
        <v>700</v>
      </c>
      <c r="GB210" t="s">
        <v>847</v>
      </c>
      <c r="GC210" t="s">
        <v>195</v>
      </c>
    </row>
    <row r="211" spans="1:185" x14ac:dyDescent="0.25">
      <c r="A211" t="s">
        <v>1019</v>
      </c>
      <c r="B211">
        <v>45590</v>
      </c>
      <c r="C211">
        <v>4064</v>
      </c>
      <c r="D211">
        <v>12377</v>
      </c>
      <c r="E211">
        <v>1150</v>
      </c>
      <c r="F211">
        <v>26492</v>
      </c>
      <c r="G211">
        <v>2907</v>
      </c>
      <c r="H211">
        <v>6721</v>
      </c>
      <c r="I211">
        <v>7</v>
      </c>
      <c r="J211">
        <v>4139</v>
      </c>
      <c r="K211">
        <v>377</v>
      </c>
      <c r="L211">
        <v>8238</v>
      </c>
      <c r="M211">
        <v>773</v>
      </c>
      <c r="N211">
        <v>5965</v>
      </c>
      <c r="O211">
        <v>601</v>
      </c>
      <c r="P211">
        <v>5186</v>
      </c>
      <c r="Q211">
        <v>929</v>
      </c>
      <c r="R211">
        <v>4850</v>
      </c>
      <c r="S211">
        <v>483</v>
      </c>
      <c r="T211">
        <v>4819</v>
      </c>
      <c r="U211">
        <v>482</v>
      </c>
      <c r="V211">
        <v>5672</v>
      </c>
      <c r="W211">
        <v>412</v>
      </c>
      <c r="X211">
        <v>22624</v>
      </c>
      <c r="Y211">
        <v>2246</v>
      </c>
      <c r="Z211">
        <v>22966</v>
      </c>
      <c r="AA211">
        <v>1818</v>
      </c>
      <c r="AB211">
        <v>33301</v>
      </c>
      <c r="AC211">
        <v>1686</v>
      </c>
      <c r="AD211">
        <v>454</v>
      </c>
      <c r="AE211">
        <v>58</v>
      </c>
      <c r="AF211">
        <v>9534</v>
      </c>
      <c r="AG211">
        <v>2166</v>
      </c>
      <c r="AH211">
        <v>373</v>
      </c>
      <c r="AI211">
        <v>27</v>
      </c>
      <c r="AJ211">
        <v>50</v>
      </c>
      <c r="AK211">
        <v>5</v>
      </c>
      <c r="AL211">
        <v>1851</v>
      </c>
      <c r="AM211">
        <v>122</v>
      </c>
      <c r="AN211">
        <v>1048</v>
      </c>
      <c r="AO211">
        <v>158</v>
      </c>
      <c r="AP211">
        <v>32892</v>
      </c>
      <c r="AQ211">
        <v>1615</v>
      </c>
      <c r="AR211">
        <v>6158</v>
      </c>
      <c r="AS211">
        <v>269</v>
      </c>
      <c r="AT211">
        <v>39432</v>
      </c>
      <c r="AU211">
        <v>3795</v>
      </c>
      <c r="AV211">
        <v>44800</v>
      </c>
      <c r="AW211">
        <v>3983</v>
      </c>
      <c r="AX211">
        <v>790</v>
      </c>
      <c r="AY211">
        <v>81</v>
      </c>
      <c r="AZ211">
        <v>349</v>
      </c>
      <c r="BA211">
        <v>22</v>
      </c>
      <c r="BB211">
        <v>441</v>
      </c>
      <c r="BC211">
        <v>59</v>
      </c>
      <c r="BD211">
        <v>2307</v>
      </c>
      <c r="BE211">
        <v>341</v>
      </c>
      <c r="BF211">
        <v>7527</v>
      </c>
      <c r="BG211">
        <v>820</v>
      </c>
      <c r="BH211">
        <v>9618</v>
      </c>
      <c r="BI211">
        <v>877</v>
      </c>
      <c r="BJ211">
        <v>7796</v>
      </c>
      <c r="BK211">
        <v>275</v>
      </c>
      <c r="BL211">
        <v>20902</v>
      </c>
      <c r="BM211">
        <v>2220</v>
      </c>
      <c r="BN211">
        <v>19247</v>
      </c>
      <c r="BO211">
        <v>1772</v>
      </c>
      <c r="BP211">
        <v>1655</v>
      </c>
      <c r="BQ211">
        <v>448</v>
      </c>
      <c r="BR211">
        <v>5590</v>
      </c>
      <c r="BS211">
        <v>687</v>
      </c>
      <c r="BT211">
        <v>12959</v>
      </c>
      <c r="BU211">
        <v>1017</v>
      </c>
      <c r="BV211">
        <v>8649</v>
      </c>
      <c r="BW211">
        <v>1115</v>
      </c>
      <c r="BX211">
        <v>4884</v>
      </c>
      <c r="BY211">
        <v>775</v>
      </c>
      <c r="BZ211">
        <v>8054</v>
      </c>
      <c r="CA211">
        <v>1115</v>
      </c>
      <c r="CB211">
        <v>12255</v>
      </c>
      <c r="CC211">
        <v>1633</v>
      </c>
      <c r="CD211">
        <v>19153</v>
      </c>
      <c r="CE211">
        <v>1803</v>
      </c>
      <c r="CF211">
        <v>12218</v>
      </c>
      <c r="CG211">
        <v>453</v>
      </c>
      <c r="CH211">
        <v>4064</v>
      </c>
      <c r="CI211">
        <v>41526</v>
      </c>
      <c r="CJ211">
        <v>27451</v>
      </c>
      <c r="CK211">
        <v>19688</v>
      </c>
      <c r="CL211">
        <v>40931</v>
      </c>
      <c r="CM211">
        <v>1767</v>
      </c>
      <c r="CN211">
        <v>268</v>
      </c>
      <c r="CO211">
        <v>540</v>
      </c>
      <c r="CP211">
        <v>1739</v>
      </c>
      <c r="CQ211">
        <v>1433</v>
      </c>
      <c r="CR211">
        <v>386</v>
      </c>
      <c r="CS211">
        <v>2524</v>
      </c>
      <c r="CT211">
        <v>844</v>
      </c>
      <c r="CU211">
        <v>326</v>
      </c>
      <c r="CV211">
        <v>1042</v>
      </c>
      <c r="CW211">
        <v>874</v>
      </c>
      <c r="CX211">
        <v>7086</v>
      </c>
      <c r="CY211">
        <v>2050</v>
      </c>
      <c r="CZ211">
        <v>858</v>
      </c>
      <c r="DA211">
        <v>1398</v>
      </c>
      <c r="DB211">
        <v>984</v>
      </c>
      <c r="DC211">
        <v>1001</v>
      </c>
      <c r="DD211">
        <v>2216</v>
      </c>
      <c r="DE211">
        <v>6384</v>
      </c>
      <c r="DF211">
        <v>10887</v>
      </c>
      <c r="DG211">
        <v>7444</v>
      </c>
      <c r="DH211">
        <v>2629</v>
      </c>
      <c r="DI211">
        <v>971</v>
      </c>
      <c r="DJ211">
        <v>539</v>
      </c>
      <c r="DK211">
        <v>2472</v>
      </c>
      <c r="DL211">
        <v>1562</v>
      </c>
      <c r="DM211">
        <v>37837</v>
      </c>
      <c r="DN211">
        <v>7520</v>
      </c>
      <c r="DO211">
        <v>11602</v>
      </c>
      <c r="DP211">
        <v>5669</v>
      </c>
      <c r="DQ211">
        <v>741</v>
      </c>
      <c r="DR211">
        <v>700</v>
      </c>
      <c r="DS211">
        <v>496</v>
      </c>
      <c r="DT211">
        <v>589</v>
      </c>
      <c r="DU211">
        <v>412</v>
      </c>
      <c r="DV211">
        <v>2368</v>
      </c>
      <c r="DW211">
        <v>17271</v>
      </c>
      <c r="DX211" t="s">
        <v>1515</v>
      </c>
      <c r="DY211" t="s">
        <v>1019</v>
      </c>
      <c r="DZ211" t="s">
        <v>700</v>
      </c>
      <c r="EA211" t="s">
        <v>700</v>
      </c>
      <c r="EB211" t="s">
        <v>848</v>
      </c>
      <c r="EC211">
        <v>0.8</v>
      </c>
      <c r="ED211">
        <v>2.6</v>
      </c>
      <c r="EE211">
        <v>2.1</v>
      </c>
      <c r="EF211">
        <v>2.6</v>
      </c>
      <c r="EG211">
        <v>2.8</v>
      </c>
      <c r="EH211">
        <v>2.9</v>
      </c>
      <c r="EI211">
        <v>2</v>
      </c>
      <c r="EJ211">
        <v>1.4</v>
      </c>
      <c r="EK211">
        <v>0.1</v>
      </c>
      <c r="EL211">
        <v>1.9</v>
      </c>
      <c r="EM211">
        <v>1.1000000000000001</v>
      </c>
      <c r="EN211">
        <v>0.1</v>
      </c>
      <c r="EO211">
        <v>1.1000000000000001</v>
      </c>
      <c r="EP211">
        <v>1.1000000000000001</v>
      </c>
      <c r="EQ211">
        <v>0.7</v>
      </c>
      <c r="ER211">
        <v>9.1999999999999993</v>
      </c>
      <c r="ES211">
        <v>3.3</v>
      </c>
      <c r="ET211">
        <v>6.8</v>
      </c>
      <c r="EU211">
        <v>11</v>
      </c>
      <c r="EV211">
        <v>4.3</v>
      </c>
      <c r="EW211">
        <v>9</v>
      </c>
      <c r="EX211">
        <v>0.7</v>
      </c>
      <c r="EY211">
        <v>0.9</v>
      </c>
      <c r="EZ211">
        <v>7</v>
      </c>
      <c r="FA211">
        <v>6.2</v>
      </c>
      <c r="FB211">
        <v>11.3</v>
      </c>
      <c r="FC211">
        <v>1.7</v>
      </c>
      <c r="FD211">
        <v>0.9</v>
      </c>
      <c r="FE211">
        <v>4</v>
      </c>
      <c r="FF211">
        <v>1.9</v>
      </c>
      <c r="FG211">
        <v>1.8</v>
      </c>
      <c r="FH211">
        <v>1.3</v>
      </c>
      <c r="FI211">
        <v>1.4</v>
      </c>
      <c r="FJ211">
        <v>1.2</v>
      </c>
      <c r="FK211">
        <v>7</v>
      </c>
      <c r="FL211">
        <v>2.2999999999999998</v>
      </c>
      <c r="FM211">
        <v>1.5</v>
      </c>
      <c r="FN211">
        <v>2.2000000000000002</v>
      </c>
      <c r="FO211">
        <v>2.7</v>
      </c>
      <c r="FP211">
        <v>2.6</v>
      </c>
      <c r="FQ211">
        <v>1.4</v>
      </c>
      <c r="FR211">
        <v>1</v>
      </c>
      <c r="FS211">
        <v>271</v>
      </c>
      <c r="FZ211" t="s">
        <v>700</v>
      </c>
      <c r="GA211" t="s">
        <v>700</v>
      </c>
      <c r="GB211" t="s">
        <v>849</v>
      </c>
      <c r="GC211" t="s">
        <v>195</v>
      </c>
    </row>
    <row r="212" spans="1:185" x14ac:dyDescent="0.25">
      <c r="A212" t="s">
        <v>1020</v>
      </c>
      <c r="B212">
        <v>39249</v>
      </c>
      <c r="C212">
        <v>1310</v>
      </c>
      <c r="D212">
        <v>10393</v>
      </c>
      <c r="E212">
        <v>206</v>
      </c>
      <c r="F212">
        <v>23893</v>
      </c>
      <c r="G212">
        <v>1104</v>
      </c>
      <c r="H212">
        <v>4963</v>
      </c>
      <c r="I212">
        <v>0</v>
      </c>
      <c r="J212">
        <v>3538</v>
      </c>
      <c r="K212">
        <v>33</v>
      </c>
      <c r="L212">
        <v>6855</v>
      </c>
      <c r="M212">
        <v>173</v>
      </c>
      <c r="N212">
        <v>3368</v>
      </c>
      <c r="O212">
        <v>253</v>
      </c>
      <c r="P212">
        <v>5716</v>
      </c>
      <c r="Q212">
        <v>324</v>
      </c>
      <c r="R212">
        <v>5197</v>
      </c>
      <c r="S212">
        <v>214</v>
      </c>
      <c r="T212">
        <v>4941</v>
      </c>
      <c r="U212">
        <v>161</v>
      </c>
      <c r="V212">
        <v>4671</v>
      </c>
      <c r="W212">
        <v>152</v>
      </c>
      <c r="X212">
        <v>19718</v>
      </c>
      <c r="Y212">
        <v>704</v>
      </c>
      <c r="Z212">
        <v>19531</v>
      </c>
      <c r="AA212">
        <v>606</v>
      </c>
      <c r="AB212">
        <v>36186</v>
      </c>
      <c r="AC212">
        <v>1164</v>
      </c>
      <c r="AD212">
        <v>1304</v>
      </c>
      <c r="AE212">
        <v>44</v>
      </c>
      <c r="AF212">
        <v>32</v>
      </c>
      <c r="AG212">
        <v>3</v>
      </c>
      <c r="AH212">
        <v>438</v>
      </c>
      <c r="AI212">
        <v>26</v>
      </c>
      <c r="AJ212">
        <v>218</v>
      </c>
      <c r="AK212">
        <v>19</v>
      </c>
      <c r="AL212">
        <v>1071</v>
      </c>
      <c r="AM212">
        <v>54</v>
      </c>
      <c r="AN212">
        <v>890</v>
      </c>
      <c r="AO212">
        <v>65</v>
      </c>
      <c r="AP212">
        <v>35568</v>
      </c>
      <c r="AQ212">
        <v>1118</v>
      </c>
      <c r="AR212">
        <v>5019</v>
      </c>
      <c r="AS212">
        <v>205</v>
      </c>
      <c r="AT212">
        <v>34230</v>
      </c>
      <c r="AU212">
        <v>1105</v>
      </c>
      <c r="AV212">
        <v>37679</v>
      </c>
      <c r="AW212">
        <v>1190</v>
      </c>
      <c r="AX212">
        <v>1570</v>
      </c>
      <c r="AY212">
        <v>120</v>
      </c>
      <c r="AZ212">
        <v>695</v>
      </c>
      <c r="BA212">
        <v>7</v>
      </c>
      <c r="BB212">
        <v>875</v>
      </c>
      <c r="BC212">
        <v>113</v>
      </c>
      <c r="BD212">
        <v>1914</v>
      </c>
      <c r="BE212">
        <v>156</v>
      </c>
      <c r="BF212">
        <v>7908</v>
      </c>
      <c r="BG212">
        <v>346</v>
      </c>
      <c r="BH212">
        <v>9857</v>
      </c>
      <c r="BI212">
        <v>233</v>
      </c>
      <c r="BJ212">
        <v>5809</v>
      </c>
      <c r="BK212">
        <v>116</v>
      </c>
      <c r="BL212">
        <v>20165</v>
      </c>
      <c r="BM212">
        <v>873</v>
      </c>
      <c r="BN212">
        <v>19444</v>
      </c>
      <c r="BO212">
        <v>813</v>
      </c>
      <c r="BP212">
        <v>721</v>
      </c>
      <c r="BQ212">
        <v>60</v>
      </c>
      <c r="BR212">
        <v>3728</v>
      </c>
      <c r="BS212">
        <v>231</v>
      </c>
      <c r="BT212">
        <v>14449</v>
      </c>
      <c r="BU212">
        <v>575</v>
      </c>
      <c r="BV212">
        <v>6267</v>
      </c>
      <c r="BW212">
        <v>276</v>
      </c>
      <c r="BX212">
        <v>3177</v>
      </c>
      <c r="BY212">
        <v>253</v>
      </c>
      <c r="BZ212">
        <v>4927</v>
      </c>
      <c r="CA212">
        <v>326</v>
      </c>
      <c r="CB212">
        <v>7350</v>
      </c>
      <c r="CC212">
        <v>453</v>
      </c>
      <c r="CD212">
        <v>18181</v>
      </c>
      <c r="CE212">
        <v>572</v>
      </c>
      <c r="CF212">
        <v>13498</v>
      </c>
      <c r="CG212">
        <v>278</v>
      </c>
      <c r="CH212">
        <v>1310</v>
      </c>
      <c r="CI212">
        <v>37939</v>
      </c>
      <c r="CJ212">
        <v>28645</v>
      </c>
      <c r="CK212">
        <v>14437</v>
      </c>
      <c r="CL212">
        <v>35018</v>
      </c>
      <c r="CM212">
        <v>1821</v>
      </c>
      <c r="CN212">
        <v>674</v>
      </c>
      <c r="CO212">
        <v>494</v>
      </c>
      <c r="CP212">
        <v>1702</v>
      </c>
      <c r="CQ212">
        <v>2895</v>
      </c>
      <c r="CR212">
        <v>686</v>
      </c>
      <c r="CS212">
        <v>2676</v>
      </c>
      <c r="CT212">
        <v>1221</v>
      </c>
      <c r="CU212">
        <v>152</v>
      </c>
      <c r="CV212">
        <v>1102</v>
      </c>
      <c r="CW212">
        <v>1644</v>
      </c>
      <c r="CX212">
        <v>5286</v>
      </c>
      <c r="CY212">
        <v>1188</v>
      </c>
      <c r="CZ212">
        <v>1031</v>
      </c>
      <c r="DA212">
        <v>645</v>
      </c>
      <c r="DB212">
        <v>743</v>
      </c>
      <c r="DC212">
        <v>642</v>
      </c>
      <c r="DD212">
        <v>1881</v>
      </c>
      <c r="DE212">
        <v>5796</v>
      </c>
      <c r="DF212">
        <v>10421</v>
      </c>
      <c r="DG212">
        <v>7671</v>
      </c>
      <c r="DH212">
        <v>3129</v>
      </c>
      <c r="DI212">
        <v>1069</v>
      </c>
      <c r="DJ212">
        <v>593</v>
      </c>
      <c r="DK212">
        <v>1681</v>
      </c>
      <c r="DL212">
        <v>1096</v>
      </c>
      <c r="DM212">
        <v>33496</v>
      </c>
      <c r="DN212">
        <v>5546</v>
      </c>
      <c r="DO212">
        <v>10843</v>
      </c>
      <c r="DP212">
        <v>5374</v>
      </c>
      <c r="DQ212">
        <v>772</v>
      </c>
      <c r="DR212">
        <v>627</v>
      </c>
      <c r="DS212">
        <v>658</v>
      </c>
      <c r="DT212">
        <v>556</v>
      </c>
      <c r="DU212">
        <v>608</v>
      </c>
      <c r="DV212">
        <v>1953</v>
      </c>
      <c r="DW212">
        <v>16217</v>
      </c>
      <c r="DX212" t="s">
        <v>1515</v>
      </c>
      <c r="DY212" t="s">
        <v>1020</v>
      </c>
      <c r="DZ212" t="s">
        <v>700</v>
      </c>
      <c r="EA212" t="s">
        <v>700</v>
      </c>
      <c r="EB212" t="s">
        <v>850</v>
      </c>
      <c r="EC212">
        <v>0.7</v>
      </c>
      <c r="ED212">
        <v>0.7</v>
      </c>
      <c r="EE212">
        <v>1</v>
      </c>
      <c r="EF212">
        <v>3.4</v>
      </c>
      <c r="EG212">
        <v>2.4</v>
      </c>
      <c r="EH212">
        <v>2.7</v>
      </c>
      <c r="EI212">
        <v>1.3</v>
      </c>
      <c r="EJ212">
        <v>1.1000000000000001</v>
      </c>
      <c r="EK212">
        <v>0.6</v>
      </c>
      <c r="EL212">
        <v>0.7</v>
      </c>
      <c r="EM212">
        <v>1.1000000000000001</v>
      </c>
      <c r="EN212">
        <v>0.4</v>
      </c>
      <c r="EO212">
        <v>1</v>
      </c>
      <c r="EP212">
        <v>0.8</v>
      </c>
      <c r="EQ212">
        <v>0.7</v>
      </c>
      <c r="ER212">
        <v>5.0999999999999996</v>
      </c>
      <c r="ES212">
        <v>13.2</v>
      </c>
      <c r="ET212">
        <v>5</v>
      </c>
      <c r="EU212">
        <v>11.2</v>
      </c>
      <c r="EV212">
        <v>4.3</v>
      </c>
      <c r="EW212">
        <v>8.5</v>
      </c>
      <c r="EX212">
        <v>0.7</v>
      </c>
      <c r="EY212">
        <v>0.7</v>
      </c>
      <c r="EZ212">
        <v>6.8</v>
      </c>
      <c r="FA212">
        <v>1.4</v>
      </c>
      <c r="FB212">
        <v>12.5</v>
      </c>
      <c r="FC212">
        <v>1.6</v>
      </c>
      <c r="FD212">
        <v>0.7</v>
      </c>
      <c r="FE212">
        <v>4.5999999999999996</v>
      </c>
      <c r="FF212">
        <v>1.8</v>
      </c>
      <c r="FG212">
        <v>0.8</v>
      </c>
      <c r="FH212">
        <v>1</v>
      </c>
      <c r="FI212">
        <v>0.9</v>
      </c>
      <c r="FJ212">
        <v>1</v>
      </c>
      <c r="FK212">
        <v>5.3</v>
      </c>
      <c r="FL212">
        <v>3.5</v>
      </c>
      <c r="FM212">
        <v>0.9</v>
      </c>
      <c r="FN212">
        <v>1.7</v>
      </c>
      <c r="FO212">
        <v>4.0999999999999996</v>
      </c>
      <c r="FP212">
        <v>2.7</v>
      </c>
      <c r="FQ212">
        <v>0.8</v>
      </c>
      <c r="FR212">
        <v>0.8</v>
      </c>
      <c r="FS212">
        <v>183</v>
      </c>
      <c r="FZ212" t="s">
        <v>700</v>
      </c>
      <c r="GA212" t="s">
        <v>700</v>
      </c>
      <c r="GB212" t="s">
        <v>851</v>
      </c>
      <c r="GC212" t="s">
        <v>195</v>
      </c>
    </row>
    <row r="213" spans="1:185" x14ac:dyDescent="0.25">
      <c r="A213" t="s">
        <v>1021</v>
      </c>
      <c r="B213">
        <v>4885</v>
      </c>
      <c r="C213">
        <v>257</v>
      </c>
      <c r="D213">
        <v>1059</v>
      </c>
      <c r="E213">
        <v>54</v>
      </c>
      <c r="F213">
        <v>2668</v>
      </c>
      <c r="G213">
        <v>195</v>
      </c>
      <c r="H213">
        <v>1158</v>
      </c>
      <c r="I213">
        <v>8</v>
      </c>
      <c r="J213">
        <v>322</v>
      </c>
      <c r="K213">
        <v>0</v>
      </c>
      <c r="L213">
        <v>737</v>
      </c>
      <c r="M213">
        <v>54</v>
      </c>
      <c r="N213">
        <v>357</v>
      </c>
      <c r="O213">
        <v>24</v>
      </c>
      <c r="P213">
        <v>444</v>
      </c>
      <c r="Q213">
        <v>83</v>
      </c>
      <c r="R213">
        <v>435</v>
      </c>
      <c r="S213">
        <v>17</v>
      </c>
      <c r="T213">
        <v>608</v>
      </c>
      <c r="U213">
        <v>33</v>
      </c>
      <c r="V213">
        <v>824</v>
      </c>
      <c r="W213">
        <v>38</v>
      </c>
      <c r="X213">
        <v>2461</v>
      </c>
      <c r="Y213">
        <v>120</v>
      </c>
      <c r="Z213">
        <v>2424</v>
      </c>
      <c r="AA213">
        <v>137</v>
      </c>
      <c r="AB213">
        <v>4840</v>
      </c>
      <c r="AC213">
        <v>249</v>
      </c>
      <c r="AD213">
        <v>0</v>
      </c>
      <c r="AE213">
        <v>0</v>
      </c>
      <c r="AF213">
        <v>3</v>
      </c>
      <c r="AG213">
        <v>0</v>
      </c>
      <c r="AH213">
        <v>0</v>
      </c>
      <c r="AI213">
        <v>0</v>
      </c>
      <c r="AJ213">
        <v>3</v>
      </c>
      <c r="AK213">
        <v>0</v>
      </c>
      <c r="AL213">
        <v>39</v>
      </c>
      <c r="AM213">
        <v>8</v>
      </c>
      <c r="AN213">
        <v>80</v>
      </c>
      <c r="AO213">
        <v>34</v>
      </c>
      <c r="AP213">
        <v>4763</v>
      </c>
      <c r="AQ213">
        <v>215</v>
      </c>
      <c r="AR213">
        <v>761</v>
      </c>
      <c r="AS213">
        <v>29</v>
      </c>
      <c r="AT213">
        <v>4124</v>
      </c>
      <c r="AU213">
        <v>228</v>
      </c>
      <c r="AV213">
        <v>4810</v>
      </c>
      <c r="AW213">
        <v>220</v>
      </c>
      <c r="AX213">
        <v>75</v>
      </c>
      <c r="AY213">
        <v>37</v>
      </c>
      <c r="AZ213">
        <v>30</v>
      </c>
      <c r="BA213">
        <v>5</v>
      </c>
      <c r="BB213">
        <v>45</v>
      </c>
      <c r="BC213">
        <v>32</v>
      </c>
      <c r="BD213">
        <v>313</v>
      </c>
      <c r="BE213">
        <v>32</v>
      </c>
      <c r="BF213">
        <v>1506</v>
      </c>
      <c r="BG213">
        <v>67</v>
      </c>
      <c r="BH213">
        <v>1124</v>
      </c>
      <c r="BI213">
        <v>76</v>
      </c>
      <c r="BJ213">
        <v>526</v>
      </c>
      <c r="BK213">
        <v>4</v>
      </c>
      <c r="BL213">
        <v>2233</v>
      </c>
      <c r="BM213">
        <v>154</v>
      </c>
      <c r="BN213">
        <v>2181</v>
      </c>
      <c r="BO213">
        <v>135</v>
      </c>
      <c r="BP213">
        <v>52</v>
      </c>
      <c r="BQ213">
        <v>19</v>
      </c>
      <c r="BR213">
        <v>435</v>
      </c>
      <c r="BS213">
        <v>41</v>
      </c>
      <c r="BT213">
        <v>1505</v>
      </c>
      <c r="BU213">
        <v>92</v>
      </c>
      <c r="BV213">
        <v>807</v>
      </c>
      <c r="BW213">
        <v>58</v>
      </c>
      <c r="BX213">
        <v>356</v>
      </c>
      <c r="BY213">
        <v>45</v>
      </c>
      <c r="BZ213">
        <v>557</v>
      </c>
      <c r="CA213">
        <v>68</v>
      </c>
      <c r="CB213">
        <v>901</v>
      </c>
      <c r="CC213">
        <v>78</v>
      </c>
      <c r="CD213">
        <v>2279</v>
      </c>
      <c r="CE213">
        <v>156</v>
      </c>
      <c r="CF213">
        <v>1699</v>
      </c>
      <c r="CG213">
        <v>23</v>
      </c>
      <c r="CH213">
        <v>257</v>
      </c>
      <c r="CI213">
        <v>4628</v>
      </c>
      <c r="CJ213">
        <v>3613</v>
      </c>
      <c r="CK213">
        <v>1983</v>
      </c>
      <c r="CL213">
        <v>4487</v>
      </c>
      <c r="CM213">
        <v>245</v>
      </c>
      <c r="CN213">
        <v>75</v>
      </c>
      <c r="CO213">
        <v>304</v>
      </c>
      <c r="CP213">
        <v>172</v>
      </c>
      <c r="CQ213">
        <v>184</v>
      </c>
      <c r="CR213">
        <v>118</v>
      </c>
      <c r="CS213">
        <v>298</v>
      </c>
      <c r="CT213">
        <v>145</v>
      </c>
      <c r="CU213">
        <v>12</v>
      </c>
      <c r="CV213">
        <v>109</v>
      </c>
      <c r="CW213">
        <v>93</v>
      </c>
      <c r="CX213">
        <v>667</v>
      </c>
      <c r="CY213">
        <v>106</v>
      </c>
      <c r="CZ213">
        <v>114</v>
      </c>
      <c r="DA213">
        <v>76</v>
      </c>
      <c r="DB213">
        <v>89</v>
      </c>
      <c r="DC213">
        <v>68</v>
      </c>
      <c r="DD213">
        <v>149</v>
      </c>
      <c r="DE213">
        <v>857</v>
      </c>
      <c r="DF213">
        <v>1417</v>
      </c>
      <c r="DG213">
        <v>1200</v>
      </c>
      <c r="DH213">
        <v>350</v>
      </c>
      <c r="DI213">
        <v>85</v>
      </c>
      <c r="DJ213">
        <v>45</v>
      </c>
      <c r="DK213">
        <v>132</v>
      </c>
      <c r="DL213">
        <v>72</v>
      </c>
      <c r="DM213">
        <v>4394</v>
      </c>
      <c r="DN213">
        <v>563</v>
      </c>
      <c r="DO213">
        <v>1661</v>
      </c>
      <c r="DP213">
        <v>613</v>
      </c>
      <c r="DQ213">
        <v>116</v>
      </c>
      <c r="DR213">
        <v>50</v>
      </c>
      <c r="DS213">
        <v>83</v>
      </c>
      <c r="DT213">
        <v>90</v>
      </c>
      <c r="DU213">
        <v>16</v>
      </c>
      <c r="DV213">
        <v>148</v>
      </c>
      <c r="DW213">
        <v>2274</v>
      </c>
      <c r="DX213" t="s">
        <v>1515</v>
      </c>
      <c r="DY213" t="s">
        <v>1021</v>
      </c>
      <c r="DZ213" t="s">
        <v>700</v>
      </c>
      <c r="EA213" t="s">
        <v>700</v>
      </c>
      <c r="EB213" t="s">
        <v>852</v>
      </c>
      <c r="EC213">
        <v>1.8</v>
      </c>
      <c r="ED213">
        <v>5.3</v>
      </c>
      <c r="EE213">
        <v>6</v>
      </c>
      <c r="EF213">
        <v>6.1</v>
      </c>
      <c r="EG213">
        <v>9.4</v>
      </c>
      <c r="EH213">
        <v>4.7</v>
      </c>
      <c r="EI213">
        <v>4.0999999999999996</v>
      </c>
      <c r="EJ213">
        <v>2.2999999999999998</v>
      </c>
      <c r="EK213">
        <v>2.2000000000000002</v>
      </c>
      <c r="EL213">
        <v>4.2</v>
      </c>
      <c r="EM213">
        <v>2.4</v>
      </c>
      <c r="EN213">
        <v>1.1000000000000001</v>
      </c>
      <c r="EO213">
        <v>1.9</v>
      </c>
      <c r="EP213">
        <v>2.2000000000000002</v>
      </c>
      <c r="EQ213">
        <v>1.7</v>
      </c>
      <c r="ES213">
        <v>100</v>
      </c>
      <c r="EU213">
        <v>100</v>
      </c>
      <c r="EV213">
        <v>27.3</v>
      </c>
      <c r="EW213">
        <v>35.700000000000003</v>
      </c>
      <c r="EX213">
        <v>1.7</v>
      </c>
      <c r="EY213">
        <v>1.7</v>
      </c>
      <c r="EZ213">
        <v>37.9</v>
      </c>
      <c r="FA213">
        <v>28.6</v>
      </c>
      <c r="FB213">
        <v>39.4</v>
      </c>
      <c r="FC213">
        <v>2.9</v>
      </c>
      <c r="FD213">
        <v>1.9</v>
      </c>
      <c r="FE213">
        <v>9.8000000000000007</v>
      </c>
      <c r="FF213">
        <v>2.9</v>
      </c>
      <c r="FG213">
        <v>3</v>
      </c>
      <c r="FH213">
        <v>0.7</v>
      </c>
      <c r="FI213">
        <v>2.6</v>
      </c>
      <c r="FJ213">
        <v>2.6</v>
      </c>
      <c r="FK213">
        <v>30.8</v>
      </c>
      <c r="FL213">
        <v>4.2</v>
      </c>
      <c r="FM213">
        <v>2.5</v>
      </c>
      <c r="FN213">
        <v>3.7</v>
      </c>
      <c r="FO213">
        <v>7.4</v>
      </c>
      <c r="FP213">
        <v>3.5</v>
      </c>
      <c r="FQ213">
        <v>3.2</v>
      </c>
      <c r="FR213">
        <v>1</v>
      </c>
      <c r="FS213">
        <v>34</v>
      </c>
      <c r="FZ213" t="s">
        <v>700</v>
      </c>
      <c r="GA213" t="s">
        <v>700</v>
      </c>
      <c r="GB213" t="s">
        <v>853</v>
      </c>
      <c r="GC213" t="s">
        <v>195</v>
      </c>
    </row>
    <row r="214" spans="1:185" x14ac:dyDescent="0.25">
      <c r="A214" t="s">
        <v>1022</v>
      </c>
      <c r="B214">
        <v>65685</v>
      </c>
      <c r="C214">
        <v>2436</v>
      </c>
      <c r="D214">
        <v>15045</v>
      </c>
      <c r="E214">
        <v>334</v>
      </c>
      <c r="F214">
        <v>42420</v>
      </c>
      <c r="G214">
        <v>2095</v>
      </c>
      <c r="H214">
        <v>8220</v>
      </c>
      <c r="I214">
        <v>7</v>
      </c>
      <c r="J214">
        <v>4528</v>
      </c>
      <c r="K214">
        <v>48</v>
      </c>
      <c r="L214">
        <v>10517</v>
      </c>
      <c r="M214">
        <v>286</v>
      </c>
      <c r="N214">
        <v>13614</v>
      </c>
      <c r="O214">
        <v>513</v>
      </c>
      <c r="P214">
        <v>7976</v>
      </c>
      <c r="Q214">
        <v>680</v>
      </c>
      <c r="R214">
        <v>6949</v>
      </c>
      <c r="S214">
        <v>382</v>
      </c>
      <c r="T214">
        <v>6527</v>
      </c>
      <c r="U214">
        <v>219</v>
      </c>
      <c r="V214">
        <v>7354</v>
      </c>
      <c r="W214">
        <v>301</v>
      </c>
      <c r="X214">
        <v>33061</v>
      </c>
      <c r="Y214">
        <v>1492</v>
      </c>
      <c r="Z214">
        <v>32624</v>
      </c>
      <c r="AA214">
        <v>944</v>
      </c>
      <c r="AB214">
        <v>59825</v>
      </c>
      <c r="AC214">
        <v>2168</v>
      </c>
      <c r="AD214">
        <v>2264</v>
      </c>
      <c r="AE214">
        <v>134</v>
      </c>
      <c r="AF214">
        <v>226</v>
      </c>
      <c r="AG214">
        <v>0</v>
      </c>
      <c r="AH214">
        <v>1508</v>
      </c>
      <c r="AI214">
        <v>24</v>
      </c>
      <c r="AJ214">
        <v>254</v>
      </c>
      <c r="AK214">
        <v>16</v>
      </c>
      <c r="AL214">
        <v>1584</v>
      </c>
      <c r="AM214">
        <v>94</v>
      </c>
      <c r="AN214">
        <v>2291</v>
      </c>
      <c r="AO214">
        <v>328</v>
      </c>
      <c r="AP214">
        <v>58001</v>
      </c>
      <c r="AQ214">
        <v>1872</v>
      </c>
      <c r="AR214">
        <v>6316</v>
      </c>
      <c r="AS214">
        <v>169</v>
      </c>
      <c r="AT214">
        <v>59369</v>
      </c>
      <c r="AU214">
        <v>2267</v>
      </c>
      <c r="AV214">
        <v>62746</v>
      </c>
      <c r="AW214">
        <v>2185</v>
      </c>
      <c r="AX214">
        <v>2939</v>
      </c>
      <c r="AY214">
        <v>251</v>
      </c>
      <c r="AZ214">
        <v>1029</v>
      </c>
      <c r="BA214">
        <v>69</v>
      </c>
      <c r="BB214">
        <v>1910</v>
      </c>
      <c r="BC214">
        <v>182</v>
      </c>
      <c r="BD214">
        <v>2050</v>
      </c>
      <c r="BE214">
        <v>236</v>
      </c>
      <c r="BF214">
        <v>9782</v>
      </c>
      <c r="BG214">
        <v>493</v>
      </c>
      <c r="BH214">
        <v>12548</v>
      </c>
      <c r="BI214">
        <v>589</v>
      </c>
      <c r="BJ214">
        <v>12646</v>
      </c>
      <c r="BK214">
        <v>271</v>
      </c>
      <c r="BL214">
        <v>35649</v>
      </c>
      <c r="BM214">
        <v>1729</v>
      </c>
      <c r="BN214">
        <v>34413</v>
      </c>
      <c r="BO214">
        <v>1446</v>
      </c>
      <c r="BP214">
        <v>1236</v>
      </c>
      <c r="BQ214">
        <v>283</v>
      </c>
      <c r="BR214">
        <v>6771</v>
      </c>
      <c r="BS214">
        <v>366</v>
      </c>
      <c r="BT214">
        <v>21464</v>
      </c>
      <c r="BU214">
        <v>1005</v>
      </c>
      <c r="BV214">
        <v>16423</v>
      </c>
      <c r="BW214">
        <v>745</v>
      </c>
      <c r="BX214">
        <v>4533</v>
      </c>
      <c r="BY214">
        <v>345</v>
      </c>
      <c r="BZ214">
        <v>11371</v>
      </c>
      <c r="CA214">
        <v>444</v>
      </c>
      <c r="CB214">
        <v>15809</v>
      </c>
      <c r="CC214">
        <v>663</v>
      </c>
      <c r="CD214">
        <v>24418</v>
      </c>
      <c r="CE214">
        <v>1186</v>
      </c>
      <c r="CF214">
        <v>22666</v>
      </c>
      <c r="CG214">
        <v>478</v>
      </c>
      <c r="CH214">
        <v>2436</v>
      </c>
      <c r="CI214">
        <v>63249</v>
      </c>
      <c r="CJ214">
        <v>52126</v>
      </c>
      <c r="CK214">
        <v>19229</v>
      </c>
      <c r="CL214">
        <v>58821</v>
      </c>
      <c r="CM214">
        <v>3818</v>
      </c>
      <c r="CN214">
        <v>965</v>
      </c>
      <c r="CO214">
        <v>885</v>
      </c>
      <c r="CP214">
        <v>2070</v>
      </c>
      <c r="CQ214">
        <v>4930</v>
      </c>
      <c r="CR214">
        <v>1012</v>
      </c>
      <c r="CS214">
        <v>4603</v>
      </c>
      <c r="CT214">
        <v>1414</v>
      </c>
      <c r="CU214">
        <v>966</v>
      </c>
      <c r="CV214">
        <v>1666</v>
      </c>
      <c r="CW214">
        <v>2404</v>
      </c>
      <c r="CX214">
        <v>11317</v>
      </c>
      <c r="CY214">
        <v>3926</v>
      </c>
      <c r="CZ214">
        <v>1499</v>
      </c>
      <c r="DA214">
        <v>853</v>
      </c>
      <c r="DB214">
        <v>780</v>
      </c>
      <c r="DC214">
        <v>697</v>
      </c>
      <c r="DD214">
        <v>2177</v>
      </c>
      <c r="DE214">
        <v>10807</v>
      </c>
      <c r="DF214">
        <v>14976</v>
      </c>
      <c r="DG214">
        <v>11462</v>
      </c>
      <c r="DH214">
        <v>4434</v>
      </c>
      <c r="DI214">
        <v>1200</v>
      </c>
      <c r="DJ214">
        <v>623</v>
      </c>
      <c r="DK214">
        <v>2314</v>
      </c>
      <c r="DL214">
        <v>1663</v>
      </c>
      <c r="DM214">
        <v>53068</v>
      </c>
      <c r="DN214">
        <v>12193</v>
      </c>
      <c r="DO214">
        <v>15958</v>
      </c>
      <c r="DP214">
        <v>9825</v>
      </c>
      <c r="DQ214">
        <v>1244</v>
      </c>
      <c r="DR214">
        <v>1033</v>
      </c>
      <c r="DS214">
        <v>1109</v>
      </c>
      <c r="DT214">
        <v>1014</v>
      </c>
      <c r="DU214">
        <v>947</v>
      </c>
      <c r="DV214">
        <v>3871</v>
      </c>
      <c r="DW214">
        <v>25783</v>
      </c>
      <c r="DX214" t="s">
        <v>1515</v>
      </c>
      <c r="DY214" t="s">
        <v>1022</v>
      </c>
      <c r="DZ214" t="s">
        <v>700</v>
      </c>
      <c r="EA214" t="s">
        <v>700</v>
      </c>
      <c r="EB214" t="s">
        <v>854</v>
      </c>
      <c r="EC214">
        <v>0.5</v>
      </c>
      <c r="ED214">
        <v>0.7</v>
      </c>
      <c r="EE214">
        <v>0.9</v>
      </c>
      <c r="EF214">
        <v>1.1000000000000001</v>
      </c>
      <c r="EG214">
        <v>2.4</v>
      </c>
      <c r="EH214">
        <v>1.5</v>
      </c>
      <c r="EI214">
        <v>1.2</v>
      </c>
      <c r="EJ214">
        <v>1.3</v>
      </c>
      <c r="EK214">
        <v>0.2</v>
      </c>
      <c r="EL214">
        <v>0.7</v>
      </c>
      <c r="EM214">
        <v>0.7</v>
      </c>
      <c r="EN214">
        <v>0.1</v>
      </c>
      <c r="EO214">
        <v>0.7</v>
      </c>
      <c r="EP214">
        <v>0.6</v>
      </c>
      <c r="EQ214">
        <v>0.5</v>
      </c>
      <c r="ER214">
        <v>4.2</v>
      </c>
      <c r="ES214">
        <v>7.4</v>
      </c>
      <c r="ET214">
        <v>1.6</v>
      </c>
      <c r="EU214">
        <v>7.6</v>
      </c>
      <c r="EV214">
        <v>5.2</v>
      </c>
      <c r="EW214">
        <v>5.8</v>
      </c>
      <c r="EX214">
        <v>0.5</v>
      </c>
      <c r="EY214">
        <v>0.5</v>
      </c>
      <c r="EZ214">
        <v>3.5</v>
      </c>
      <c r="FA214">
        <v>6.6</v>
      </c>
      <c r="FB214">
        <v>4.5</v>
      </c>
      <c r="FC214">
        <v>1.1000000000000001</v>
      </c>
      <c r="FD214">
        <v>0.5</v>
      </c>
      <c r="FE214">
        <v>4.7</v>
      </c>
      <c r="FF214">
        <v>1.3</v>
      </c>
      <c r="FG214">
        <v>1.1000000000000001</v>
      </c>
      <c r="FH214">
        <v>0.8</v>
      </c>
      <c r="FI214">
        <v>0.6</v>
      </c>
      <c r="FJ214">
        <v>0.6</v>
      </c>
      <c r="FK214">
        <v>8</v>
      </c>
      <c r="FL214">
        <v>2.1</v>
      </c>
      <c r="FM214">
        <v>0.9</v>
      </c>
      <c r="FN214">
        <v>1</v>
      </c>
      <c r="FO214">
        <v>3.1</v>
      </c>
      <c r="FP214">
        <v>1.2</v>
      </c>
      <c r="FQ214">
        <v>1.1000000000000001</v>
      </c>
      <c r="FR214">
        <v>0.7</v>
      </c>
      <c r="FS214">
        <v>155</v>
      </c>
      <c r="FZ214" t="s">
        <v>700</v>
      </c>
      <c r="GA214" t="s">
        <v>700</v>
      </c>
      <c r="GB214" t="s">
        <v>855</v>
      </c>
      <c r="GC214" t="s">
        <v>195</v>
      </c>
    </row>
    <row r="215" spans="1:185" x14ac:dyDescent="0.25">
      <c r="A215" t="s">
        <v>1023</v>
      </c>
      <c r="B215">
        <v>24876</v>
      </c>
      <c r="C215">
        <v>994</v>
      </c>
      <c r="D215">
        <v>5980</v>
      </c>
      <c r="E215">
        <v>241</v>
      </c>
      <c r="F215">
        <v>14041</v>
      </c>
      <c r="G215">
        <v>753</v>
      </c>
      <c r="H215">
        <v>4855</v>
      </c>
      <c r="I215">
        <v>0</v>
      </c>
      <c r="J215">
        <v>1654</v>
      </c>
      <c r="K215">
        <v>67</v>
      </c>
      <c r="L215">
        <v>4326</v>
      </c>
      <c r="M215">
        <v>174</v>
      </c>
      <c r="N215">
        <v>2083</v>
      </c>
      <c r="O215">
        <v>156</v>
      </c>
      <c r="P215">
        <v>2610</v>
      </c>
      <c r="Q215">
        <v>215</v>
      </c>
      <c r="R215">
        <v>2596</v>
      </c>
      <c r="S215">
        <v>133</v>
      </c>
      <c r="T215">
        <v>3037</v>
      </c>
      <c r="U215">
        <v>120</v>
      </c>
      <c r="V215">
        <v>3715</v>
      </c>
      <c r="W215">
        <v>129</v>
      </c>
      <c r="X215">
        <v>12499</v>
      </c>
      <c r="Y215">
        <v>517</v>
      </c>
      <c r="Z215">
        <v>12377</v>
      </c>
      <c r="AA215">
        <v>477</v>
      </c>
      <c r="AB215">
        <v>23816</v>
      </c>
      <c r="AC215">
        <v>876</v>
      </c>
      <c r="AD215">
        <v>176</v>
      </c>
      <c r="AE215">
        <v>9</v>
      </c>
      <c r="AF215">
        <v>60</v>
      </c>
      <c r="AG215">
        <v>0</v>
      </c>
      <c r="AH215">
        <v>141</v>
      </c>
      <c r="AI215">
        <v>9</v>
      </c>
      <c r="AJ215">
        <v>492</v>
      </c>
      <c r="AK215">
        <v>100</v>
      </c>
      <c r="AL215">
        <v>191</v>
      </c>
      <c r="AM215">
        <v>0</v>
      </c>
      <c r="AN215">
        <v>1076</v>
      </c>
      <c r="AO215">
        <v>161</v>
      </c>
      <c r="AP215">
        <v>23277</v>
      </c>
      <c r="AQ215">
        <v>815</v>
      </c>
      <c r="AR215">
        <v>2575</v>
      </c>
      <c r="AS215">
        <v>48</v>
      </c>
      <c r="AT215">
        <v>22301</v>
      </c>
      <c r="AU215">
        <v>946</v>
      </c>
      <c r="AV215">
        <v>24386</v>
      </c>
      <c r="AW215">
        <v>954</v>
      </c>
      <c r="AX215">
        <v>490</v>
      </c>
      <c r="AY215">
        <v>40</v>
      </c>
      <c r="AZ215">
        <v>239</v>
      </c>
      <c r="BA215">
        <v>0</v>
      </c>
      <c r="BB215">
        <v>251</v>
      </c>
      <c r="BC215">
        <v>40</v>
      </c>
      <c r="BD215">
        <v>1201</v>
      </c>
      <c r="BE215">
        <v>47</v>
      </c>
      <c r="BF215">
        <v>6273</v>
      </c>
      <c r="BG215">
        <v>282</v>
      </c>
      <c r="BH215">
        <v>5886</v>
      </c>
      <c r="BI215">
        <v>234</v>
      </c>
      <c r="BJ215">
        <v>3453</v>
      </c>
      <c r="BK215">
        <v>34</v>
      </c>
      <c r="BL215">
        <v>12258</v>
      </c>
      <c r="BM215">
        <v>652</v>
      </c>
      <c r="BN215">
        <v>12042</v>
      </c>
      <c r="BO215">
        <v>649</v>
      </c>
      <c r="BP215">
        <v>216</v>
      </c>
      <c r="BQ215">
        <v>3</v>
      </c>
      <c r="BR215">
        <v>1783</v>
      </c>
      <c r="BS215">
        <v>101</v>
      </c>
      <c r="BT215">
        <v>8719</v>
      </c>
      <c r="BU215">
        <v>452</v>
      </c>
      <c r="BV215">
        <v>4080</v>
      </c>
      <c r="BW215">
        <v>226</v>
      </c>
      <c r="BX215">
        <v>1242</v>
      </c>
      <c r="BY215">
        <v>75</v>
      </c>
      <c r="BZ215">
        <v>1878</v>
      </c>
      <c r="CA215">
        <v>93</v>
      </c>
      <c r="CB215">
        <v>3118</v>
      </c>
      <c r="CC215">
        <v>225</v>
      </c>
      <c r="CD215">
        <v>12163</v>
      </c>
      <c r="CE215">
        <v>650</v>
      </c>
      <c r="CF215">
        <v>8789</v>
      </c>
      <c r="CG215">
        <v>105</v>
      </c>
      <c r="CH215">
        <v>994</v>
      </c>
      <c r="CI215">
        <v>23882</v>
      </c>
      <c r="CJ215">
        <v>20031</v>
      </c>
      <c r="CK215">
        <v>8325</v>
      </c>
      <c r="CL215">
        <v>22634</v>
      </c>
      <c r="CM215">
        <v>1185</v>
      </c>
      <c r="CN215">
        <v>282</v>
      </c>
      <c r="CO215">
        <v>1031</v>
      </c>
      <c r="CP215">
        <v>964</v>
      </c>
      <c r="CQ215">
        <v>2598</v>
      </c>
      <c r="CR215">
        <v>352</v>
      </c>
      <c r="CS215">
        <v>1528</v>
      </c>
      <c r="CT215">
        <v>703</v>
      </c>
      <c r="CU215">
        <v>280</v>
      </c>
      <c r="CV215">
        <v>500</v>
      </c>
      <c r="CW215">
        <v>653</v>
      </c>
      <c r="CX215">
        <v>3091</v>
      </c>
      <c r="CY215">
        <v>1037</v>
      </c>
      <c r="CZ215">
        <v>539</v>
      </c>
      <c r="DA215">
        <v>376</v>
      </c>
      <c r="DB215">
        <v>322</v>
      </c>
      <c r="DC215">
        <v>309</v>
      </c>
      <c r="DD215">
        <v>692</v>
      </c>
      <c r="DE215">
        <v>3820</v>
      </c>
      <c r="DF215">
        <v>6911</v>
      </c>
      <c r="DG215">
        <v>5692</v>
      </c>
      <c r="DH215">
        <v>1976</v>
      </c>
      <c r="DI215">
        <v>519</v>
      </c>
      <c r="DJ215">
        <v>355</v>
      </c>
      <c r="DK215">
        <v>700</v>
      </c>
      <c r="DL215">
        <v>495</v>
      </c>
      <c r="DM215">
        <v>22607</v>
      </c>
      <c r="DN215">
        <v>2324</v>
      </c>
      <c r="DO215">
        <v>8341</v>
      </c>
      <c r="DP215">
        <v>2390</v>
      </c>
      <c r="DQ215">
        <v>322</v>
      </c>
      <c r="DR215">
        <v>400</v>
      </c>
      <c r="DS215">
        <v>417</v>
      </c>
      <c r="DT215">
        <v>346</v>
      </c>
      <c r="DU215">
        <v>165</v>
      </c>
      <c r="DV215">
        <v>604</v>
      </c>
      <c r="DW215">
        <v>10731</v>
      </c>
      <c r="DX215" t="s">
        <v>1516</v>
      </c>
      <c r="DY215" t="s">
        <v>1023</v>
      </c>
      <c r="DZ215" t="s">
        <v>700</v>
      </c>
      <c r="EA215" t="s">
        <v>700</v>
      </c>
      <c r="EB215" t="s">
        <v>856</v>
      </c>
      <c r="EC215">
        <v>1.1000000000000001</v>
      </c>
      <c r="ED215">
        <v>4.7</v>
      </c>
      <c r="EE215">
        <v>1.9</v>
      </c>
      <c r="EF215">
        <v>3</v>
      </c>
      <c r="EG215">
        <v>3.9</v>
      </c>
      <c r="EH215">
        <v>1.8</v>
      </c>
      <c r="EI215">
        <v>1.4</v>
      </c>
      <c r="EJ215">
        <v>1.4</v>
      </c>
      <c r="EK215">
        <v>0.7</v>
      </c>
      <c r="EL215">
        <v>2.5</v>
      </c>
      <c r="EM215">
        <v>1</v>
      </c>
      <c r="EN215">
        <v>0.4</v>
      </c>
      <c r="EO215">
        <v>0.8</v>
      </c>
      <c r="EP215">
        <v>1.9</v>
      </c>
      <c r="EQ215">
        <v>1.1000000000000001</v>
      </c>
      <c r="ER215">
        <v>11.6</v>
      </c>
      <c r="ES215">
        <v>24.9</v>
      </c>
      <c r="ET215">
        <v>7.7</v>
      </c>
      <c r="EU215">
        <v>9.8000000000000007</v>
      </c>
      <c r="EV215">
        <v>8.6999999999999993</v>
      </c>
      <c r="EW215">
        <v>6.9</v>
      </c>
      <c r="EX215">
        <v>1.1000000000000001</v>
      </c>
      <c r="EY215">
        <v>1.1000000000000001</v>
      </c>
      <c r="EZ215">
        <v>9</v>
      </c>
      <c r="FA215">
        <v>7.1</v>
      </c>
      <c r="FB215">
        <v>16.8</v>
      </c>
      <c r="FC215">
        <v>1.4</v>
      </c>
      <c r="FD215">
        <v>1.2</v>
      </c>
      <c r="FE215">
        <v>2.6</v>
      </c>
      <c r="FF215">
        <v>1.3</v>
      </c>
      <c r="FG215">
        <v>1.6</v>
      </c>
      <c r="FH215">
        <v>0.7</v>
      </c>
      <c r="FI215">
        <v>1.1000000000000001</v>
      </c>
      <c r="FJ215">
        <v>1.2</v>
      </c>
      <c r="FK215">
        <v>1.5</v>
      </c>
      <c r="FL215">
        <v>2.2000000000000002</v>
      </c>
      <c r="FM215">
        <v>1.3</v>
      </c>
      <c r="FN215">
        <v>2.1</v>
      </c>
      <c r="FO215">
        <v>2.7</v>
      </c>
      <c r="FP215">
        <v>3.2</v>
      </c>
      <c r="FQ215">
        <v>1.6</v>
      </c>
      <c r="FR215">
        <v>0.6</v>
      </c>
      <c r="FS215">
        <v>73</v>
      </c>
      <c r="FZ215" t="s">
        <v>700</v>
      </c>
      <c r="GA215" t="s">
        <v>700</v>
      </c>
      <c r="GB215" t="s">
        <v>857</v>
      </c>
      <c r="GC215" t="s">
        <v>195</v>
      </c>
    </row>
    <row r="216" spans="1:185" x14ac:dyDescent="0.25">
      <c r="A216" t="s">
        <v>1024</v>
      </c>
      <c r="B216">
        <v>34328</v>
      </c>
      <c r="C216">
        <v>1445</v>
      </c>
      <c r="D216">
        <v>8487</v>
      </c>
      <c r="E216">
        <v>232</v>
      </c>
      <c r="F216">
        <v>20260</v>
      </c>
      <c r="G216">
        <v>1190</v>
      </c>
      <c r="H216">
        <v>5581</v>
      </c>
      <c r="I216">
        <v>23</v>
      </c>
      <c r="J216">
        <v>2333</v>
      </c>
      <c r="K216">
        <v>60</v>
      </c>
      <c r="L216">
        <v>6154</v>
      </c>
      <c r="M216">
        <v>172</v>
      </c>
      <c r="N216">
        <v>2502</v>
      </c>
      <c r="O216">
        <v>159</v>
      </c>
      <c r="P216">
        <v>3614</v>
      </c>
      <c r="Q216">
        <v>286</v>
      </c>
      <c r="R216">
        <v>4363</v>
      </c>
      <c r="S216">
        <v>234</v>
      </c>
      <c r="T216">
        <v>4812</v>
      </c>
      <c r="U216">
        <v>321</v>
      </c>
      <c r="V216">
        <v>4969</v>
      </c>
      <c r="W216">
        <v>190</v>
      </c>
      <c r="X216">
        <v>17617</v>
      </c>
      <c r="Y216">
        <v>855</v>
      </c>
      <c r="Z216">
        <v>16711</v>
      </c>
      <c r="AA216">
        <v>590</v>
      </c>
      <c r="AB216">
        <v>30871</v>
      </c>
      <c r="AC216">
        <v>988</v>
      </c>
      <c r="AD216">
        <v>427</v>
      </c>
      <c r="AE216">
        <v>57</v>
      </c>
      <c r="AF216">
        <v>1833</v>
      </c>
      <c r="AG216">
        <v>277</v>
      </c>
      <c r="AH216">
        <v>180</v>
      </c>
      <c r="AI216">
        <v>23</v>
      </c>
      <c r="AJ216">
        <v>39</v>
      </c>
      <c r="AK216">
        <v>3</v>
      </c>
      <c r="AL216">
        <v>978</v>
      </c>
      <c r="AM216">
        <v>97</v>
      </c>
      <c r="AN216">
        <v>575</v>
      </c>
      <c r="AO216">
        <v>46</v>
      </c>
      <c r="AP216">
        <v>30531</v>
      </c>
      <c r="AQ216">
        <v>982</v>
      </c>
      <c r="AR216">
        <v>4344</v>
      </c>
      <c r="AS216">
        <v>174</v>
      </c>
      <c r="AT216">
        <v>29984</v>
      </c>
      <c r="AU216">
        <v>1271</v>
      </c>
      <c r="AV216">
        <v>33958</v>
      </c>
      <c r="AW216">
        <v>1438</v>
      </c>
      <c r="AX216">
        <v>370</v>
      </c>
      <c r="AY216">
        <v>7</v>
      </c>
      <c r="AZ216">
        <v>213</v>
      </c>
      <c r="BA216">
        <v>1</v>
      </c>
      <c r="BB216">
        <v>157</v>
      </c>
      <c r="BC216">
        <v>6</v>
      </c>
      <c r="BD216">
        <v>1154</v>
      </c>
      <c r="BE216">
        <v>119</v>
      </c>
      <c r="BF216">
        <v>7916</v>
      </c>
      <c r="BG216">
        <v>469</v>
      </c>
      <c r="BH216">
        <v>8879</v>
      </c>
      <c r="BI216">
        <v>363</v>
      </c>
      <c r="BJ216">
        <v>5390</v>
      </c>
      <c r="BK216">
        <v>103</v>
      </c>
      <c r="BL216">
        <v>16120</v>
      </c>
      <c r="BM216">
        <v>728</v>
      </c>
      <c r="BN216">
        <v>15461</v>
      </c>
      <c r="BO216">
        <v>634</v>
      </c>
      <c r="BP216">
        <v>659</v>
      </c>
      <c r="BQ216">
        <v>94</v>
      </c>
      <c r="BR216">
        <v>4140</v>
      </c>
      <c r="BS216">
        <v>462</v>
      </c>
      <c r="BT216">
        <v>11092</v>
      </c>
      <c r="BU216">
        <v>398</v>
      </c>
      <c r="BV216">
        <v>5631</v>
      </c>
      <c r="BW216">
        <v>383</v>
      </c>
      <c r="BX216">
        <v>3537</v>
      </c>
      <c r="BY216">
        <v>409</v>
      </c>
      <c r="BZ216">
        <v>4118</v>
      </c>
      <c r="CA216">
        <v>478</v>
      </c>
      <c r="CB216">
        <v>6093</v>
      </c>
      <c r="CC216">
        <v>587</v>
      </c>
      <c r="CD216">
        <v>15763</v>
      </c>
      <c r="CE216">
        <v>599</v>
      </c>
      <c r="CF216">
        <v>12295</v>
      </c>
      <c r="CG216">
        <v>227</v>
      </c>
      <c r="CH216">
        <v>1445</v>
      </c>
      <c r="CI216">
        <v>32883</v>
      </c>
      <c r="CJ216">
        <v>25355</v>
      </c>
      <c r="CK216">
        <v>12889</v>
      </c>
      <c r="CL216">
        <v>32632</v>
      </c>
      <c r="CM216">
        <v>1003</v>
      </c>
      <c r="CN216">
        <v>122</v>
      </c>
      <c r="CO216">
        <v>232</v>
      </c>
      <c r="CP216">
        <v>1186</v>
      </c>
      <c r="CQ216">
        <v>1597</v>
      </c>
      <c r="CR216">
        <v>270</v>
      </c>
      <c r="CS216">
        <v>1713</v>
      </c>
      <c r="CT216">
        <v>1112</v>
      </c>
      <c r="CU216">
        <v>134</v>
      </c>
      <c r="CV216">
        <v>917</v>
      </c>
      <c r="CW216">
        <v>1027</v>
      </c>
      <c r="CX216">
        <v>4773</v>
      </c>
      <c r="CY216">
        <v>1698</v>
      </c>
      <c r="CZ216">
        <v>482</v>
      </c>
      <c r="DA216">
        <v>1499</v>
      </c>
      <c r="DB216">
        <v>699</v>
      </c>
      <c r="DC216">
        <v>582</v>
      </c>
      <c r="DD216">
        <v>1325</v>
      </c>
      <c r="DE216">
        <v>4307</v>
      </c>
      <c r="DF216">
        <v>9111</v>
      </c>
      <c r="DG216">
        <v>7137</v>
      </c>
      <c r="DH216">
        <v>2658</v>
      </c>
      <c r="DI216">
        <v>749</v>
      </c>
      <c r="DJ216">
        <v>468</v>
      </c>
      <c r="DK216">
        <v>1225</v>
      </c>
      <c r="DL216">
        <v>722</v>
      </c>
      <c r="DM216">
        <v>31670</v>
      </c>
      <c r="DN216">
        <v>3518</v>
      </c>
      <c r="DO216">
        <v>10774</v>
      </c>
      <c r="DP216">
        <v>2644</v>
      </c>
      <c r="DQ216">
        <v>404</v>
      </c>
      <c r="DR216">
        <v>271</v>
      </c>
      <c r="DS216">
        <v>408</v>
      </c>
      <c r="DT216">
        <v>250</v>
      </c>
      <c r="DU216">
        <v>190</v>
      </c>
      <c r="DV216">
        <v>838</v>
      </c>
      <c r="DW216">
        <v>13418</v>
      </c>
      <c r="DX216" t="s">
        <v>1516</v>
      </c>
      <c r="DY216" t="s">
        <v>1024</v>
      </c>
      <c r="DZ216" t="s">
        <v>700</v>
      </c>
      <c r="EA216" t="s">
        <v>700</v>
      </c>
      <c r="EB216" t="s">
        <v>858</v>
      </c>
      <c r="EC216">
        <v>0.8</v>
      </c>
      <c r="ED216">
        <v>2</v>
      </c>
      <c r="EE216">
        <v>1.2</v>
      </c>
      <c r="EF216">
        <v>2.1</v>
      </c>
      <c r="EG216">
        <v>2.7</v>
      </c>
      <c r="EH216">
        <v>2.4</v>
      </c>
      <c r="EI216">
        <v>2.1</v>
      </c>
      <c r="EJ216">
        <v>1</v>
      </c>
      <c r="EK216">
        <v>0.2</v>
      </c>
      <c r="EL216">
        <v>1.1000000000000001</v>
      </c>
      <c r="EM216">
        <v>1.1000000000000001</v>
      </c>
      <c r="EN216">
        <v>0.5</v>
      </c>
      <c r="EO216">
        <v>1.1000000000000001</v>
      </c>
      <c r="EP216">
        <v>0.7</v>
      </c>
      <c r="EQ216">
        <v>0.7</v>
      </c>
      <c r="ER216">
        <v>9.3000000000000007</v>
      </c>
      <c r="ES216">
        <v>4.5</v>
      </c>
      <c r="ET216">
        <v>10.199999999999999</v>
      </c>
      <c r="EU216">
        <v>14.7</v>
      </c>
      <c r="EV216">
        <v>5.6</v>
      </c>
      <c r="EW216">
        <v>7</v>
      </c>
      <c r="EX216">
        <v>0.7</v>
      </c>
      <c r="EY216">
        <v>0.8</v>
      </c>
      <c r="EZ216">
        <v>2.1</v>
      </c>
      <c r="FA216">
        <v>1.4</v>
      </c>
      <c r="FB216">
        <v>5.3</v>
      </c>
      <c r="FC216">
        <v>1.9</v>
      </c>
      <c r="FD216">
        <v>0.8</v>
      </c>
      <c r="FE216">
        <v>4.5</v>
      </c>
      <c r="FF216">
        <v>1.8</v>
      </c>
      <c r="FG216">
        <v>1.2</v>
      </c>
      <c r="FH216">
        <v>0.9</v>
      </c>
      <c r="FI216">
        <v>0.9</v>
      </c>
      <c r="FJ216">
        <v>0.8</v>
      </c>
      <c r="FK216">
        <v>6.1</v>
      </c>
      <c r="FL216">
        <v>4</v>
      </c>
      <c r="FM216">
        <v>0.9</v>
      </c>
      <c r="FN216">
        <v>1.6</v>
      </c>
      <c r="FO216">
        <v>4.7</v>
      </c>
      <c r="FP216">
        <v>2.9</v>
      </c>
      <c r="FQ216">
        <v>0.9</v>
      </c>
      <c r="FR216">
        <v>0.8</v>
      </c>
      <c r="FS216">
        <v>184</v>
      </c>
      <c r="FZ216" t="s">
        <v>700</v>
      </c>
      <c r="GA216" t="s">
        <v>700</v>
      </c>
      <c r="GB216" t="s">
        <v>859</v>
      </c>
      <c r="GC216" t="s">
        <v>195</v>
      </c>
    </row>
    <row r="217" spans="1:185" x14ac:dyDescent="0.25">
      <c r="A217" t="s">
        <v>1025</v>
      </c>
      <c r="B217">
        <v>100146</v>
      </c>
      <c r="C217">
        <v>3083</v>
      </c>
      <c r="D217">
        <v>29034</v>
      </c>
      <c r="E217">
        <v>1012</v>
      </c>
      <c r="F217">
        <v>60332</v>
      </c>
      <c r="G217">
        <v>2030</v>
      </c>
      <c r="H217">
        <v>10780</v>
      </c>
      <c r="I217">
        <v>41</v>
      </c>
      <c r="J217">
        <v>8178</v>
      </c>
      <c r="K217">
        <v>149</v>
      </c>
      <c r="L217">
        <v>20856</v>
      </c>
      <c r="M217">
        <v>863</v>
      </c>
      <c r="N217">
        <v>7217</v>
      </c>
      <c r="O217">
        <v>361</v>
      </c>
      <c r="P217">
        <v>10099</v>
      </c>
      <c r="Q217">
        <v>536</v>
      </c>
      <c r="R217">
        <v>14300</v>
      </c>
      <c r="S217">
        <v>417</v>
      </c>
      <c r="T217">
        <v>15857</v>
      </c>
      <c r="U217">
        <v>271</v>
      </c>
      <c r="V217">
        <v>12859</v>
      </c>
      <c r="W217">
        <v>445</v>
      </c>
      <c r="X217">
        <v>49672</v>
      </c>
      <c r="Y217">
        <v>1530</v>
      </c>
      <c r="Z217">
        <v>50474</v>
      </c>
      <c r="AA217">
        <v>1553</v>
      </c>
      <c r="AB217">
        <v>92607</v>
      </c>
      <c r="AC217">
        <v>2677</v>
      </c>
      <c r="AD217">
        <v>1701</v>
      </c>
      <c r="AE217">
        <v>127</v>
      </c>
      <c r="AF217">
        <v>203</v>
      </c>
      <c r="AG217">
        <v>2</v>
      </c>
      <c r="AH217">
        <v>2835</v>
      </c>
      <c r="AI217">
        <v>71</v>
      </c>
      <c r="AJ217">
        <v>523</v>
      </c>
      <c r="AK217">
        <v>101</v>
      </c>
      <c r="AL217">
        <v>2272</v>
      </c>
      <c r="AM217">
        <v>105</v>
      </c>
      <c r="AN217">
        <v>4119</v>
      </c>
      <c r="AO217">
        <v>590</v>
      </c>
      <c r="AP217">
        <v>89407</v>
      </c>
      <c r="AQ217">
        <v>2199</v>
      </c>
      <c r="AR217">
        <v>6672</v>
      </c>
      <c r="AS217">
        <v>93</v>
      </c>
      <c r="AT217">
        <v>93474</v>
      </c>
      <c r="AU217">
        <v>2990</v>
      </c>
      <c r="AV217">
        <v>95176</v>
      </c>
      <c r="AW217">
        <v>2533</v>
      </c>
      <c r="AX217">
        <v>4970</v>
      </c>
      <c r="AY217">
        <v>550</v>
      </c>
      <c r="AZ217">
        <v>2891</v>
      </c>
      <c r="BA217">
        <v>68</v>
      </c>
      <c r="BB217">
        <v>2079</v>
      </c>
      <c r="BC217">
        <v>482</v>
      </c>
      <c r="BD217">
        <v>2275</v>
      </c>
      <c r="BE217">
        <v>269</v>
      </c>
      <c r="BF217">
        <v>11908</v>
      </c>
      <c r="BG217">
        <v>623</v>
      </c>
      <c r="BH217">
        <v>18800</v>
      </c>
      <c r="BI217">
        <v>489</v>
      </c>
      <c r="BJ217">
        <v>30912</v>
      </c>
      <c r="BK217">
        <v>329</v>
      </c>
      <c r="BL217">
        <v>52758</v>
      </c>
      <c r="BM217">
        <v>1538</v>
      </c>
      <c r="BN217">
        <v>51696</v>
      </c>
      <c r="BO217">
        <v>1437</v>
      </c>
      <c r="BP217">
        <v>1062</v>
      </c>
      <c r="BQ217">
        <v>101</v>
      </c>
      <c r="BR217">
        <v>7574</v>
      </c>
      <c r="BS217">
        <v>492</v>
      </c>
      <c r="BT217">
        <v>38565</v>
      </c>
      <c r="BU217">
        <v>1107</v>
      </c>
      <c r="BV217">
        <v>15593</v>
      </c>
      <c r="BW217">
        <v>469</v>
      </c>
      <c r="BX217">
        <v>6174</v>
      </c>
      <c r="BY217">
        <v>454</v>
      </c>
      <c r="BZ217">
        <v>3941</v>
      </c>
      <c r="CA217">
        <v>590</v>
      </c>
      <c r="CB217">
        <v>6094</v>
      </c>
      <c r="CC217">
        <v>821</v>
      </c>
      <c r="CD217">
        <v>29252</v>
      </c>
      <c r="CE217">
        <v>1388</v>
      </c>
      <c r="CF217">
        <v>64134</v>
      </c>
      <c r="CG217">
        <v>830</v>
      </c>
      <c r="CH217">
        <v>3083</v>
      </c>
      <c r="CI217">
        <v>97063</v>
      </c>
      <c r="CJ217">
        <v>88507</v>
      </c>
      <c r="CK217">
        <v>19186</v>
      </c>
      <c r="CL217">
        <v>87373</v>
      </c>
      <c r="CM217">
        <v>6491</v>
      </c>
      <c r="CN217">
        <v>1637</v>
      </c>
      <c r="CO217">
        <v>621</v>
      </c>
      <c r="CP217">
        <v>3259</v>
      </c>
      <c r="CQ217">
        <v>8583</v>
      </c>
      <c r="CR217">
        <v>2348</v>
      </c>
      <c r="CS217">
        <v>5886</v>
      </c>
      <c r="CT217">
        <v>1749</v>
      </c>
      <c r="CU217">
        <v>917</v>
      </c>
      <c r="CV217">
        <v>5440</v>
      </c>
      <c r="CW217">
        <v>7200</v>
      </c>
      <c r="CX217">
        <v>11962</v>
      </c>
      <c r="CY217">
        <v>4480</v>
      </c>
      <c r="CZ217">
        <v>2501</v>
      </c>
      <c r="DA217">
        <v>1312</v>
      </c>
      <c r="DB217">
        <v>736</v>
      </c>
      <c r="DC217">
        <v>386</v>
      </c>
      <c r="DD217">
        <v>1304</v>
      </c>
      <c r="DE217">
        <v>8858</v>
      </c>
      <c r="DF217">
        <v>26994</v>
      </c>
      <c r="DG217">
        <v>23614</v>
      </c>
      <c r="DH217">
        <v>11528</v>
      </c>
      <c r="DI217">
        <v>1095</v>
      </c>
      <c r="DJ217">
        <v>768</v>
      </c>
      <c r="DK217">
        <v>2285</v>
      </c>
      <c r="DL217">
        <v>1536</v>
      </c>
      <c r="DM217">
        <v>88334</v>
      </c>
      <c r="DN217">
        <v>10559</v>
      </c>
      <c r="DO217">
        <v>29217</v>
      </c>
      <c r="DP217">
        <v>6635</v>
      </c>
      <c r="DQ217">
        <v>917</v>
      </c>
      <c r="DR217">
        <v>986</v>
      </c>
      <c r="DS217">
        <v>836</v>
      </c>
      <c r="DT217">
        <v>992</v>
      </c>
      <c r="DU217">
        <v>430</v>
      </c>
      <c r="DV217">
        <v>2153</v>
      </c>
      <c r="DW217">
        <v>35852</v>
      </c>
      <c r="DX217" t="s">
        <v>1516</v>
      </c>
      <c r="DY217" t="s">
        <v>1025</v>
      </c>
      <c r="DZ217" t="s">
        <v>700</v>
      </c>
      <c r="EA217" t="s">
        <v>700</v>
      </c>
      <c r="EB217" t="s">
        <v>860</v>
      </c>
      <c r="EC217">
        <v>0.5</v>
      </c>
      <c r="ED217">
        <v>1.2</v>
      </c>
      <c r="EE217">
        <v>1.2</v>
      </c>
      <c r="EF217">
        <v>2</v>
      </c>
      <c r="EG217">
        <v>1.6</v>
      </c>
      <c r="EH217">
        <v>0.9</v>
      </c>
      <c r="EI217">
        <v>0.6</v>
      </c>
      <c r="EJ217">
        <v>1.4</v>
      </c>
      <c r="EK217">
        <v>0.7</v>
      </c>
      <c r="EL217">
        <v>1</v>
      </c>
      <c r="EM217">
        <v>0.6</v>
      </c>
      <c r="EN217">
        <v>0.4</v>
      </c>
      <c r="EO217">
        <v>0.7</v>
      </c>
      <c r="EP217">
        <v>0.6</v>
      </c>
      <c r="EQ217">
        <v>0.6</v>
      </c>
      <c r="ER217">
        <v>6.7</v>
      </c>
      <c r="ES217">
        <v>2.5</v>
      </c>
      <c r="ET217">
        <v>2.9</v>
      </c>
      <c r="EU217">
        <v>21.5</v>
      </c>
      <c r="EV217">
        <v>3.5</v>
      </c>
      <c r="EW217">
        <v>8.4</v>
      </c>
      <c r="EX217">
        <v>0.5</v>
      </c>
      <c r="EY217">
        <v>0.4</v>
      </c>
      <c r="EZ217">
        <v>5.9</v>
      </c>
      <c r="FA217">
        <v>1.9</v>
      </c>
      <c r="FB217">
        <v>11.7</v>
      </c>
      <c r="FC217">
        <v>0.9</v>
      </c>
      <c r="FD217">
        <v>0.6</v>
      </c>
      <c r="FE217">
        <v>6</v>
      </c>
      <c r="FF217">
        <v>1.8</v>
      </c>
      <c r="FG217">
        <v>0.8</v>
      </c>
      <c r="FH217">
        <v>0.4</v>
      </c>
      <c r="FI217">
        <v>0.5</v>
      </c>
      <c r="FJ217">
        <v>0.5</v>
      </c>
      <c r="FK217">
        <v>5.4</v>
      </c>
      <c r="FL217">
        <v>2.5</v>
      </c>
      <c r="FM217">
        <v>0.7</v>
      </c>
      <c r="FN217">
        <v>0.8</v>
      </c>
      <c r="FO217">
        <v>3.1</v>
      </c>
      <c r="FP217">
        <v>4.7</v>
      </c>
      <c r="FQ217">
        <v>1</v>
      </c>
      <c r="FR217">
        <v>0.5</v>
      </c>
      <c r="FS217">
        <v>314</v>
      </c>
      <c r="FZ217" t="s">
        <v>700</v>
      </c>
      <c r="GA217" t="s">
        <v>700</v>
      </c>
      <c r="GB217" t="s">
        <v>861</v>
      </c>
      <c r="GC217" t="s">
        <v>195</v>
      </c>
    </row>
    <row r="218" spans="1:185" x14ac:dyDescent="0.25">
      <c r="A218" t="s">
        <v>1026</v>
      </c>
      <c r="B218">
        <v>28759</v>
      </c>
      <c r="C218">
        <v>2094</v>
      </c>
      <c r="D218">
        <v>6415</v>
      </c>
      <c r="E218">
        <v>507</v>
      </c>
      <c r="F218">
        <v>15298</v>
      </c>
      <c r="G218">
        <v>1578</v>
      </c>
      <c r="H218">
        <v>7046</v>
      </c>
      <c r="I218">
        <v>9</v>
      </c>
      <c r="J218">
        <v>1976</v>
      </c>
      <c r="K218">
        <v>136</v>
      </c>
      <c r="L218">
        <v>4439</v>
      </c>
      <c r="M218">
        <v>371</v>
      </c>
      <c r="N218">
        <v>1696</v>
      </c>
      <c r="O218">
        <v>202</v>
      </c>
      <c r="P218">
        <v>2421</v>
      </c>
      <c r="Q218">
        <v>380</v>
      </c>
      <c r="R218">
        <v>2727</v>
      </c>
      <c r="S218">
        <v>295</v>
      </c>
      <c r="T218">
        <v>3591</v>
      </c>
      <c r="U218">
        <v>330</v>
      </c>
      <c r="V218">
        <v>4863</v>
      </c>
      <c r="W218">
        <v>371</v>
      </c>
      <c r="X218">
        <v>14658</v>
      </c>
      <c r="Y218">
        <v>1251</v>
      </c>
      <c r="Z218">
        <v>14101</v>
      </c>
      <c r="AA218">
        <v>843</v>
      </c>
      <c r="AB218">
        <v>24297</v>
      </c>
      <c r="AC218">
        <v>1376</v>
      </c>
      <c r="AD218">
        <v>99</v>
      </c>
      <c r="AE218">
        <v>3</v>
      </c>
      <c r="AF218">
        <v>3355</v>
      </c>
      <c r="AG218">
        <v>622</v>
      </c>
      <c r="AH218">
        <v>181</v>
      </c>
      <c r="AI218">
        <v>27</v>
      </c>
      <c r="AJ218">
        <v>49</v>
      </c>
      <c r="AK218">
        <v>0</v>
      </c>
      <c r="AL218">
        <v>765</v>
      </c>
      <c r="AM218">
        <v>66</v>
      </c>
      <c r="AN218">
        <v>614</v>
      </c>
      <c r="AO218">
        <v>42</v>
      </c>
      <c r="AP218">
        <v>23881</v>
      </c>
      <c r="AQ218">
        <v>1367</v>
      </c>
      <c r="AR218">
        <v>4456</v>
      </c>
      <c r="AS218">
        <v>206</v>
      </c>
      <c r="AT218">
        <v>24303</v>
      </c>
      <c r="AU218">
        <v>1888</v>
      </c>
      <c r="AV218">
        <v>28459</v>
      </c>
      <c r="AW218">
        <v>2066</v>
      </c>
      <c r="AX218">
        <v>300</v>
      </c>
      <c r="AY218">
        <v>28</v>
      </c>
      <c r="AZ218">
        <v>187</v>
      </c>
      <c r="BA218">
        <v>16</v>
      </c>
      <c r="BB218">
        <v>113</v>
      </c>
      <c r="BC218">
        <v>12</v>
      </c>
      <c r="BD218">
        <v>1664</v>
      </c>
      <c r="BE218">
        <v>197</v>
      </c>
      <c r="BF218">
        <v>6832</v>
      </c>
      <c r="BG218">
        <v>552</v>
      </c>
      <c r="BH218">
        <v>7488</v>
      </c>
      <c r="BI218">
        <v>497</v>
      </c>
      <c r="BJ218">
        <v>4664</v>
      </c>
      <c r="BK218">
        <v>139</v>
      </c>
      <c r="BL218">
        <v>11518</v>
      </c>
      <c r="BM218">
        <v>1215</v>
      </c>
      <c r="BN218">
        <v>10892</v>
      </c>
      <c r="BO218">
        <v>1085</v>
      </c>
      <c r="BP218">
        <v>626</v>
      </c>
      <c r="BQ218">
        <v>130</v>
      </c>
      <c r="BR218">
        <v>3780</v>
      </c>
      <c r="BS218">
        <v>363</v>
      </c>
      <c r="BT218">
        <v>7565</v>
      </c>
      <c r="BU218">
        <v>682</v>
      </c>
      <c r="BV218">
        <v>4545</v>
      </c>
      <c r="BW218">
        <v>606</v>
      </c>
      <c r="BX218">
        <v>3188</v>
      </c>
      <c r="BY218">
        <v>290</v>
      </c>
      <c r="BZ218">
        <v>4154</v>
      </c>
      <c r="CA218">
        <v>436</v>
      </c>
      <c r="CB218">
        <v>6429</v>
      </c>
      <c r="CC218">
        <v>655</v>
      </c>
      <c r="CD218">
        <v>13439</v>
      </c>
      <c r="CE218">
        <v>1063</v>
      </c>
      <c r="CF218">
        <v>8657</v>
      </c>
      <c r="CG218">
        <v>316</v>
      </c>
      <c r="CH218">
        <v>2094</v>
      </c>
      <c r="CI218">
        <v>26665</v>
      </c>
      <c r="CJ218">
        <v>17673</v>
      </c>
      <c r="CK218">
        <v>15280</v>
      </c>
      <c r="CL218">
        <v>26541</v>
      </c>
      <c r="CM218">
        <v>811</v>
      </c>
      <c r="CN218">
        <v>126</v>
      </c>
      <c r="CO218">
        <v>368</v>
      </c>
      <c r="CP218">
        <v>1356</v>
      </c>
      <c r="CQ218">
        <v>1058</v>
      </c>
      <c r="CR218">
        <v>178</v>
      </c>
      <c r="CS218">
        <v>1482</v>
      </c>
      <c r="CT218">
        <v>513</v>
      </c>
      <c r="CU218">
        <v>142</v>
      </c>
      <c r="CV218">
        <v>604</v>
      </c>
      <c r="CW218">
        <v>880</v>
      </c>
      <c r="CX218">
        <v>2902</v>
      </c>
      <c r="CY218">
        <v>1548</v>
      </c>
      <c r="CZ218">
        <v>578</v>
      </c>
      <c r="DA218">
        <v>674</v>
      </c>
      <c r="DB218">
        <v>700</v>
      </c>
      <c r="DC218">
        <v>545</v>
      </c>
      <c r="DD218">
        <v>1500</v>
      </c>
      <c r="DE218">
        <v>4316</v>
      </c>
      <c r="DF218">
        <v>8691</v>
      </c>
      <c r="DG218">
        <v>6820</v>
      </c>
      <c r="DH218">
        <v>1799</v>
      </c>
      <c r="DI218">
        <v>570</v>
      </c>
      <c r="DJ218">
        <v>309</v>
      </c>
      <c r="DK218">
        <v>1301</v>
      </c>
      <c r="DL218">
        <v>845</v>
      </c>
      <c r="DM218">
        <v>25608</v>
      </c>
      <c r="DN218">
        <v>3043</v>
      </c>
      <c r="DO218">
        <v>10632</v>
      </c>
      <c r="DP218">
        <v>2375</v>
      </c>
      <c r="DQ218">
        <v>490</v>
      </c>
      <c r="DR218">
        <v>232</v>
      </c>
      <c r="DS218">
        <v>209</v>
      </c>
      <c r="DT218">
        <v>177</v>
      </c>
      <c r="DU218">
        <v>239</v>
      </c>
      <c r="DV218">
        <v>661</v>
      </c>
      <c r="DW218">
        <v>13007</v>
      </c>
      <c r="DX218" t="s">
        <v>1516</v>
      </c>
      <c r="DY218" t="s">
        <v>1026</v>
      </c>
      <c r="DZ218" t="s">
        <v>700</v>
      </c>
      <c r="EA218" t="s">
        <v>700</v>
      </c>
      <c r="EB218" t="s">
        <v>862</v>
      </c>
      <c r="EC218">
        <v>0.7</v>
      </c>
      <c r="ED218">
        <v>2.1</v>
      </c>
      <c r="EE218">
        <v>1.7</v>
      </c>
      <c r="EF218">
        <v>2.9</v>
      </c>
      <c r="EG218">
        <v>2.7</v>
      </c>
      <c r="EH218">
        <v>2.5</v>
      </c>
      <c r="EI218">
        <v>1.7</v>
      </c>
      <c r="EJ218">
        <v>1.1000000000000001</v>
      </c>
      <c r="EK218">
        <v>0.2</v>
      </c>
      <c r="EL218">
        <v>1.4</v>
      </c>
      <c r="EM218">
        <v>1</v>
      </c>
      <c r="EN218">
        <v>0.1</v>
      </c>
      <c r="EO218">
        <v>0.8</v>
      </c>
      <c r="EP218">
        <v>0.8</v>
      </c>
      <c r="EQ218">
        <v>0.6</v>
      </c>
      <c r="ER218">
        <v>3.8</v>
      </c>
      <c r="ES218">
        <v>3.5</v>
      </c>
      <c r="ET218">
        <v>10.4</v>
      </c>
      <c r="EU218">
        <v>29.2</v>
      </c>
      <c r="EV218">
        <v>3.6</v>
      </c>
      <c r="EW218">
        <v>4</v>
      </c>
      <c r="EX218">
        <v>0.6</v>
      </c>
      <c r="EY218">
        <v>0.7</v>
      </c>
      <c r="EZ218">
        <v>4.0999999999999996</v>
      </c>
      <c r="FA218">
        <v>4.8</v>
      </c>
      <c r="FB218">
        <v>8.8000000000000007</v>
      </c>
      <c r="FC218">
        <v>1.2</v>
      </c>
      <c r="FD218">
        <v>0.8</v>
      </c>
      <c r="FE218">
        <v>3.2</v>
      </c>
      <c r="FF218">
        <v>1</v>
      </c>
      <c r="FG218">
        <v>1</v>
      </c>
      <c r="FH218">
        <v>0.8</v>
      </c>
      <c r="FI218">
        <v>1</v>
      </c>
      <c r="FJ218">
        <v>1</v>
      </c>
      <c r="FK218">
        <v>5</v>
      </c>
      <c r="FL218">
        <v>1.8</v>
      </c>
      <c r="FM218">
        <v>1.1000000000000001</v>
      </c>
      <c r="FN218">
        <v>1.7</v>
      </c>
      <c r="FO218">
        <v>1.9</v>
      </c>
      <c r="FP218">
        <v>1.7</v>
      </c>
      <c r="FQ218">
        <v>0.9</v>
      </c>
      <c r="FR218">
        <v>0.6</v>
      </c>
      <c r="FS218">
        <v>100</v>
      </c>
      <c r="FZ218" t="s">
        <v>700</v>
      </c>
      <c r="GA218" t="s">
        <v>700</v>
      </c>
      <c r="GB218" t="s">
        <v>863</v>
      </c>
      <c r="GC218" t="s">
        <v>195</v>
      </c>
    </row>
    <row r="219" spans="1:185" x14ac:dyDescent="0.25">
      <c r="A219" t="s">
        <v>1027</v>
      </c>
      <c r="B219">
        <v>11821</v>
      </c>
      <c r="C219">
        <v>945</v>
      </c>
      <c r="D219">
        <v>2915</v>
      </c>
      <c r="E219">
        <v>179</v>
      </c>
      <c r="F219">
        <v>6578</v>
      </c>
      <c r="G219">
        <v>766</v>
      </c>
      <c r="H219">
        <v>2328</v>
      </c>
      <c r="I219">
        <v>0</v>
      </c>
      <c r="J219">
        <v>952</v>
      </c>
      <c r="K219">
        <v>40</v>
      </c>
      <c r="L219">
        <v>1963</v>
      </c>
      <c r="M219">
        <v>139</v>
      </c>
      <c r="N219">
        <v>912</v>
      </c>
      <c r="O219">
        <v>249</v>
      </c>
      <c r="P219">
        <v>1241</v>
      </c>
      <c r="Q219">
        <v>140</v>
      </c>
      <c r="R219">
        <v>1270</v>
      </c>
      <c r="S219">
        <v>190</v>
      </c>
      <c r="T219">
        <v>1442</v>
      </c>
      <c r="U219">
        <v>58</v>
      </c>
      <c r="V219">
        <v>1713</v>
      </c>
      <c r="W219">
        <v>129</v>
      </c>
      <c r="X219">
        <v>5872</v>
      </c>
      <c r="Y219">
        <v>615</v>
      </c>
      <c r="Z219">
        <v>5949</v>
      </c>
      <c r="AA219">
        <v>330</v>
      </c>
      <c r="AB219">
        <v>10741</v>
      </c>
      <c r="AC219">
        <v>666</v>
      </c>
      <c r="AD219">
        <v>67</v>
      </c>
      <c r="AE219">
        <v>7</v>
      </c>
      <c r="AF219">
        <v>222</v>
      </c>
      <c r="AG219">
        <v>0</v>
      </c>
      <c r="AH219">
        <v>111</v>
      </c>
      <c r="AI219">
        <v>0</v>
      </c>
      <c r="AJ219">
        <v>437</v>
      </c>
      <c r="AK219">
        <v>193</v>
      </c>
      <c r="AL219">
        <v>106</v>
      </c>
      <c r="AM219">
        <v>11</v>
      </c>
      <c r="AN219">
        <v>818</v>
      </c>
      <c r="AO219">
        <v>269</v>
      </c>
      <c r="AP219">
        <v>10381</v>
      </c>
      <c r="AQ219">
        <v>591</v>
      </c>
      <c r="AR219">
        <v>1604</v>
      </c>
      <c r="AS219">
        <v>55</v>
      </c>
      <c r="AT219">
        <v>10217</v>
      </c>
      <c r="AU219">
        <v>890</v>
      </c>
      <c r="AV219">
        <v>11145</v>
      </c>
      <c r="AW219">
        <v>666</v>
      </c>
      <c r="AX219">
        <v>676</v>
      </c>
      <c r="AY219">
        <v>279</v>
      </c>
      <c r="AZ219">
        <v>144</v>
      </c>
      <c r="BA219">
        <v>32</v>
      </c>
      <c r="BB219">
        <v>532</v>
      </c>
      <c r="BC219">
        <v>247</v>
      </c>
      <c r="BD219">
        <v>735</v>
      </c>
      <c r="BE219">
        <v>89</v>
      </c>
      <c r="BF219">
        <v>2829</v>
      </c>
      <c r="BG219">
        <v>208</v>
      </c>
      <c r="BH219">
        <v>2905</v>
      </c>
      <c r="BI219">
        <v>159</v>
      </c>
      <c r="BJ219">
        <v>1525</v>
      </c>
      <c r="BK219">
        <v>61</v>
      </c>
      <c r="BL219">
        <v>5618</v>
      </c>
      <c r="BM219">
        <v>646</v>
      </c>
      <c r="BN219">
        <v>5452</v>
      </c>
      <c r="BO219">
        <v>616</v>
      </c>
      <c r="BP219">
        <v>166</v>
      </c>
      <c r="BQ219">
        <v>30</v>
      </c>
      <c r="BR219">
        <v>960</v>
      </c>
      <c r="BS219">
        <v>120</v>
      </c>
      <c r="BT219">
        <v>4233</v>
      </c>
      <c r="BU219">
        <v>458</v>
      </c>
      <c r="BV219">
        <v>1607</v>
      </c>
      <c r="BW219">
        <v>209</v>
      </c>
      <c r="BX219">
        <v>738</v>
      </c>
      <c r="BY219">
        <v>99</v>
      </c>
      <c r="BZ219">
        <v>1170</v>
      </c>
      <c r="CA219">
        <v>232</v>
      </c>
      <c r="CB219">
        <v>2204</v>
      </c>
      <c r="CC219">
        <v>379</v>
      </c>
      <c r="CD219">
        <v>5118</v>
      </c>
      <c r="CE219">
        <v>394</v>
      </c>
      <c r="CF219">
        <v>4443</v>
      </c>
      <c r="CG219">
        <v>172</v>
      </c>
      <c r="CH219">
        <v>945</v>
      </c>
      <c r="CI219">
        <v>10876</v>
      </c>
      <c r="CJ219">
        <v>8156</v>
      </c>
      <c r="CK219">
        <v>4835</v>
      </c>
      <c r="CL219">
        <v>10164</v>
      </c>
      <c r="CM219">
        <v>1013</v>
      </c>
      <c r="CN219">
        <v>459</v>
      </c>
      <c r="CO219">
        <v>486</v>
      </c>
      <c r="CP219">
        <v>429</v>
      </c>
      <c r="CQ219">
        <v>1135</v>
      </c>
      <c r="CR219">
        <v>137</v>
      </c>
      <c r="CS219">
        <v>632</v>
      </c>
      <c r="CT219">
        <v>220</v>
      </c>
      <c r="CU219">
        <v>36</v>
      </c>
      <c r="CV219">
        <v>230</v>
      </c>
      <c r="CW219">
        <v>295</v>
      </c>
      <c r="CX219">
        <v>1619</v>
      </c>
      <c r="CY219">
        <v>456</v>
      </c>
      <c r="CZ219">
        <v>248</v>
      </c>
      <c r="DA219">
        <v>204</v>
      </c>
      <c r="DB219">
        <v>161</v>
      </c>
      <c r="DC219">
        <v>69</v>
      </c>
      <c r="DD219">
        <v>296</v>
      </c>
      <c r="DE219">
        <v>1848</v>
      </c>
      <c r="DF219">
        <v>3250</v>
      </c>
      <c r="DG219">
        <v>2606</v>
      </c>
      <c r="DH219">
        <v>874</v>
      </c>
      <c r="DI219">
        <v>169</v>
      </c>
      <c r="DJ219">
        <v>119</v>
      </c>
      <c r="DK219">
        <v>475</v>
      </c>
      <c r="DL219">
        <v>308</v>
      </c>
      <c r="DM219">
        <v>10117</v>
      </c>
      <c r="DN219">
        <v>1687</v>
      </c>
      <c r="DO219">
        <v>3432</v>
      </c>
      <c r="DP219">
        <v>1666</v>
      </c>
      <c r="DQ219">
        <v>373</v>
      </c>
      <c r="DR219">
        <v>302</v>
      </c>
      <c r="DS219">
        <v>142</v>
      </c>
      <c r="DT219">
        <v>240</v>
      </c>
      <c r="DU219">
        <v>60</v>
      </c>
      <c r="DV219">
        <v>421</v>
      </c>
      <c r="DW219">
        <v>5098</v>
      </c>
      <c r="DX219" t="s">
        <v>1517</v>
      </c>
      <c r="DY219" t="s">
        <v>1027</v>
      </c>
      <c r="DZ219" t="s">
        <v>700</v>
      </c>
      <c r="EA219" t="s">
        <v>700</v>
      </c>
      <c r="EB219" t="s">
        <v>864</v>
      </c>
      <c r="EC219">
        <v>1.9</v>
      </c>
      <c r="ED219">
        <v>3.8</v>
      </c>
      <c r="EE219">
        <v>2.6</v>
      </c>
      <c r="EF219">
        <v>13.2</v>
      </c>
      <c r="EG219">
        <v>4</v>
      </c>
      <c r="EH219">
        <v>9</v>
      </c>
      <c r="EI219">
        <v>2.7</v>
      </c>
      <c r="EJ219">
        <v>5</v>
      </c>
      <c r="EK219">
        <v>1.4</v>
      </c>
      <c r="EL219">
        <v>2.7</v>
      </c>
      <c r="EM219">
        <v>3.2</v>
      </c>
      <c r="EN219">
        <v>0.7</v>
      </c>
      <c r="EO219">
        <v>2.9</v>
      </c>
      <c r="EP219">
        <v>1.9</v>
      </c>
      <c r="EQ219">
        <v>2</v>
      </c>
      <c r="ER219">
        <v>16.600000000000001</v>
      </c>
      <c r="ES219">
        <v>7.6</v>
      </c>
      <c r="ET219">
        <v>14.5</v>
      </c>
      <c r="EU219">
        <v>27.7</v>
      </c>
      <c r="EV219">
        <v>13.4</v>
      </c>
      <c r="EW219">
        <v>17.3</v>
      </c>
      <c r="EX219">
        <v>2</v>
      </c>
      <c r="EY219">
        <v>1.8</v>
      </c>
      <c r="EZ219">
        <v>14.5</v>
      </c>
      <c r="FA219">
        <v>27.4</v>
      </c>
      <c r="FB219">
        <v>13.9</v>
      </c>
      <c r="FC219">
        <v>2.2000000000000002</v>
      </c>
      <c r="FD219">
        <v>2.1</v>
      </c>
      <c r="FE219">
        <v>5.7</v>
      </c>
      <c r="FF219">
        <v>4</v>
      </c>
      <c r="FG219">
        <v>2.2999999999999998</v>
      </c>
      <c r="FH219">
        <v>4.4000000000000004</v>
      </c>
      <c r="FI219">
        <v>3.7</v>
      </c>
      <c r="FJ219">
        <v>3.7</v>
      </c>
      <c r="FK219">
        <v>16.3</v>
      </c>
      <c r="FL219">
        <v>4.0999999999999996</v>
      </c>
      <c r="FM219">
        <v>3.9</v>
      </c>
      <c r="FN219">
        <v>5.3</v>
      </c>
      <c r="FO219">
        <v>5.0999999999999996</v>
      </c>
      <c r="FP219">
        <v>4</v>
      </c>
      <c r="FQ219">
        <v>2.9</v>
      </c>
      <c r="FR219">
        <v>2.4</v>
      </c>
      <c r="FS219">
        <v>93</v>
      </c>
      <c r="FZ219" t="s">
        <v>700</v>
      </c>
      <c r="GA219" t="s">
        <v>700</v>
      </c>
      <c r="GB219" t="s">
        <v>865</v>
      </c>
      <c r="GC219" t="s">
        <v>195</v>
      </c>
    </row>
    <row r="220" spans="1:185" x14ac:dyDescent="0.25">
      <c r="A220" t="s">
        <v>1028</v>
      </c>
      <c r="B220">
        <v>53334</v>
      </c>
      <c r="C220">
        <v>2079</v>
      </c>
      <c r="D220">
        <v>13343</v>
      </c>
      <c r="E220">
        <v>336</v>
      </c>
      <c r="F220">
        <v>32394</v>
      </c>
      <c r="G220">
        <v>1740</v>
      </c>
      <c r="H220">
        <v>7597</v>
      </c>
      <c r="I220">
        <v>3</v>
      </c>
      <c r="J220">
        <v>3673</v>
      </c>
      <c r="K220">
        <v>62</v>
      </c>
      <c r="L220">
        <v>9670</v>
      </c>
      <c r="M220">
        <v>274</v>
      </c>
      <c r="N220">
        <v>3930</v>
      </c>
      <c r="O220">
        <v>270</v>
      </c>
      <c r="P220">
        <v>5621</v>
      </c>
      <c r="Q220">
        <v>546</v>
      </c>
      <c r="R220">
        <v>6776</v>
      </c>
      <c r="S220">
        <v>248</v>
      </c>
      <c r="T220">
        <v>8514</v>
      </c>
      <c r="U220">
        <v>441</v>
      </c>
      <c r="V220">
        <v>7553</v>
      </c>
      <c r="W220">
        <v>235</v>
      </c>
      <c r="X220">
        <v>27204</v>
      </c>
      <c r="Y220">
        <v>1245</v>
      </c>
      <c r="Z220">
        <v>26130</v>
      </c>
      <c r="AA220">
        <v>834</v>
      </c>
      <c r="AB220">
        <v>51328</v>
      </c>
      <c r="AC220">
        <v>2008</v>
      </c>
      <c r="AD220">
        <v>274</v>
      </c>
      <c r="AE220">
        <v>11</v>
      </c>
      <c r="AF220">
        <v>141</v>
      </c>
      <c r="AG220">
        <v>7</v>
      </c>
      <c r="AH220">
        <v>526</v>
      </c>
      <c r="AI220">
        <v>16</v>
      </c>
      <c r="AJ220">
        <v>153</v>
      </c>
      <c r="AK220">
        <v>0</v>
      </c>
      <c r="AL220">
        <v>902</v>
      </c>
      <c r="AM220">
        <v>30</v>
      </c>
      <c r="AN220">
        <v>1086</v>
      </c>
      <c r="AO220">
        <v>71</v>
      </c>
      <c r="AP220">
        <v>50466</v>
      </c>
      <c r="AQ220">
        <v>1940</v>
      </c>
      <c r="AR220">
        <v>6358</v>
      </c>
      <c r="AS220">
        <v>164</v>
      </c>
      <c r="AT220">
        <v>46976</v>
      </c>
      <c r="AU220">
        <v>1915</v>
      </c>
      <c r="AV220">
        <v>52436</v>
      </c>
      <c r="AW220">
        <v>2041</v>
      </c>
      <c r="AX220">
        <v>898</v>
      </c>
      <c r="AY220">
        <v>38</v>
      </c>
      <c r="AZ220">
        <v>492</v>
      </c>
      <c r="BA220">
        <v>9</v>
      </c>
      <c r="BB220">
        <v>406</v>
      </c>
      <c r="BC220">
        <v>29</v>
      </c>
      <c r="BD220">
        <v>1943</v>
      </c>
      <c r="BE220">
        <v>157</v>
      </c>
      <c r="BF220">
        <v>11773</v>
      </c>
      <c r="BG220">
        <v>673</v>
      </c>
      <c r="BH220">
        <v>14742</v>
      </c>
      <c r="BI220">
        <v>530</v>
      </c>
      <c r="BJ220">
        <v>7603</v>
      </c>
      <c r="BK220">
        <v>113</v>
      </c>
      <c r="BL220">
        <v>27734</v>
      </c>
      <c r="BM220">
        <v>1405</v>
      </c>
      <c r="BN220">
        <v>26638</v>
      </c>
      <c r="BO220">
        <v>1272</v>
      </c>
      <c r="BP220">
        <v>1096</v>
      </c>
      <c r="BQ220">
        <v>133</v>
      </c>
      <c r="BR220">
        <v>4660</v>
      </c>
      <c r="BS220">
        <v>335</v>
      </c>
      <c r="BT220">
        <v>19641</v>
      </c>
      <c r="BU220">
        <v>799</v>
      </c>
      <c r="BV220">
        <v>8751</v>
      </c>
      <c r="BW220">
        <v>615</v>
      </c>
      <c r="BX220">
        <v>4002</v>
      </c>
      <c r="BY220">
        <v>326</v>
      </c>
      <c r="BZ220">
        <v>2979</v>
      </c>
      <c r="CA220">
        <v>367</v>
      </c>
      <c r="CB220">
        <v>5288</v>
      </c>
      <c r="CC220">
        <v>514</v>
      </c>
      <c r="CD220">
        <v>20757</v>
      </c>
      <c r="CE220">
        <v>951</v>
      </c>
      <c r="CF220">
        <v>27129</v>
      </c>
      <c r="CG220">
        <v>611</v>
      </c>
      <c r="CH220">
        <v>2079</v>
      </c>
      <c r="CI220">
        <v>51255</v>
      </c>
      <c r="CJ220">
        <v>42523</v>
      </c>
      <c r="CK220">
        <v>16438</v>
      </c>
      <c r="CL220">
        <v>50186</v>
      </c>
      <c r="CM220">
        <v>1481</v>
      </c>
      <c r="CN220">
        <v>225</v>
      </c>
      <c r="CO220">
        <v>288</v>
      </c>
      <c r="CP220">
        <v>3201</v>
      </c>
      <c r="CQ220">
        <v>4498</v>
      </c>
      <c r="CR220">
        <v>663</v>
      </c>
      <c r="CS220">
        <v>2996</v>
      </c>
      <c r="CT220">
        <v>1357</v>
      </c>
      <c r="CU220">
        <v>214</v>
      </c>
      <c r="CV220">
        <v>1381</v>
      </c>
      <c r="CW220">
        <v>2256</v>
      </c>
      <c r="CX220">
        <v>7229</v>
      </c>
      <c r="CY220">
        <v>1975</v>
      </c>
      <c r="CZ220">
        <v>1227</v>
      </c>
      <c r="DA220">
        <v>1477</v>
      </c>
      <c r="DB220">
        <v>894</v>
      </c>
      <c r="DC220">
        <v>483</v>
      </c>
      <c r="DD220">
        <v>1448</v>
      </c>
      <c r="DE220">
        <v>5374</v>
      </c>
      <c r="DF220">
        <v>14728</v>
      </c>
      <c r="DG220">
        <v>12070</v>
      </c>
      <c r="DH220">
        <v>4694</v>
      </c>
      <c r="DI220">
        <v>947</v>
      </c>
      <c r="DJ220">
        <v>584</v>
      </c>
      <c r="DK220">
        <v>1711</v>
      </c>
      <c r="DL220">
        <v>979</v>
      </c>
      <c r="DM220">
        <v>46777</v>
      </c>
      <c r="DN220">
        <v>7414</v>
      </c>
      <c r="DO220">
        <v>17267</v>
      </c>
      <c r="DP220">
        <v>2835</v>
      </c>
      <c r="DQ220">
        <v>358</v>
      </c>
      <c r="DR220">
        <v>339</v>
      </c>
      <c r="DS220">
        <v>346</v>
      </c>
      <c r="DT220">
        <v>357</v>
      </c>
      <c r="DU220">
        <v>290</v>
      </c>
      <c r="DV220">
        <v>960</v>
      </c>
      <c r="DW220">
        <v>20102</v>
      </c>
      <c r="DX220" t="s">
        <v>1517</v>
      </c>
      <c r="DY220" t="s">
        <v>1028</v>
      </c>
      <c r="DZ220" t="s">
        <v>700</v>
      </c>
      <c r="EA220" t="s">
        <v>700</v>
      </c>
      <c r="EB220" t="s">
        <v>866</v>
      </c>
      <c r="EC220">
        <v>0.7</v>
      </c>
      <c r="ED220">
        <v>1.6</v>
      </c>
      <c r="EE220">
        <v>1.5</v>
      </c>
      <c r="EF220">
        <v>2.9</v>
      </c>
      <c r="EG220">
        <v>3.5</v>
      </c>
      <c r="EH220">
        <v>1.3</v>
      </c>
      <c r="EI220">
        <v>1.3</v>
      </c>
      <c r="EJ220">
        <v>1</v>
      </c>
      <c r="EK220">
        <v>0.1</v>
      </c>
      <c r="EL220">
        <v>1.3</v>
      </c>
      <c r="EM220">
        <v>0.9</v>
      </c>
      <c r="EN220">
        <v>0.1</v>
      </c>
      <c r="EO220">
        <v>1</v>
      </c>
      <c r="EP220">
        <v>0.6</v>
      </c>
      <c r="EQ220">
        <v>0.8</v>
      </c>
      <c r="ER220">
        <v>5.5</v>
      </c>
      <c r="ES220">
        <v>4.5</v>
      </c>
      <c r="ET220">
        <v>3.3</v>
      </c>
      <c r="EU220">
        <v>10.8</v>
      </c>
      <c r="EV220">
        <v>2.9</v>
      </c>
      <c r="EW220">
        <v>4.3</v>
      </c>
      <c r="EX220">
        <v>0.8</v>
      </c>
      <c r="EY220">
        <v>0.8</v>
      </c>
      <c r="EZ220">
        <v>3.3</v>
      </c>
      <c r="FA220">
        <v>2.6</v>
      </c>
      <c r="FB220">
        <v>7</v>
      </c>
      <c r="FC220">
        <v>1.2</v>
      </c>
      <c r="FD220">
        <v>0.8</v>
      </c>
      <c r="FE220">
        <v>3.5</v>
      </c>
      <c r="FF220">
        <v>1.6</v>
      </c>
      <c r="FG220">
        <v>1.2</v>
      </c>
      <c r="FH220">
        <v>0.6</v>
      </c>
      <c r="FI220">
        <v>1</v>
      </c>
      <c r="FJ220">
        <v>1</v>
      </c>
      <c r="FK220">
        <v>5</v>
      </c>
      <c r="FL220">
        <v>2.4</v>
      </c>
      <c r="FM220">
        <v>1.1000000000000001</v>
      </c>
      <c r="FN220">
        <v>1.7</v>
      </c>
      <c r="FO220">
        <v>2.6</v>
      </c>
      <c r="FP220">
        <v>3.2</v>
      </c>
      <c r="FQ220">
        <v>1</v>
      </c>
      <c r="FR220">
        <v>0.9</v>
      </c>
      <c r="FS220">
        <v>155</v>
      </c>
      <c r="FZ220" t="s">
        <v>700</v>
      </c>
      <c r="GA220" t="s">
        <v>700</v>
      </c>
      <c r="GB220" t="s">
        <v>867</v>
      </c>
      <c r="GC220" t="s">
        <v>195</v>
      </c>
    </row>
    <row r="221" spans="1:185" x14ac:dyDescent="0.25">
      <c r="A221" t="s">
        <v>1029</v>
      </c>
      <c r="B221">
        <v>62287</v>
      </c>
      <c r="C221">
        <v>2611</v>
      </c>
      <c r="D221">
        <v>16493</v>
      </c>
      <c r="E221">
        <v>683</v>
      </c>
      <c r="F221">
        <v>38038</v>
      </c>
      <c r="G221">
        <v>1928</v>
      </c>
      <c r="H221">
        <v>7756</v>
      </c>
      <c r="I221">
        <v>0</v>
      </c>
      <c r="J221">
        <v>5399</v>
      </c>
      <c r="K221">
        <v>185</v>
      </c>
      <c r="L221">
        <v>11094</v>
      </c>
      <c r="M221">
        <v>498</v>
      </c>
      <c r="N221">
        <v>9167</v>
      </c>
      <c r="O221">
        <v>376</v>
      </c>
      <c r="P221">
        <v>7912</v>
      </c>
      <c r="Q221">
        <v>664</v>
      </c>
      <c r="R221">
        <v>7361</v>
      </c>
      <c r="S221">
        <v>326</v>
      </c>
      <c r="T221">
        <v>6802</v>
      </c>
      <c r="U221">
        <v>304</v>
      </c>
      <c r="V221">
        <v>6796</v>
      </c>
      <c r="W221">
        <v>258</v>
      </c>
      <c r="X221">
        <v>30741</v>
      </c>
      <c r="Y221">
        <v>1465</v>
      </c>
      <c r="Z221">
        <v>31546</v>
      </c>
      <c r="AA221">
        <v>1146</v>
      </c>
      <c r="AB221">
        <v>56555</v>
      </c>
      <c r="AC221">
        <v>1844</v>
      </c>
      <c r="AD221">
        <v>1920</v>
      </c>
      <c r="AE221">
        <v>194</v>
      </c>
      <c r="AF221">
        <v>1005</v>
      </c>
      <c r="AG221">
        <v>282</v>
      </c>
      <c r="AH221">
        <v>636</v>
      </c>
      <c r="AI221">
        <v>70</v>
      </c>
      <c r="AJ221">
        <v>365</v>
      </c>
      <c r="AK221">
        <v>111</v>
      </c>
      <c r="AL221">
        <v>1795</v>
      </c>
      <c r="AM221">
        <v>110</v>
      </c>
      <c r="AN221">
        <v>2791</v>
      </c>
      <c r="AO221">
        <v>315</v>
      </c>
      <c r="AP221">
        <v>54675</v>
      </c>
      <c r="AQ221">
        <v>1711</v>
      </c>
      <c r="AR221">
        <v>6157</v>
      </c>
      <c r="AS221">
        <v>269</v>
      </c>
      <c r="AT221">
        <v>56130</v>
      </c>
      <c r="AU221">
        <v>2342</v>
      </c>
      <c r="AV221">
        <v>59617</v>
      </c>
      <c r="AW221">
        <v>2273</v>
      </c>
      <c r="AX221">
        <v>2670</v>
      </c>
      <c r="AY221">
        <v>338</v>
      </c>
      <c r="AZ221">
        <v>1199</v>
      </c>
      <c r="BA221">
        <v>129</v>
      </c>
      <c r="BB221">
        <v>1471</v>
      </c>
      <c r="BC221">
        <v>209</v>
      </c>
      <c r="BD221">
        <v>1829</v>
      </c>
      <c r="BE221">
        <v>71</v>
      </c>
      <c r="BF221">
        <v>9274</v>
      </c>
      <c r="BG221">
        <v>599</v>
      </c>
      <c r="BH221">
        <v>13212</v>
      </c>
      <c r="BI221">
        <v>651</v>
      </c>
      <c r="BJ221">
        <v>12312</v>
      </c>
      <c r="BK221">
        <v>231</v>
      </c>
      <c r="BL221">
        <v>32040</v>
      </c>
      <c r="BM221">
        <v>1483</v>
      </c>
      <c r="BN221">
        <v>31299</v>
      </c>
      <c r="BO221">
        <v>1380</v>
      </c>
      <c r="BP221">
        <v>741</v>
      </c>
      <c r="BQ221">
        <v>103</v>
      </c>
      <c r="BR221">
        <v>5998</v>
      </c>
      <c r="BS221">
        <v>445</v>
      </c>
      <c r="BT221">
        <v>22007</v>
      </c>
      <c r="BU221">
        <v>770</v>
      </c>
      <c r="BV221">
        <v>11664</v>
      </c>
      <c r="BW221">
        <v>774</v>
      </c>
      <c r="BX221">
        <v>4367</v>
      </c>
      <c r="BY221">
        <v>384</v>
      </c>
      <c r="BZ221">
        <v>6828</v>
      </c>
      <c r="CA221">
        <v>510</v>
      </c>
      <c r="CB221">
        <v>10549</v>
      </c>
      <c r="CC221">
        <v>781</v>
      </c>
      <c r="CD221">
        <v>23860</v>
      </c>
      <c r="CE221">
        <v>1242</v>
      </c>
      <c r="CF221">
        <v>24518</v>
      </c>
      <c r="CG221">
        <v>445</v>
      </c>
      <c r="CH221">
        <v>2611</v>
      </c>
      <c r="CI221">
        <v>59676</v>
      </c>
      <c r="CJ221">
        <v>49358</v>
      </c>
      <c r="CK221">
        <v>18157</v>
      </c>
      <c r="CL221">
        <v>54966</v>
      </c>
      <c r="CM221">
        <v>3322</v>
      </c>
      <c r="CN221">
        <v>1064</v>
      </c>
      <c r="CO221">
        <v>757</v>
      </c>
      <c r="CP221">
        <v>2450</v>
      </c>
      <c r="CQ221">
        <v>2896</v>
      </c>
      <c r="CR221">
        <v>1469</v>
      </c>
      <c r="CS221">
        <v>3903</v>
      </c>
      <c r="CT221">
        <v>1471</v>
      </c>
      <c r="CU221">
        <v>653</v>
      </c>
      <c r="CV221">
        <v>2283</v>
      </c>
      <c r="CW221">
        <v>2386</v>
      </c>
      <c r="CX221">
        <v>10629</v>
      </c>
      <c r="CY221">
        <v>2598</v>
      </c>
      <c r="CZ221">
        <v>1540</v>
      </c>
      <c r="DA221">
        <v>1109</v>
      </c>
      <c r="DB221">
        <v>1021</v>
      </c>
      <c r="DC221">
        <v>722</v>
      </c>
      <c r="DD221">
        <v>1673</v>
      </c>
      <c r="DE221">
        <v>8595</v>
      </c>
      <c r="DF221">
        <v>15187</v>
      </c>
      <c r="DG221">
        <v>12369</v>
      </c>
      <c r="DH221">
        <v>5617</v>
      </c>
      <c r="DI221">
        <v>930</v>
      </c>
      <c r="DJ221">
        <v>654</v>
      </c>
      <c r="DK221">
        <v>1888</v>
      </c>
      <c r="DL221">
        <v>1199</v>
      </c>
      <c r="DM221">
        <v>51937</v>
      </c>
      <c r="DN221">
        <v>9706</v>
      </c>
      <c r="DO221">
        <v>16282</v>
      </c>
      <c r="DP221">
        <v>7500</v>
      </c>
      <c r="DQ221">
        <v>821</v>
      </c>
      <c r="DR221">
        <v>656</v>
      </c>
      <c r="DS221">
        <v>932</v>
      </c>
      <c r="DT221">
        <v>653</v>
      </c>
      <c r="DU221">
        <v>740</v>
      </c>
      <c r="DV221">
        <v>3105</v>
      </c>
      <c r="DW221">
        <v>23782</v>
      </c>
      <c r="DX221" t="s">
        <v>1517</v>
      </c>
      <c r="DY221" t="s">
        <v>1029</v>
      </c>
      <c r="DZ221" t="s">
        <v>700</v>
      </c>
      <c r="EA221" t="s">
        <v>700</v>
      </c>
      <c r="EB221" t="s">
        <v>868</v>
      </c>
      <c r="EC221">
        <v>0.8</v>
      </c>
      <c r="ED221">
        <v>1.8</v>
      </c>
      <c r="EE221">
        <v>1.9</v>
      </c>
      <c r="EF221">
        <v>1.1000000000000001</v>
      </c>
      <c r="EG221">
        <v>2.4</v>
      </c>
      <c r="EH221">
        <v>1.7</v>
      </c>
      <c r="EI221">
        <v>1.8</v>
      </c>
      <c r="EJ221">
        <v>1.4</v>
      </c>
      <c r="EK221">
        <v>0.4</v>
      </c>
      <c r="EL221">
        <v>1.5</v>
      </c>
      <c r="EM221">
        <v>0.8</v>
      </c>
      <c r="EN221">
        <v>0.2</v>
      </c>
      <c r="EO221">
        <v>1</v>
      </c>
      <c r="EP221">
        <v>0.8</v>
      </c>
      <c r="EQ221">
        <v>0.6</v>
      </c>
      <c r="ER221">
        <v>5</v>
      </c>
      <c r="ES221">
        <v>13.5</v>
      </c>
      <c r="ET221">
        <v>7.3</v>
      </c>
      <c r="EU221">
        <v>21.6</v>
      </c>
      <c r="EV221">
        <v>5.0999999999999996</v>
      </c>
      <c r="EW221">
        <v>6.9</v>
      </c>
      <c r="EX221">
        <v>0.6</v>
      </c>
      <c r="EY221">
        <v>0.7</v>
      </c>
      <c r="EZ221">
        <v>4.7</v>
      </c>
      <c r="FA221">
        <v>8.4</v>
      </c>
      <c r="FB221">
        <v>5</v>
      </c>
      <c r="FC221">
        <v>1.6</v>
      </c>
      <c r="FD221">
        <v>0.8</v>
      </c>
      <c r="FE221">
        <v>2.4</v>
      </c>
      <c r="FF221">
        <v>1.6</v>
      </c>
      <c r="FG221">
        <v>1.4</v>
      </c>
      <c r="FH221">
        <v>0.9</v>
      </c>
      <c r="FI221">
        <v>0.9</v>
      </c>
      <c r="FJ221">
        <v>0.9</v>
      </c>
      <c r="FK221">
        <v>7.7</v>
      </c>
      <c r="FL221">
        <v>2.2000000000000002</v>
      </c>
      <c r="FM221">
        <v>0.9</v>
      </c>
      <c r="FN221">
        <v>1.6</v>
      </c>
      <c r="FO221">
        <v>2.9</v>
      </c>
      <c r="FP221">
        <v>2.5</v>
      </c>
      <c r="FQ221">
        <v>1.3</v>
      </c>
      <c r="FR221">
        <v>0.7</v>
      </c>
      <c r="FS221">
        <v>190</v>
      </c>
      <c r="FZ221" t="s">
        <v>700</v>
      </c>
      <c r="GA221" t="s">
        <v>700</v>
      </c>
      <c r="GB221" t="s">
        <v>869</v>
      </c>
      <c r="GC221" t="s">
        <v>195</v>
      </c>
    </row>
    <row r="222" spans="1:185" x14ac:dyDescent="0.25">
      <c r="A222" t="s">
        <v>1030</v>
      </c>
      <c r="B222">
        <v>8714</v>
      </c>
      <c r="C222">
        <v>797</v>
      </c>
      <c r="D222">
        <v>2272</v>
      </c>
      <c r="E222">
        <v>218</v>
      </c>
      <c r="F222">
        <v>4744</v>
      </c>
      <c r="G222">
        <v>579</v>
      </c>
      <c r="H222">
        <v>1698</v>
      </c>
      <c r="I222">
        <v>0</v>
      </c>
      <c r="J222">
        <v>633</v>
      </c>
      <c r="K222">
        <v>69</v>
      </c>
      <c r="L222">
        <v>1639</v>
      </c>
      <c r="M222">
        <v>149</v>
      </c>
      <c r="N222">
        <v>591</v>
      </c>
      <c r="O222">
        <v>110</v>
      </c>
      <c r="P222">
        <v>800</v>
      </c>
      <c r="Q222">
        <v>174</v>
      </c>
      <c r="R222">
        <v>989</v>
      </c>
      <c r="S222">
        <v>84</v>
      </c>
      <c r="T222">
        <v>1080</v>
      </c>
      <c r="U222">
        <v>124</v>
      </c>
      <c r="V222">
        <v>1284</v>
      </c>
      <c r="W222">
        <v>87</v>
      </c>
      <c r="X222">
        <v>4465</v>
      </c>
      <c r="Y222">
        <v>482</v>
      </c>
      <c r="Z222">
        <v>4249</v>
      </c>
      <c r="AA222">
        <v>315</v>
      </c>
      <c r="AB222">
        <v>7494</v>
      </c>
      <c r="AC222">
        <v>589</v>
      </c>
      <c r="AD222">
        <v>26</v>
      </c>
      <c r="AE222">
        <v>0</v>
      </c>
      <c r="AF222">
        <v>748</v>
      </c>
      <c r="AG222">
        <v>152</v>
      </c>
      <c r="AH222">
        <v>39</v>
      </c>
      <c r="AI222">
        <v>0</v>
      </c>
      <c r="AJ222">
        <v>15</v>
      </c>
      <c r="AK222">
        <v>1</v>
      </c>
      <c r="AL222">
        <v>390</v>
      </c>
      <c r="AM222">
        <v>55</v>
      </c>
      <c r="AN222">
        <v>177</v>
      </c>
      <c r="AO222">
        <v>24</v>
      </c>
      <c r="AP222">
        <v>7396</v>
      </c>
      <c r="AQ222">
        <v>572</v>
      </c>
      <c r="AR222">
        <v>1463</v>
      </c>
      <c r="AS222">
        <v>78</v>
      </c>
      <c r="AT222">
        <v>7251</v>
      </c>
      <c r="AU222">
        <v>719</v>
      </c>
      <c r="AV222">
        <v>8623</v>
      </c>
      <c r="AW222">
        <v>774</v>
      </c>
      <c r="AX222">
        <v>91</v>
      </c>
      <c r="AY222">
        <v>23</v>
      </c>
      <c r="AZ222">
        <v>44</v>
      </c>
      <c r="BA222">
        <v>6</v>
      </c>
      <c r="BB222">
        <v>47</v>
      </c>
      <c r="BC222">
        <v>17</v>
      </c>
      <c r="BD222">
        <v>799</v>
      </c>
      <c r="BE222">
        <v>95</v>
      </c>
      <c r="BF222">
        <v>2061</v>
      </c>
      <c r="BG222">
        <v>218</v>
      </c>
      <c r="BH222">
        <v>2029</v>
      </c>
      <c r="BI222">
        <v>136</v>
      </c>
      <c r="BJ222">
        <v>962</v>
      </c>
      <c r="BK222">
        <v>20</v>
      </c>
      <c r="BL222">
        <v>3719</v>
      </c>
      <c r="BM222">
        <v>459</v>
      </c>
      <c r="BN222">
        <v>3434</v>
      </c>
      <c r="BO222">
        <v>378</v>
      </c>
      <c r="BP222">
        <v>285</v>
      </c>
      <c r="BQ222">
        <v>81</v>
      </c>
      <c r="BR222">
        <v>1025</v>
      </c>
      <c r="BS222">
        <v>120</v>
      </c>
      <c r="BT222">
        <v>2302</v>
      </c>
      <c r="BU222">
        <v>209</v>
      </c>
      <c r="BV222">
        <v>1547</v>
      </c>
      <c r="BW222">
        <v>263</v>
      </c>
      <c r="BX222">
        <v>895</v>
      </c>
      <c r="BY222">
        <v>107</v>
      </c>
      <c r="BZ222">
        <v>1461</v>
      </c>
      <c r="CA222">
        <v>193</v>
      </c>
      <c r="CB222">
        <v>2120</v>
      </c>
      <c r="CC222">
        <v>244</v>
      </c>
      <c r="CD222">
        <v>3917</v>
      </c>
      <c r="CE222">
        <v>429</v>
      </c>
      <c r="CF222">
        <v>2582</v>
      </c>
      <c r="CG222">
        <v>124</v>
      </c>
      <c r="CH222">
        <v>797</v>
      </c>
      <c r="CI222">
        <v>7917</v>
      </c>
      <c r="CJ222">
        <v>5245</v>
      </c>
      <c r="CK222">
        <v>4158</v>
      </c>
      <c r="CL222">
        <v>7911</v>
      </c>
      <c r="CM222">
        <v>359</v>
      </c>
      <c r="CN222">
        <v>100</v>
      </c>
      <c r="CO222">
        <v>235</v>
      </c>
      <c r="CP222">
        <v>526</v>
      </c>
      <c r="CQ222">
        <v>451</v>
      </c>
      <c r="CR222">
        <v>64</v>
      </c>
      <c r="CS222">
        <v>378</v>
      </c>
      <c r="CT222">
        <v>237</v>
      </c>
      <c r="CU222">
        <v>50</v>
      </c>
      <c r="CV222">
        <v>87</v>
      </c>
      <c r="CW222">
        <v>142</v>
      </c>
      <c r="CX222">
        <v>1000</v>
      </c>
      <c r="CY222">
        <v>292</v>
      </c>
      <c r="CZ222">
        <v>170</v>
      </c>
      <c r="DA222">
        <v>158</v>
      </c>
      <c r="DB222">
        <v>207</v>
      </c>
      <c r="DC222">
        <v>159</v>
      </c>
      <c r="DD222">
        <v>490</v>
      </c>
      <c r="DE222">
        <v>1234</v>
      </c>
      <c r="DF222">
        <v>2224</v>
      </c>
      <c r="DG222">
        <v>1789</v>
      </c>
      <c r="DH222">
        <v>570</v>
      </c>
      <c r="DI222">
        <v>162</v>
      </c>
      <c r="DJ222">
        <v>86</v>
      </c>
      <c r="DK222">
        <v>273</v>
      </c>
      <c r="DL222">
        <v>180</v>
      </c>
      <c r="DM222">
        <v>7751</v>
      </c>
      <c r="DN222">
        <v>920</v>
      </c>
      <c r="DO222">
        <v>2754</v>
      </c>
      <c r="DP222">
        <v>704</v>
      </c>
      <c r="DQ222">
        <v>76</v>
      </c>
      <c r="DR222">
        <v>47</v>
      </c>
      <c r="DS222">
        <v>81</v>
      </c>
      <c r="DT222">
        <v>93</v>
      </c>
      <c r="DU222">
        <v>27</v>
      </c>
      <c r="DV222">
        <v>274</v>
      </c>
      <c r="DW222">
        <v>3458</v>
      </c>
      <c r="DX222" t="s">
        <v>1517</v>
      </c>
      <c r="DY222" t="s">
        <v>1030</v>
      </c>
      <c r="DZ222" t="s">
        <v>700</v>
      </c>
      <c r="EA222" t="s">
        <v>700</v>
      </c>
      <c r="EB222" t="s">
        <v>870</v>
      </c>
      <c r="EC222">
        <v>1.1000000000000001</v>
      </c>
      <c r="ED222">
        <v>3.3</v>
      </c>
      <c r="EE222">
        <v>2.5</v>
      </c>
      <c r="EF222">
        <v>5</v>
      </c>
      <c r="EG222">
        <v>4.2</v>
      </c>
      <c r="EH222">
        <v>3.1</v>
      </c>
      <c r="EI222">
        <v>2.8</v>
      </c>
      <c r="EJ222">
        <v>1.8</v>
      </c>
      <c r="EK222">
        <v>1.8</v>
      </c>
      <c r="EL222">
        <v>2.4</v>
      </c>
      <c r="EM222">
        <v>1.3</v>
      </c>
      <c r="EN222">
        <v>1</v>
      </c>
      <c r="EO222">
        <v>1.3</v>
      </c>
      <c r="EP222">
        <v>1.3</v>
      </c>
      <c r="EQ222">
        <v>1.2</v>
      </c>
      <c r="ER222">
        <v>42.7</v>
      </c>
      <c r="ES222">
        <v>5.4</v>
      </c>
      <c r="ET222">
        <v>34.299999999999997</v>
      </c>
      <c r="EU222">
        <v>14</v>
      </c>
      <c r="EV222">
        <v>7.2</v>
      </c>
      <c r="EW222">
        <v>10.6</v>
      </c>
      <c r="EX222">
        <v>1.2</v>
      </c>
      <c r="EY222">
        <v>1.1000000000000001</v>
      </c>
      <c r="EZ222">
        <v>18.2</v>
      </c>
      <c r="FA222">
        <v>14.3</v>
      </c>
      <c r="FB222">
        <v>31.3</v>
      </c>
      <c r="FC222">
        <v>1.4</v>
      </c>
      <c r="FD222">
        <v>1.3</v>
      </c>
      <c r="FE222">
        <v>3.8</v>
      </c>
      <c r="FF222">
        <v>1.7</v>
      </c>
      <c r="FG222">
        <v>1.7</v>
      </c>
      <c r="FH222">
        <v>0.9</v>
      </c>
      <c r="FI222">
        <v>1.5</v>
      </c>
      <c r="FJ222">
        <v>1.6</v>
      </c>
      <c r="FK222">
        <v>8.6999999999999993</v>
      </c>
      <c r="FL222">
        <v>2.6</v>
      </c>
      <c r="FM222">
        <v>1.8</v>
      </c>
      <c r="FN222">
        <v>2.8</v>
      </c>
      <c r="FO222">
        <v>3.1</v>
      </c>
      <c r="FP222">
        <v>2.9</v>
      </c>
      <c r="FQ222">
        <v>1.9</v>
      </c>
      <c r="FR222">
        <v>1.4</v>
      </c>
      <c r="FS222">
        <v>61</v>
      </c>
      <c r="FZ222" t="s">
        <v>700</v>
      </c>
      <c r="GA222" t="s">
        <v>700</v>
      </c>
      <c r="GB222" t="s">
        <v>871</v>
      </c>
      <c r="GC222" t="s">
        <v>195</v>
      </c>
    </row>
    <row r="223" spans="1:185" x14ac:dyDescent="0.25">
      <c r="A223" t="s">
        <v>1031</v>
      </c>
      <c r="B223">
        <v>5270</v>
      </c>
      <c r="C223">
        <v>281</v>
      </c>
      <c r="D223">
        <v>832</v>
      </c>
      <c r="E223">
        <v>21</v>
      </c>
      <c r="F223">
        <v>3059</v>
      </c>
      <c r="G223">
        <v>260</v>
      </c>
      <c r="H223">
        <v>1379</v>
      </c>
      <c r="I223">
        <v>0</v>
      </c>
      <c r="J223">
        <v>275</v>
      </c>
      <c r="K223">
        <v>6</v>
      </c>
      <c r="L223">
        <v>557</v>
      </c>
      <c r="M223">
        <v>15</v>
      </c>
      <c r="N223">
        <v>305</v>
      </c>
      <c r="O223">
        <v>23</v>
      </c>
      <c r="P223">
        <v>521</v>
      </c>
      <c r="Q223">
        <v>70</v>
      </c>
      <c r="R223">
        <v>520</v>
      </c>
      <c r="S223">
        <v>26</v>
      </c>
      <c r="T223">
        <v>681</v>
      </c>
      <c r="U223">
        <v>69</v>
      </c>
      <c r="V223">
        <v>1032</v>
      </c>
      <c r="W223">
        <v>72</v>
      </c>
      <c r="X223">
        <v>2617</v>
      </c>
      <c r="Y223">
        <v>151</v>
      </c>
      <c r="Z223">
        <v>2653</v>
      </c>
      <c r="AA223">
        <v>130</v>
      </c>
      <c r="AB223">
        <v>4579</v>
      </c>
      <c r="AC223">
        <v>170</v>
      </c>
      <c r="AD223">
        <v>22</v>
      </c>
      <c r="AE223">
        <v>0</v>
      </c>
      <c r="AF223">
        <v>459</v>
      </c>
      <c r="AG223">
        <v>81</v>
      </c>
      <c r="AH223">
        <v>47</v>
      </c>
      <c r="AI223">
        <v>15</v>
      </c>
      <c r="AJ223">
        <v>53</v>
      </c>
      <c r="AK223">
        <v>5</v>
      </c>
      <c r="AL223">
        <v>110</v>
      </c>
      <c r="AM223">
        <v>10</v>
      </c>
      <c r="AN223">
        <v>119</v>
      </c>
      <c r="AO223">
        <v>7</v>
      </c>
      <c r="AP223">
        <v>4523</v>
      </c>
      <c r="AQ223">
        <v>170</v>
      </c>
      <c r="AR223">
        <v>719</v>
      </c>
      <c r="AS223">
        <v>25</v>
      </c>
      <c r="AT223">
        <v>4551</v>
      </c>
      <c r="AU223">
        <v>256</v>
      </c>
      <c r="AV223">
        <v>4960</v>
      </c>
      <c r="AW223">
        <v>253</v>
      </c>
      <c r="AX223">
        <v>310</v>
      </c>
      <c r="AY223">
        <v>28</v>
      </c>
      <c r="AZ223">
        <v>102</v>
      </c>
      <c r="BA223">
        <v>5</v>
      </c>
      <c r="BB223">
        <v>208</v>
      </c>
      <c r="BC223">
        <v>23</v>
      </c>
      <c r="BD223">
        <v>129</v>
      </c>
      <c r="BE223">
        <v>19</v>
      </c>
      <c r="BF223">
        <v>938</v>
      </c>
      <c r="BG223">
        <v>77</v>
      </c>
      <c r="BH223">
        <v>1295</v>
      </c>
      <c r="BI223">
        <v>103</v>
      </c>
      <c r="BJ223">
        <v>1771</v>
      </c>
      <c r="BK223">
        <v>38</v>
      </c>
      <c r="BL223">
        <v>2381</v>
      </c>
      <c r="BM223">
        <v>186</v>
      </c>
      <c r="BN223">
        <v>2315</v>
      </c>
      <c r="BO223">
        <v>180</v>
      </c>
      <c r="BP223">
        <v>66</v>
      </c>
      <c r="BQ223">
        <v>6</v>
      </c>
      <c r="BR223">
        <v>678</v>
      </c>
      <c r="BS223">
        <v>74</v>
      </c>
      <c r="BT223">
        <v>1523</v>
      </c>
      <c r="BU223">
        <v>92</v>
      </c>
      <c r="BV223">
        <v>1078</v>
      </c>
      <c r="BW223">
        <v>129</v>
      </c>
      <c r="BX223">
        <v>458</v>
      </c>
      <c r="BY223">
        <v>39</v>
      </c>
      <c r="BZ223">
        <v>683</v>
      </c>
      <c r="CA223">
        <v>62</v>
      </c>
      <c r="CB223">
        <v>985</v>
      </c>
      <c r="CC223">
        <v>72</v>
      </c>
      <c r="CD223">
        <v>2359</v>
      </c>
      <c r="CE223">
        <v>169</v>
      </c>
      <c r="CF223">
        <v>1926</v>
      </c>
      <c r="CG223">
        <v>40</v>
      </c>
      <c r="CH223">
        <v>281</v>
      </c>
      <c r="CI223">
        <v>4989</v>
      </c>
      <c r="CJ223">
        <v>3832</v>
      </c>
      <c r="CK223">
        <v>2257</v>
      </c>
      <c r="CL223">
        <v>4718</v>
      </c>
      <c r="CM223">
        <v>374</v>
      </c>
      <c r="CN223">
        <v>29</v>
      </c>
      <c r="CO223">
        <v>91</v>
      </c>
      <c r="CP223">
        <v>209</v>
      </c>
      <c r="CQ223">
        <v>51</v>
      </c>
      <c r="CR223">
        <v>17</v>
      </c>
      <c r="CS223">
        <v>404</v>
      </c>
      <c r="CT223">
        <v>103</v>
      </c>
      <c r="CU223">
        <v>48</v>
      </c>
      <c r="CV223">
        <v>84</v>
      </c>
      <c r="CW223">
        <v>156</v>
      </c>
      <c r="CX223">
        <v>451</v>
      </c>
      <c r="CY223">
        <v>778</v>
      </c>
      <c r="CZ223">
        <v>78</v>
      </c>
      <c r="DA223">
        <v>144</v>
      </c>
      <c r="DB223">
        <v>110</v>
      </c>
      <c r="DC223">
        <v>86</v>
      </c>
      <c r="DD223">
        <v>163</v>
      </c>
      <c r="DE223">
        <v>982</v>
      </c>
      <c r="DF223">
        <v>1717</v>
      </c>
      <c r="DG223">
        <v>1425</v>
      </c>
      <c r="DH223">
        <v>319</v>
      </c>
      <c r="DI223">
        <v>78</v>
      </c>
      <c r="DJ223">
        <v>63</v>
      </c>
      <c r="DK223">
        <v>214</v>
      </c>
      <c r="DL223">
        <v>124</v>
      </c>
      <c r="DM223">
        <v>4630</v>
      </c>
      <c r="DN223">
        <v>628</v>
      </c>
      <c r="DO223">
        <v>2020</v>
      </c>
      <c r="DP223">
        <v>679</v>
      </c>
      <c r="DQ223">
        <v>149</v>
      </c>
      <c r="DR223">
        <v>91</v>
      </c>
      <c r="DS223">
        <v>79</v>
      </c>
      <c r="DT223">
        <v>82</v>
      </c>
      <c r="DU223">
        <v>27</v>
      </c>
      <c r="DV223">
        <v>114</v>
      </c>
      <c r="DW223">
        <v>2699</v>
      </c>
      <c r="DX223" t="s">
        <v>1517</v>
      </c>
      <c r="DY223" t="s">
        <v>1031</v>
      </c>
      <c r="DZ223" t="s">
        <v>700</v>
      </c>
      <c r="EA223" t="s">
        <v>700</v>
      </c>
      <c r="EB223" t="s">
        <v>872</v>
      </c>
      <c r="EC223">
        <v>1.6</v>
      </c>
      <c r="ED223">
        <v>2.2000000000000002</v>
      </c>
      <c r="EE223">
        <v>1.7</v>
      </c>
      <c r="EF223">
        <v>7.2</v>
      </c>
      <c r="EG223">
        <v>7.8</v>
      </c>
      <c r="EH223">
        <v>4.9000000000000004</v>
      </c>
      <c r="EI223">
        <v>7.1</v>
      </c>
      <c r="EJ223">
        <v>2.9</v>
      </c>
      <c r="EK223">
        <v>1.9</v>
      </c>
      <c r="EL223">
        <v>1.5</v>
      </c>
      <c r="EM223">
        <v>2.6</v>
      </c>
      <c r="EN223">
        <v>1.3</v>
      </c>
      <c r="EO223">
        <v>1.9</v>
      </c>
      <c r="EP223">
        <v>2.1</v>
      </c>
      <c r="EQ223">
        <v>1.5</v>
      </c>
      <c r="ER223">
        <v>46.4</v>
      </c>
      <c r="ES223">
        <v>5.8</v>
      </c>
      <c r="ET223">
        <v>28.8</v>
      </c>
      <c r="EU223">
        <v>26.1</v>
      </c>
      <c r="EV223">
        <v>17.399999999999999</v>
      </c>
      <c r="EW223">
        <v>9.1999999999999993</v>
      </c>
      <c r="EX223">
        <v>1.5</v>
      </c>
      <c r="EY223">
        <v>1.6</v>
      </c>
      <c r="EZ223">
        <v>6.8</v>
      </c>
      <c r="FA223">
        <v>8.3000000000000007</v>
      </c>
      <c r="FB223">
        <v>10.8</v>
      </c>
      <c r="FC223">
        <v>2.9</v>
      </c>
      <c r="FD223">
        <v>1.6</v>
      </c>
      <c r="FE223">
        <v>10.4</v>
      </c>
      <c r="FF223">
        <v>3.6</v>
      </c>
      <c r="FG223">
        <v>4.2</v>
      </c>
      <c r="FH223">
        <v>1.2</v>
      </c>
      <c r="FI223">
        <v>2.9</v>
      </c>
      <c r="FJ223">
        <v>2.9</v>
      </c>
      <c r="FK223">
        <v>13.1</v>
      </c>
      <c r="FL223">
        <v>4.4000000000000004</v>
      </c>
      <c r="FM223">
        <v>3.2</v>
      </c>
      <c r="FN223">
        <v>4.4000000000000004</v>
      </c>
      <c r="FO223">
        <v>4.9000000000000004</v>
      </c>
      <c r="FP223">
        <v>3.3</v>
      </c>
      <c r="FQ223">
        <v>2.7</v>
      </c>
      <c r="FR223">
        <v>1.3</v>
      </c>
      <c r="FS223">
        <v>30</v>
      </c>
      <c r="FZ223" t="s">
        <v>700</v>
      </c>
      <c r="GA223" t="s">
        <v>700</v>
      </c>
      <c r="GB223" t="s">
        <v>873</v>
      </c>
      <c r="GC223" t="s">
        <v>195</v>
      </c>
    </row>
    <row r="224" spans="1:185" x14ac:dyDescent="0.25">
      <c r="A224" t="s">
        <v>1032</v>
      </c>
      <c r="B224">
        <v>11185</v>
      </c>
      <c r="C224">
        <v>584</v>
      </c>
      <c r="D224">
        <v>2861</v>
      </c>
      <c r="E224">
        <v>29</v>
      </c>
      <c r="F224">
        <v>5925</v>
      </c>
      <c r="G224">
        <v>555</v>
      </c>
      <c r="H224">
        <v>2399</v>
      </c>
      <c r="I224">
        <v>0</v>
      </c>
      <c r="J224">
        <v>941</v>
      </c>
      <c r="K224">
        <v>4</v>
      </c>
      <c r="L224">
        <v>1920</v>
      </c>
      <c r="M224">
        <v>25</v>
      </c>
      <c r="N224">
        <v>811</v>
      </c>
      <c r="O224">
        <v>111</v>
      </c>
      <c r="P224">
        <v>1028</v>
      </c>
      <c r="Q224">
        <v>156</v>
      </c>
      <c r="R224">
        <v>1136</v>
      </c>
      <c r="S224">
        <v>55</v>
      </c>
      <c r="T224">
        <v>1350</v>
      </c>
      <c r="U224">
        <v>109</v>
      </c>
      <c r="V224">
        <v>1600</v>
      </c>
      <c r="W224">
        <v>124</v>
      </c>
      <c r="X224">
        <v>5578</v>
      </c>
      <c r="Y224">
        <v>396</v>
      </c>
      <c r="Z224">
        <v>5607</v>
      </c>
      <c r="AA224">
        <v>188</v>
      </c>
      <c r="AB224">
        <v>10036</v>
      </c>
      <c r="AC224">
        <v>440</v>
      </c>
      <c r="AD224">
        <v>78</v>
      </c>
      <c r="AE224">
        <v>0</v>
      </c>
      <c r="AF224">
        <v>32</v>
      </c>
      <c r="AG224">
        <v>10</v>
      </c>
      <c r="AH224">
        <v>396</v>
      </c>
      <c r="AI224">
        <v>23</v>
      </c>
      <c r="AJ224">
        <v>450</v>
      </c>
      <c r="AK224">
        <v>100</v>
      </c>
      <c r="AL224">
        <v>167</v>
      </c>
      <c r="AM224">
        <v>11</v>
      </c>
      <c r="AN224">
        <v>835</v>
      </c>
      <c r="AO224">
        <v>183</v>
      </c>
      <c r="AP224">
        <v>9672</v>
      </c>
      <c r="AQ224">
        <v>366</v>
      </c>
      <c r="AR224">
        <v>1613</v>
      </c>
      <c r="AS224">
        <v>47</v>
      </c>
      <c r="AT224">
        <v>9572</v>
      </c>
      <c r="AU224">
        <v>537</v>
      </c>
      <c r="AV224">
        <v>10540</v>
      </c>
      <c r="AW224">
        <v>437</v>
      </c>
      <c r="AX224">
        <v>645</v>
      </c>
      <c r="AY224">
        <v>147</v>
      </c>
      <c r="AZ224">
        <v>242</v>
      </c>
      <c r="BA224">
        <v>18</v>
      </c>
      <c r="BB224">
        <v>403</v>
      </c>
      <c r="BC224">
        <v>129</v>
      </c>
      <c r="BD224">
        <v>697</v>
      </c>
      <c r="BE224">
        <v>105</v>
      </c>
      <c r="BF224">
        <v>2654</v>
      </c>
      <c r="BG224">
        <v>140</v>
      </c>
      <c r="BH224">
        <v>2551</v>
      </c>
      <c r="BI224">
        <v>165</v>
      </c>
      <c r="BJ224">
        <v>1611</v>
      </c>
      <c r="BK224">
        <v>34</v>
      </c>
      <c r="BL224">
        <v>4833</v>
      </c>
      <c r="BM224">
        <v>434</v>
      </c>
      <c r="BN224">
        <v>4614</v>
      </c>
      <c r="BO224">
        <v>382</v>
      </c>
      <c r="BP224">
        <v>219</v>
      </c>
      <c r="BQ224">
        <v>52</v>
      </c>
      <c r="BR224">
        <v>1092</v>
      </c>
      <c r="BS224">
        <v>121</v>
      </c>
      <c r="BT224">
        <v>3189</v>
      </c>
      <c r="BU224">
        <v>239</v>
      </c>
      <c r="BV224">
        <v>1877</v>
      </c>
      <c r="BW224">
        <v>176</v>
      </c>
      <c r="BX224">
        <v>859</v>
      </c>
      <c r="BY224">
        <v>140</v>
      </c>
      <c r="BZ224">
        <v>1386</v>
      </c>
      <c r="CA224">
        <v>164</v>
      </c>
      <c r="CB224">
        <v>2116</v>
      </c>
      <c r="CC224">
        <v>193</v>
      </c>
      <c r="CD224">
        <v>5526</v>
      </c>
      <c r="CE224">
        <v>323</v>
      </c>
      <c r="CF224">
        <v>3470</v>
      </c>
      <c r="CG224">
        <v>68</v>
      </c>
      <c r="CH224">
        <v>584</v>
      </c>
      <c r="CI224">
        <v>10601</v>
      </c>
      <c r="CJ224">
        <v>8044</v>
      </c>
      <c r="CK224">
        <v>4825</v>
      </c>
      <c r="CL224">
        <v>9644</v>
      </c>
      <c r="CM224">
        <v>950</v>
      </c>
      <c r="CN224">
        <v>349</v>
      </c>
      <c r="CO224">
        <v>595</v>
      </c>
      <c r="CP224">
        <v>457</v>
      </c>
      <c r="CQ224">
        <v>1080</v>
      </c>
      <c r="CR224">
        <v>121</v>
      </c>
      <c r="CS224">
        <v>622</v>
      </c>
      <c r="CT224">
        <v>208</v>
      </c>
      <c r="CU224">
        <v>32</v>
      </c>
      <c r="CV224">
        <v>124</v>
      </c>
      <c r="CW224">
        <v>193</v>
      </c>
      <c r="CX224">
        <v>1253</v>
      </c>
      <c r="CY224">
        <v>222</v>
      </c>
      <c r="CZ224">
        <v>193</v>
      </c>
      <c r="DA224">
        <v>295</v>
      </c>
      <c r="DB224">
        <v>187</v>
      </c>
      <c r="DC224">
        <v>166</v>
      </c>
      <c r="DD224">
        <v>516</v>
      </c>
      <c r="DE224">
        <v>1695</v>
      </c>
      <c r="DF224">
        <v>3155</v>
      </c>
      <c r="DG224">
        <v>2584</v>
      </c>
      <c r="DH224">
        <v>936</v>
      </c>
      <c r="DI224">
        <v>218</v>
      </c>
      <c r="DJ224">
        <v>108</v>
      </c>
      <c r="DK224">
        <v>353</v>
      </c>
      <c r="DL224">
        <v>239</v>
      </c>
      <c r="DM224">
        <v>9834</v>
      </c>
      <c r="DN224">
        <v>1279</v>
      </c>
      <c r="DO224">
        <v>3792</v>
      </c>
      <c r="DP224">
        <v>1058</v>
      </c>
      <c r="DQ224">
        <v>197</v>
      </c>
      <c r="DR224">
        <v>140</v>
      </c>
      <c r="DS224">
        <v>134</v>
      </c>
      <c r="DT224">
        <v>130</v>
      </c>
      <c r="DU224">
        <v>78</v>
      </c>
      <c r="DV224">
        <v>243</v>
      </c>
      <c r="DW224">
        <v>4850</v>
      </c>
      <c r="DX224" t="s">
        <v>1518</v>
      </c>
      <c r="DY224" t="s">
        <v>1032</v>
      </c>
      <c r="DZ224" t="s">
        <v>700</v>
      </c>
      <c r="EA224" t="s">
        <v>700</v>
      </c>
      <c r="EB224" t="s">
        <v>874</v>
      </c>
      <c r="EC224">
        <v>0.9</v>
      </c>
      <c r="ED224">
        <v>0.5</v>
      </c>
      <c r="EE224">
        <v>0.9</v>
      </c>
      <c r="EF224">
        <v>8.6999999999999993</v>
      </c>
      <c r="EG224">
        <v>5.7</v>
      </c>
      <c r="EH224">
        <v>2.9</v>
      </c>
      <c r="EI224">
        <v>2.8</v>
      </c>
      <c r="EJ224">
        <v>3.2</v>
      </c>
      <c r="EK224">
        <v>1.4</v>
      </c>
      <c r="EL224">
        <v>0.6</v>
      </c>
      <c r="EM224">
        <v>1.7</v>
      </c>
      <c r="EN224">
        <v>0.7</v>
      </c>
      <c r="EO224">
        <v>1.5</v>
      </c>
      <c r="EP224">
        <v>1.2</v>
      </c>
      <c r="EQ224">
        <v>0.9</v>
      </c>
      <c r="ER224">
        <v>19.899999999999999</v>
      </c>
      <c r="ES224">
        <v>40.299999999999997</v>
      </c>
      <c r="ET224">
        <v>5.8</v>
      </c>
      <c r="EU224">
        <v>8.3000000000000007</v>
      </c>
      <c r="EV224">
        <v>9.5</v>
      </c>
      <c r="EW224">
        <v>6.2</v>
      </c>
      <c r="EX224">
        <v>0.9</v>
      </c>
      <c r="EY224">
        <v>1</v>
      </c>
      <c r="EZ224">
        <v>9.6999999999999993</v>
      </c>
      <c r="FA224">
        <v>9.8000000000000007</v>
      </c>
      <c r="FB224">
        <v>14</v>
      </c>
      <c r="FC224">
        <v>1.6</v>
      </c>
      <c r="FD224">
        <v>1</v>
      </c>
      <c r="FE224">
        <v>8.1</v>
      </c>
      <c r="FF224">
        <v>1.9</v>
      </c>
      <c r="FG224">
        <v>2.1</v>
      </c>
      <c r="FH224">
        <v>2.1</v>
      </c>
      <c r="FI224">
        <v>1.8</v>
      </c>
      <c r="FJ224">
        <v>1.8</v>
      </c>
      <c r="FK224">
        <v>13.1</v>
      </c>
      <c r="FL224">
        <v>4</v>
      </c>
      <c r="FM224">
        <v>2.2999999999999998</v>
      </c>
      <c r="FN224">
        <v>3.3</v>
      </c>
      <c r="FO224">
        <v>6</v>
      </c>
      <c r="FP224">
        <v>2.8</v>
      </c>
      <c r="FQ224">
        <v>1.5</v>
      </c>
      <c r="FR224">
        <v>1.1000000000000001</v>
      </c>
      <c r="FS224">
        <v>63</v>
      </c>
      <c r="FZ224" t="s">
        <v>700</v>
      </c>
      <c r="GA224" t="s">
        <v>700</v>
      </c>
      <c r="GB224" t="s">
        <v>875</v>
      </c>
      <c r="GC224" t="s">
        <v>195</v>
      </c>
    </row>
    <row r="225" spans="1:185" x14ac:dyDescent="0.25">
      <c r="A225" t="s">
        <v>1033</v>
      </c>
      <c r="B225">
        <v>63094</v>
      </c>
      <c r="C225">
        <v>3132</v>
      </c>
      <c r="D225">
        <v>14684</v>
      </c>
      <c r="E225">
        <v>447</v>
      </c>
      <c r="F225">
        <v>35126</v>
      </c>
      <c r="G225">
        <v>2685</v>
      </c>
      <c r="H225">
        <v>13284</v>
      </c>
      <c r="I225">
        <v>0</v>
      </c>
      <c r="J225">
        <v>4307</v>
      </c>
      <c r="K225">
        <v>177</v>
      </c>
      <c r="L225">
        <v>10377</v>
      </c>
      <c r="M225">
        <v>270</v>
      </c>
      <c r="N225">
        <v>4450</v>
      </c>
      <c r="O225">
        <v>414</v>
      </c>
      <c r="P225">
        <v>6274</v>
      </c>
      <c r="Q225">
        <v>733</v>
      </c>
      <c r="R225">
        <v>6759</v>
      </c>
      <c r="S225">
        <v>390</v>
      </c>
      <c r="T225">
        <v>8036</v>
      </c>
      <c r="U225">
        <v>545</v>
      </c>
      <c r="V225">
        <v>9607</v>
      </c>
      <c r="W225">
        <v>603</v>
      </c>
      <c r="X225">
        <v>31590</v>
      </c>
      <c r="Y225">
        <v>1727</v>
      </c>
      <c r="Z225">
        <v>31504</v>
      </c>
      <c r="AA225">
        <v>1405</v>
      </c>
      <c r="AB225">
        <v>60685</v>
      </c>
      <c r="AC225">
        <v>2870</v>
      </c>
      <c r="AD225">
        <v>457</v>
      </c>
      <c r="AE225">
        <v>101</v>
      </c>
      <c r="AF225">
        <v>571</v>
      </c>
      <c r="AG225">
        <v>76</v>
      </c>
      <c r="AH225">
        <v>258</v>
      </c>
      <c r="AI225">
        <v>14</v>
      </c>
      <c r="AJ225">
        <v>77</v>
      </c>
      <c r="AK225">
        <v>0</v>
      </c>
      <c r="AL225">
        <v>1046</v>
      </c>
      <c r="AM225">
        <v>71</v>
      </c>
      <c r="AN225">
        <v>876</v>
      </c>
      <c r="AO225">
        <v>119</v>
      </c>
      <c r="AP225">
        <v>60072</v>
      </c>
      <c r="AQ225">
        <v>2808</v>
      </c>
      <c r="AR225">
        <v>8916</v>
      </c>
      <c r="AS225">
        <v>342</v>
      </c>
      <c r="AT225">
        <v>54178</v>
      </c>
      <c r="AU225">
        <v>2790</v>
      </c>
      <c r="AV225">
        <v>62236</v>
      </c>
      <c r="AW225">
        <v>3054</v>
      </c>
      <c r="AX225">
        <v>858</v>
      </c>
      <c r="AY225">
        <v>78</v>
      </c>
      <c r="AZ225">
        <v>561</v>
      </c>
      <c r="BA225">
        <v>4</v>
      </c>
      <c r="BB225">
        <v>297</v>
      </c>
      <c r="BC225">
        <v>74</v>
      </c>
      <c r="BD225">
        <v>2642</v>
      </c>
      <c r="BE225">
        <v>305</v>
      </c>
      <c r="BF225">
        <v>13380</v>
      </c>
      <c r="BG225">
        <v>1041</v>
      </c>
      <c r="BH225">
        <v>17062</v>
      </c>
      <c r="BI225">
        <v>757</v>
      </c>
      <c r="BJ225">
        <v>10876</v>
      </c>
      <c r="BK225">
        <v>168</v>
      </c>
      <c r="BL225">
        <v>28040</v>
      </c>
      <c r="BM225">
        <v>1890</v>
      </c>
      <c r="BN225">
        <v>27263</v>
      </c>
      <c r="BO225">
        <v>1779</v>
      </c>
      <c r="BP225">
        <v>777</v>
      </c>
      <c r="BQ225">
        <v>111</v>
      </c>
      <c r="BR225">
        <v>7086</v>
      </c>
      <c r="BS225">
        <v>795</v>
      </c>
      <c r="BT225">
        <v>19084</v>
      </c>
      <c r="BU225">
        <v>1245</v>
      </c>
      <c r="BV225">
        <v>10032</v>
      </c>
      <c r="BW225">
        <v>761</v>
      </c>
      <c r="BX225">
        <v>6010</v>
      </c>
      <c r="BY225">
        <v>679</v>
      </c>
      <c r="BZ225">
        <v>6622</v>
      </c>
      <c r="CA225">
        <v>741</v>
      </c>
      <c r="CB225">
        <v>10773</v>
      </c>
      <c r="CC225">
        <v>1000</v>
      </c>
      <c r="CD225">
        <v>29521</v>
      </c>
      <c r="CE225">
        <v>1720</v>
      </c>
      <c r="CF225">
        <v>22526</v>
      </c>
      <c r="CG225">
        <v>408</v>
      </c>
      <c r="CH225">
        <v>3132</v>
      </c>
      <c r="CI225">
        <v>59962</v>
      </c>
      <c r="CJ225">
        <v>45124</v>
      </c>
      <c r="CK225">
        <v>26981</v>
      </c>
      <c r="CL225">
        <v>59251</v>
      </c>
      <c r="CM225">
        <v>1096</v>
      </c>
      <c r="CN225">
        <v>260</v>
      </c>
      <c r="CO225">
        <v>470</v>
      </c>
      <c r="CP225">
        <v>2636</v>
      </c>
      <c r="CQ225">
        <v>3193</v>
      </c>
      <c r="CR225">
        <v>617</v>
      </c>
      <c r="CS225">
        <v>4234</v>
      </c>
      <c r="CT225">
        <v>1210</v>
      </c>
      <c r="CU225">
        <v>583</v>
      </c>
      <c r="CV225">
        <v>1727</v>
      </c>
      <c r="CW225">
        <v>2271</v>
      </c>
      <c r="CX225">
        <v>7358</v>
      </c>
      <c r="CY225">
        <v>3417</v>
      </c>
      <c r="CZ225">
        <v>1309</v>
      </c>
      <c r="DA225">
        <v>1341</v>
      </c>
      <c r="DB225">
        <v>1455</v>
      </c>
      <c r="DC225">
        <v>788</v>
      </c>
      <c r="DD225">
        <v>1935</v>
      </c>
      <c r="DE225">
        <v>9161</v>
      </c>
      <c r="DF225">
        <v>17523</v>
      </c>
      <c r="DG225">
        <v>14123</v>
      </c>
      <c r="DH225">
        <v>4358</v>
      </c>
      <c r="DI225">
        <v>1198</v>
      </c>
      <c r="DJ225">
        <v>709</v>
      </c>
      <c r="DK225">
        <v>2202</v>
      </c>
      <c r="DL225">
        <v>1482</v>
      </c>
      <c r="DM225">
        <v>55721</v>
      </c>
      <c r="DN225">
        <v>7401</v>
      </c>
      <c r="DO225">
        <v>20229</v>
      </c>
      <c r="DP225">
        <v>6455</v>
      </c>
      <c r="DQ225">
        <v>700</v>
      </c>
      <c r="DR225">
        <v>838</v>
      </c>
      <c r="DS225">
        <v>749</v>
      </c>
      <c r="DT225">
        <v>780</v>
      </c>
      <c r="DU225">
        <v>662</v>
      </c>
      <c r="DV225">
        <v>2176</v>
      </c>
      <c r="DW225">
        <v>26684</v>
      </c>
      <c r="DX225" t="s">
        <v>1518</v>
      </c>
      <c r="DY225" t="s">
        <v>1033</v>
      </c>
      <c r="DZ225" t="s">
        <v>700</v>
      </c>
      <c r="EA225" t="s">
        <v>700</v>
      </c>
      <c r="EB225" t="s">
        <v>876</v>
      </c>
      <c r="EC225">
        <v>0.6</v>
      </c>
      <c r="ED225">
        <v>3</v>
      </c>
      <c r="EE225">
        <v>0.9</v>
      </c>
      <c r="EF225">
        <v>2.2999999999999998</v>
      </c>
      <c r="EG225">
        <v>2.9</v>
      </c>
      <c r="EH225">
        <v>1.5</v>
      </c>
      <c r="EI225">
        <v>1.8</v>
      </c>
      <c r="EJ225">
        <v>1.9</v>
      </c>
      <c r="EK225">
        <v>0.2</v>
      </c>
      <c r="EL225">
        <v>1.1000000000000001</v>
      </c>
      <c r="EM225">
        <v>0.9</v>
      </c>
      <c r="EN225">
        <v>0.1</v>
      </c>
      <c r="EO225">
        <v>0.7</v>
      </c>
      <c r="EP225">
        <v>0.7</v>
      </c>
      <c r="EQ225">
        <v>0.6</v>
      </c>
      <c r="ER225">
        <v>17</v>
      </c>
      <c r="ES225">
        <v>6.7</v>
      </c>
      <c r="ET225">
        <v>8.1</v>
      </c>
      <c r="EU225">
        <v>20.2</v>
      </c>
      <c r="EV225">
        <v>4.9000000000000004</v>
      </c>
      <c r="EW225">
        <v>9.1</v>
      </c>
      <c r="EX225">
        <v>0.6</v>
      </c>
      <c r="EY225">
        <v>0.6</v>
      </c>
      <c r="EZ225">
        <v>7.1</v>
      </c>
      <c r="FA225">
        <v>0.9</v>
      </c>
      <c r="FB225">
        <v>20.3</v>
      </c>
      <c r="FC225">
        <v>2</v>
      </c>
      <c r="FD225">
        <v>0.6</v>
      </c>
      <c r="FE225">
        <v>5.6</v>
      </c>
      <c r="FF225">
        <v>1.6</v>
      </c>
      <c r="FG225">
        <v>0.9</v>
      </c>
      <c r="FH225">
        <v>0.5</v>
      </c>
      <c r="FI225">
        <v>0.8</v>
      </c>
      <c r="FJ225">
        <v>0.8</v>
      </c>
      <c r="FK225">
        <v>5.2</v>
      </c>
      <c r="FL225">
        <v>2.7</v>
      </c>
      <c r="FM225">
        <v>1</v>
      </c>
      <c r="FN225">
        <v>1.5</v>
      </c>
      <c r="FO225">
        <v>2.9</v>
      </c>
      <c r="FP225">
        <v>2.4</v>
      </c>
      <c r="FQ225">
        <v>1</v>
      </c>
      <c r="FR225">
        <v>0.4</v>
      </c>
      <c r="FS225">
        <v>240</v>
      </c>
      <c r="FZ225" t="s">
        <v>700</v>
      </c>
      <c r="GA225" t="s">
        <v>700</v>
      </c>
      <c r="GB225" t="s">
        <v>877</v>
      </c>
      <c r="GC225" t="s">
        <v>195</v>
      </c>
    </row>
    <row r="226" spans="1:185" x14ac:dyDescent="0.25">
      <c r="A226" t="s">
        <v>1034</v>
      </c>
      <c r="B226">
        <v>416293</v>
      </c>
      <c r="C226">
        <v>15680</v>
      </c>
      <c r="D226">
        <v>108831</v>
      </c>
      <c r="E226">
        <v>2866</v>
      </c>
      <c r="F226">
        <v>253701</v>
      </c>
      <c r="G226">
        <v>12647</v>
      </c>
      <c r="H226">
        <v>53761</v>
      </c>
      <c r="I226">
        <v>167</v>
      </c>
      <c r="J226">
        <v>33308</v>
      </c>
      <c r="K226">
        <v>670</v>
      </c>
      <c r="L226">
        <v>75523</v>
      </c>
      <c r="M226">
        <v>2196</v>
      </c>
      <c r="N226">
        <v>32497</v>
      </c>
      <c r="O226">
        <v>2220</v>
      </c>
      <c r="P226">
        <v>50224</v>
      </c>
      <c r="Q226">
        <v>3637</v>
      </c>
      <c r="R226">
        <v>55077</v>
      </c>
      <c r="S226">
        <v>3325</v>
      </c>
      <c r="T226">
        <v>60060</v>
      </c>
      <c r="U226">
        <v>1945</v>
      </c>
      <c r="V226">
        <v>55843</v>
      </c>
      <c r="W226">
        <v>1520</v>
      </c>
      <c r="X226">
        <v>204822</v>
      </c>
      <c r="Y226">
        <v>8948</v>
      </c>
      <c r="Z226">
        <v>211471</v>
      </c>
      <c r="AA226">
        <v>6732</v>
      </c>
      <c r="AB226">
        <v>343710</v>
      </c>
      <c r="AC226">
        <v>8638</v>
      </c>
      <c r="AD226">
        <v>24643</v>
      </c>
      <c r="AE226">
        <v>2031</v>
      </c>
      <c r="AF226">
        <v>1280</v>
      </c>
      <c r="AG226">
        <v>76</v>
      </c>
      <c r="AH226">
        <v>19742</v>
      </c>
      <c r="AI226">
        <v>910</v>
      </c>
      <c r="AJ226">
        <v>12213</v>
      </c>
      <c r="AK226">
        <v>3313</v>
      </c>
      <c r="AL226">
        <v>14497</v>
      </c>
      <c r="AM226">
        <v>687</v>
      </c>
      <c r="AN226">
        <v>29128</v>
      </c>
      <c r="AO226">
        <v>5290</v>
      </c>
      <c r="AP226">
        <v>328942</v>
      </c>
      <c r="AQ226">
        <v>6887</v>
      </c>
      <c r="AR226">
        <v>36578</v>
      </c>
      <c r="AS226">
        <v>852</v>
      </c>
      <c r="AT226">
        <v>379715</v>
      </c>
      <c r="AU226">
        <v>14828</v>
      </c>
      <c r="AV226">
        <v>376531</v>
      </c>
      <c r="AW226">
        <v>10113</v>
      </c>
      <c r="AX226">
        <v>39762</v>
      </c>
      <c r="AY226">
        <v>5567</v>
      </c>
      <c r="AZ226">
        <v>22377</v>
      </c>
      <c r="BA226">
        <v>1095</v>
      </c>
      <c r="BB226">
        <v>17385</v>
      </c>
      <c r="BC226">
        <v>4472</v>
      </c>
      <c r="BD226">
        <v>14024</v>
      </c>
      <c r="BE226">
        <v>2655</v>
      </c>
      <c r="BF226">
        <v>56465</v>
      </c>
      <c r="BG226">
        <v>3147</v>
      </c>
      <c r="BH226">
        <v>89061</v>
      </c>
      <c r="BI226">
        <v>2685</v>
      </c>
      <c r="BJ226">
        <v>115415</v>
      </c>
      <c r="BK226">
        <v>2107</v>
      </c>
      <c r="BL226">
        <v>221810</v>
      </c>
      <c r="BM226">
        <v>10766</v>
      </c>
      <c r="BN226">
        <v>214588</v>
      </c>
      <c r="BO226">
        <v>9700</v>
      </c>
      <c r="BP226">
        <v>7222</v>
      </c>
      <c r="BQ226">
        <v>1066</v>
      </c>
      <c r="BR226">
        <v>31891</v>
      </c>
      <c r="BS226">
        <v>1881</v>
      </c>
      <c r="BT226">
        <v>159982</v>
      </c>
      <c r="BU226">
        <v>5749</v>
      </c>
      <c r="BV226">
        <v>65979</v>
      </c>
      <c r="BW226">
        <v>5018</v>
      </c>
      <c r="BX226">
        <v>27740</v>
      </c>
      <c r="BY226">
        <v>1880</v>
      </c>
      <c r="BZ226">
        <v>26494</v>
      </c>
      <c r="CA226">
        <v>3382</v>
      </c>
      <c r="CB226">
        <v>40883</v>
      </c>
      <c r="CC226">
        <v>4150</v>
      </c>
      <c r="CD226">
        <v>140757</v>
      </c>
      <c r="CE226">
        <v>8436</v>
      </c>
      <c r="CF226">
        <v>233691</v>
      </c>
      <c r="CG226">
        <v>3013</v>
      </c>
      <c r="CH226">
        <v>15680</v>
      </c>
      <c r="CI226">
        <v>400613</v>
      </c>
      <c r="CJ226">
        <v>344594</v>
      </c>
      <c r="CK226">
        <v>106517</v>
      </c>
      <c r="CL226">
        <v>341129</v>
      </c>
      <c r="CM226">
        <v>49675</v>
      </c>
      <c r="CN226">
        <v>18989</v>
      </c>
      <c r="CO226">
        <v>1710</v>
      </c>
      <c r="CP226">
        <v>11379</v>
      </c>
      <c r="CQ226">
        <v>26233</v>
      </c>
      <c r="CR226">
        <v>7387</v>
      </c>
      <c r="CS226">
        <v>26227</v>
      </c>
      <c r="CT226">
        <v>14735</v>
      </c>
      <c r="CU226">
        <v>5912</v>
      </c>
      <c r="CV226">
        <v>22835</v>
      </c>
      <c r="CW226">
        <v>27337</v>
      </c>
      <c r="CX226">
        <v>49870</v>
      </c>
      <c r="CY226">
        <v>20078</v>
      </c>
      <c r="CZ226">
        <v>9709</v>
      </c>
      <c r="DA226">
        <v>9465</v>
      </c>
      <c r="DB226">
        <v>5730</v>
      </c>
      <c r="DC226">
        <v>4019</v>
      </c>
      <c r="DD226">
        <v>8627</v>
      </c>
      <c r="DE226">
        <v>48998</v>
      </c>
      <c r="DF226">
        <v>111146</v>
      </c>
      <c r="DG226">
        <v>87798</v>
      </c>
      <c r="DH226">
        <v>38151</v>
      </c>
      <c r="DI226">
        <v>6772</v>
      </c>
      <c r="DJ226">
        <v>3973</v>
      </c>
      <c r="DK226">
        <v>16576</v>
      </c>
      <c r="DL226">
        <v>10407</v>
      </c>
      <c r="DM226">
        <v>359458</v>
      </c>
      <c r="DN226">
        <v>51827</v>
      </c>
      <c r="DO226">
        <v>119031</v>
      </c>
      <c r="DP226">
        <v>41113</v>
      </c>
      <c r="DQ226">
        <v>4724</v>
      </c>
      <c r="DR226">
        <v>5429</v>
      </c>
      <c r="DS226">
        <v>6437</v>
      </c>
      <c r="DT226">
        <v>5397</v>
      </c>
      <c r="DU226">
        <v>3622</v>
      </c>
      <c r="DV226">
        <v>14051</v>
      </c>
      <c r="DW226">
        <v>160144</v>
      </c>
      <c r="DX226" t="s">
        <v>1518</v>
      </c>
      <c r="DY226" t="s">
        <v>1034</v>
      </c>
      <c r="DZ226" t="s">
        <v>700</v>
      </c>
      <c r="EA226" t="s">
        <v>700</v>
      </c>
      <c r="EB226" t="s">
        <v>878</v>
      </c>
      <c r="EC226">
        <v>0.3</v>
      </c>
      <c r="ED226">
        <v>0.7</v>
      </c>
      <c r="EE226">
        <v>0.6</v>
      </c>
      <c r="EF226">
        <v>1.1000000000000001</v>
      </c>
      <c r="EG226">
        <v>1</v>
      </c>
      <c r="EH226">
        <v>0.8</v>
      </c>
      <c r="EI226">
        <v>0.5</v>
      </c>
      <c r="EJ226">
        <v>0.4</v>
      </c>
      <c r="EK226">
        <v>0.3</v>
      </c>
      <c r="EL226">
        <v>0.5</v>
      </c>
      <c r="EM226">
        <v>0.4</v>
      </c>
      <c r="EN226">
        <v>0.2</v>
      </c>
      <c r="EO226">
        <v>0.4</v>
      </c>
      <c r="EP226">
        <v>0.3</v>
      </c>
      <c r="EQ226">
        <v>0.3</v>
      </c>
      <c r="ER226">
        <v>2.1</v>
      </c>
      <c r="ES226">
        <v>4.0999999999999996</v>
      </c>
      <c r="ET226">
        <v>1.2</v>
      </c>
      <c r="EU226">
        <v>3.8</v>
      </c>
      <c r="EV226">
        <v>1.5</v>
      </c>
      <c r="EW226">
        <v>2.7</v>
      </c>
      <c r="EX226">
        <v>0.2</v>
      </c>
      <c r="EY226">
        <v>0.3</v>
      </c>
      <c r="EZ226">
        <v>1.8</v>
      </c>
      <c r="FA226">
        <v>1.3</v>
      </c>
      <c r="FB226">
        <v>3.6</v>
      </c>
      <c r="FC226">
        <v>0.6</v>
      </c>
      <c r="FD226">
        <v>0.3</v>
      </c>
      <c r="FE226">
        <v>2.9</v>
      </c>
      <c r="FF226">
        <v>0.7</v>
      </c>
      <c r="FG226">
        <v>0.4</v>
      </c>
      <c r="FH226">
        <v>0.3</v>
      </c>
      <c r="FI226">
        <v>0.4</v>
      </c>
      <c r="FJ226">
        <v>0.4</v>
      </c>
      <c r="FK226">
        <v>3.4</v>
      </c>
      <c r="FL226">
        <v>1.1000000000000001</v>
      </c>
      <c r="FM226">
        <v>0.4</v>
      </c>
      <c r="FN226">
        <v>0.8</v>
      </c>
      <c r="FO226">
        <v>1.2</v>
      </c>
      <c r="FP226">
        <v>1.8</v>
      </c>
      <c r="FQ226">
        <v>0.6</v>
      </c>
      <c r="FR226">
        <v>0.2</v>
      </c>
      <c r="FS226">
        <v>711</v>
      </c>
      <c r="FZ226" t="s">
        <v>700</v>
      </c>
      <c r="GA226" t="s">
        <v>700</v>
      </c>
      <c r="GB226" t="s">
        <v>879</v>
      </c>
      <c r="GC226" t="s">
        <v>195</v>
      </c>
    </row>
    <row r="227" spans="1:185" x14ac:dyDescent="0.25">
      <c r="A227" t="s">
        <v>1035</v>
      </c>
      <c r="B227">
        <v>20487</v>
      </c>
      <c r="C227">
        <v>878</v>
      </c>
      <c r="D227">
        <v>5782</v>
      </c>
      <c r="E227">
        <v>184</v>
      </c>
      <c r="F227">
        <v>11910</v>
      </c>
      <c r="G227">
        <v>689</v>
      </c>
      <c r="H227">
        <v>2795</v>
      </c>
      <c r="I227">
        <v>5</v>
      </c>
      <c r="J227">
        <v>1587</v>
      </c>
      <c r="K227">
        <v>91</v>
      </c>
      <c r="L227">
        <v>4195</v>
      </c>
      <c r="M227">
        <v>93</v>
      </c>
      <c r="N227">
        <v>1555</v>
      </c>
      <c r="O227">
        <v>149</v>
      </c>
      <c r="P227">
        <v>2098</v>
      </c>
      <c r="Q227">
        <v>199</v>
      </c>
      <c r="R227">
        <v>2730</v>
      </c>
      <c r="S227">
        <v>136</v>
      </c>
      <c r="T227">
        <v>2864</v>
      </c>
      <c r="U227">
        <v>125</v>
      </c>
      <c r="V227">
        <v>2663</v>
      </c>
      <c r="W227">
        <v>80</v>
      </c>
      <c r="X227">
        <v>10314</v>
      </c>
      <c r="Y227">
        <v>572</v>
      </c>
      <c r="Z227">
        <v>10173</v>
      </c>
      <c r="AA227">
        <v>306</v>
      </c>
      <c r="AB227">
        <v>19579</v>
      </c>
      <c r="AC227">
        <v>757</v>
      </c>
      <c r="AD227">
        <v>49</v>
      </c>
      <c r="AE227">
        <v>11</v>
      </c>
      <c r="AF227">
        <v>90</v>
      </c>
      <c r="AG227">
        <v>25</v>
      </c>
      <c r="AH227">
        <v>164</v>
      </c>
      <c r="AI227">
        <v>14</v>
      </c>
      <c r="AJ227">
        <v>315</v>
      </c>
      <c r="AK227">
        <v>45</v>
      </c>
      <c r="AL227">
        <v>288</v>
      </c>
      <c r="AM227">
        <v>26</v>
      </c>
      <c r="AN227">
        <v>1031</v>
      </c>
      <c r="AO227">
        <v>171</v>
      </c>
      <c r="AP227">
        <v>18898</v>
      </c>
      <c r="AQ227">
        <v>637</v>
      </c>
      <c r="AR227">
        <v>1776</v>
      </c>
      <c r="AS227">
        <v>48</v>
      </c>
      <c r="AT227">
        <v>18711</v>
      </c>
      <c r="AU227">
        <v>830</v>
      </c>
      <c r="AV227">
        <v>20021</v>
      </c>
      <c r="AW227">
        <v>803</v>
      </c>
      <c r="AX227">
        <v>466</v>
      </c>
      <c r="AY227">
        <v>75</v>
      </c>
      <c r="AZ227">
        <v>176</v>
      </c>
      <c r="BA227">
        <v>16</v>
      </c>
      <c r="BB227">
        <v>290</v>
      </c>
      <c r="BC227">
        <v>59</v>
      </c>
      <c r="BD227">
        <v>664</v>
      </c>
      <c r="BE227">
        <v>51</v>
      </c>
      <c r="BF227">
        <v>4490</v>
      </c>
      <c r="BG227">
        <v>350</v>
      </c>
      <c r="BH227">
        <v>4748</v>
      </c>
      <c r="BI227">
        <v>118</v>
      </c>
      <c r="BJ227">
        <v>3248</v>
      </c>
      <c r="BK227">
        <v>26</v>
      </c>
      <c r="BL227">
        <v>10683</v>
      </c>
      <c r="BM227">
        <v>607</v>
      </c>
      <c r="BN227">
        <v>10414</v>
      </c>
      <c r="BO227">
        <v>563</v>
      </c>
      <c r="BP227">
        <v>269</v>
      </c>
      <c r="BQ227">
        <v>44</v>
      </c>
      <c r="BR227">
        <v>1227</v>
      </c>
      <c r="BS227">
        <v>82</v>
      </c>
      <c r="BT227">
        <v>7949</v>
      </c>
      <c r="BU227">
        <v>398</v>
      </c>
      <c r="BV227">
        <v>3027</v>
      </c>
      <c r="BW227">
        <v>248</v>
      </c>
      <c r="BX227">
        <v>934</v>
      </c>
      <c r="BY227">
        <v>43</v>
      </c>
      <c r="BZ227">
        <v>1127</v>
      </c>
      <c r="CA227">
        <v>138</v>
      </c>
      <c r="CB227">
        <v>2185</v>
      </c>
      <c r="CC227">
        <v>159</v>
      </c>
      <c r="CD227">
        <v>9206</v>
      </c>
      <c r="CE227">
        <v>536</v>
      </c>
      <c r="CF227">
        <v>9032</v>
      </c>
      <c r="CG227">
        <v>182</v>
      </c>
      <c r="CH227">
        <v>878</v>
      </c>
      <c r="CI227">
        <v>19609</v>
      </c>
      <c r="CJ227">
        <v>16442</v>
      </c>
      <c r="CK227">
        <v>5753</v>
      </c>
      <c r="CL227">
        <v>18326</v>
      </c>
      <c r="CM227">
        <v>926</v>
      </c>
      <c r="CN227">
        <v>307</v>
      </c>
      <c r="CO227">
        <v>712</v>
      </c>
      <c r="CP227">
        <v>819</v>
      </c>
      <c r="CQ227">
        <v>1543</v>
      </c>
      <c r="CR227">
        <v>418</v>
      </c>
      <c r="CS227">
        <v>1122</v>
      </c>
      <c r="CT227">
        <v>479</v>
      </c>
      <c r="CU227">
        <v>148</v>
      </c>
      <c r="CV227">
        <v>330</v>
      </c>
      <c r="CW227">
        <v>517</v>
      </c>
      <c r="CX227">
        <v>3562</v>
      </c>
      <c r="CY227">
        <v>743</v>
      </c>
      <c r="CZ227">
        <v>558</v>
      </c>
      <c r="DA227">
        <v>358</v>
      </c>
      <c r="DB227">
        <v>218</v>
      </c>
      <c r="DC227">
        <v>118</v>
      </c>
      <c r="DD227">
        <v>439</v>
      </c>
      <c r="DE227">
        <v>2004</v>
      </c>
      <c r="DF227">
        <v>5707</v>
      </c>
      <c r="DG227">
        <v>4586</v>
      </c>
      <c r="DH227">
        <v>1876</v>
      </c>
      <c r="DI227">
        <v>435</v>
      </c>
      <c r="DJ227">
        <v>293</v>
      </c>
      <c r="DK227">
        <v>686</v>
      </c>
      <c r="DL227">
        <v>490</v>
      </c>
      <c r="DM227">
        <v>17634</v>
      </c>
      <c r="DN227">
        <v>2704</v>
      </c>
      <c r="DO227">
        <v>6355</v>
      </c>
      <c r="DP227">
        <v>1356</v>
      </c>
      <c r="DQ227">
        <v>248</v>
      </c>
      <c r="DR227">
        <v>272</v>
      </c>
      <c r="DS227">
        <v>177</v>
      </c>
      <c r="DT227">
        <v>164</v>
      </c>
      <c r="DU227">
        <v>83</v>
      </c>
      <c r="DV227">
        <v>279</v>
      </c>
      <c r="DW227">
        <v>7711</v>
      </c>
      <c r="DX227" t="s">
        <v>1518</v>
      </c>
      <c r="DY227" t="s">
        <v>1035</v>
      </c>
      <c r="DZ227" t="s">
        <v>700</v>
      </c>
      <c r="EA227" t="s">
        <v>700</v>
      </c>
      <c r="EB227" t="s">
        <v>880</v>
      </c>
      <c r="EC227">
        <v>1.1000000000000001</v>
      </c>
      <c r="ED227">
        <v>4.0999999999999996</v>
      </c>
      <c r="EE227">
        <v>1.1000000000000001</v>
      </c>
      <c r="EF227">
        <v>4</v>
      </c>
      <c r="EG227">
        <v>4.8</v>
      </c>
      <c r="EH227">
        <v>2.2000000000000002</v>
      </c>
      <c r="EI227">
        <v>1.7</v>
      </c>
      <c r="EJ227">
        <v>1.6</v>
      </c>
      <c r="EK227">
        <v>0.3</v>
      </c>
      <c r="EL227">
        <v>1.4</v>
      </c>
      <c r="EM227">
        <v>1.4</v>
      </c>
      <c r="EN227">
        <v>0.3</v>
      </c>
      <c r="EO227">
        <v>1.5</v>
      </c>
      <c r="EP227">
        <v>0.8</v>
      </c>
      <c r="EQ227">
        <v>1.1000000000000001</v>
      </c>
      <c r="ER227">
        <v>21</v>
      </c>
      <c r="ES227">
        <v>28.4</v>
      </c>
      <c r="ET227">
        <v>12.2</v>
      </c>
      <c r="EU227">
        <v>7.4</v>
      </c>
      <c r="EV227">
        <v>9</v>
      </c>
      <c r="EW227">
        <v>9.3000000000000007</v>
      </c>
      <c r="EX227">
        <v>1</v>
      </c>
      <c r="EY227">
        <v>1.1000000000000001</v>
      </c>
      <c r="EZ227">
        <v>8</v>
      </c>
      <c r="FA227">
        <v>7.7</v>
      </c>
      <c r="FB227">
        <v>12.2</v>
      </c>
      <c r="FC227">
        <v>2.2000000000000002</v>
      </c>
      <c r="FD227">
        <v>1.1000000000000001</v>
      </c>
      <c r="FE227">
        <v>3.7</v>
      </c>
      <c r="FF227">
        <v>3</v>
      </c>
      <c r="FG227">
        <v>0.8</v>
      </c>
      <c r="FH227">
        <v>0.4</v>
      </c>
      <c r="FI227">
        <v>1.4</v>
      </c>
      <c r="FJ227">
        <v>1.4</v>
      </c>
      <c r="FK227">
        <v>9.1999999999999993</v>
      </c>
      <c r="FL227">
        <v>3.3</v>
      </c>
      <c r="FM227">
        <v>1.6</v>
      </c>
      <c r="FN227">
        <v>1.9</v>
      </c>
      <c r="FO227">
        <v>1.9</v>
      </c>
      <c r="FP227">
        <v>2.7</v>
      </c>
      <c r="FQ227">
        <v>1.6</v>
      </c>
      <c r="FR227">
        <v>1.5</v>
      </c>
      <c r="FS227">
        <v>56</v>
      </c>
      <c r="FZ227" t="s">
        <v>700</v>
      </c>
      <c r="GA227" t="s">
        <v>700</v>
      </c>
      <c r="GB227" t="s">
        <v>881</v>
      </c>
      <c r="GC227" t="s">
        <v>195</v>
      </c>
    </row>
    <row r="228" spans="1:185" x14ac:dyDescent="0.25">
      <c r="A228" t="s">
        <v>1036</v>
      </c>
      <c r="B228">
        <v>36789</v>
      </c>
      <c r="C228">
        <v>1144</v>
      </c>
      <c r="D228">
        <v>8239</v>
      </c>
      <c r="E228">
        <v>281</v>
      </c>
      <c r="F228">
        <v>20596</v>
      </c>
      <c r="G228">
        <v>855</v>
      </c>
      <c r="H228">
        <v>7954</v>
      </c>
      <c r="I228">
        <v>8</v>
      </c>
      <c r="J228">
        <v>2495</v>
      </c>
      <c r="K228">
        <v>91</v>
      </c>
      <c r="L228">
        <v>5744</v>
      </c>
      <c r="M228">
        <v>190</v>
      </c>
      <c r="N228">
        <v>2635</v>
      </c>
      <c r="O228">
        <v>148</v>
      </c>
      <c r="P228">
        <v>4030</v>
      </c>
      <c r="Q228">
        <v>190</v>
      </c>
      <c r="R228">
        <v>3905</v>
      </c>
      <c r="S228">
        <v>176</v>
      </c>
      <c r="T228">
        <v>4445</v>
      </c>
      <c r="U228">
        <v>133</v>
      </c>
      <c r="V228">
        <v>5581</v>
      </c>
      <c r="W228">
        <v>208</v>
      </c>
      <c r="X228">
        <v>18407</v>
      </c>
      <c r="Y228">
        <v>563</v>
      </c>
      <c r="Z228">
        <v>18382</v>
      </c>
      <c r="AA228">
        <v>581</v>
      </c>
      <c r="AB228">
        <v>35681</v>
      </c>
      <c r="AC228">
        <v>1057</v>
      </c>
      <c r="AD228">
        <v>169</v>
      </c>
      <c r="AE228">
        <v>30</v>
      </c>
      <c r="AF228">
        <v>104</v>
      </c>
      <c r="AG228">
        <v>15</v>
      </c>
      <c r="AH228">
        <v>109</v>
      </c>
      <c r="AI228">
        <v>0</v>
      </c>
      <c r="AJ228">
        <v>214</v>
      </c>
      <c r="AK228">
        <v>10</v>
      </c>
      <c r="AL228">
        <v>512</v>
      </c>
      <c r="AM228">
        <v>32</v>
      </c>
      <c r="AN228">
        <v>585</v>
      </c>
      <c r="AO228">
        <v>116</v>
      </c>
      <c r="AP228">
        <v>35358</v>
      </c>
      <c r="AQ228">
        <v>956</v>
      </c>
      <c r="AR228">
        <v>4632</v>
      </c>
      <c r="AS228">
        <v>118</v>
      </c>
      <c r="AT228">
        <v>32157</v>
      </c>
      <c r="AU228">
        <v>1026</v>
      </c>
      <c r="AV228">
        <v>36333</v>
      </c>
      <c r="AW228">
        <v>1126</v>
      </c>
      <c r="AX228">
        <v>456</v>
      </c>
      <c r="AY228">
        <v>18</v>
      </c>
      <c r="AZ228">
        <v>293</v>
      </c>
      <c r="BA228">
        <v>3</v>
      </c>
      <c r="BB228">
        <v>163</v>
      </c>
      <c r="BC228">
        <v>15</v>
      </c>
      <c r="BD228">
        <v>1224</v>
      </c>
      <c r="BE228">
        <v>72</v>
      </c>
      <c r="BF228">
        <v>7683</v>
      </c>
      <c r="BG228">
        <v>247</v>
      </c>
      <c r="BH228">
        <v>10375</v>
      </c>
      <c r="BI228">
        <v>270</v>
      </c>
      <c r="BJ228">
        <v>6633</v>
      </c>
      <c r="BK228">
        <v>126</v>
      </c>
      <c r="BL228">
        <v>17830</v>
      </c>
      <c r="BM228">
        <v>715</v>
      </c>
      <c r="BN228">
        <v>17284</v>
      </c>
      <c r="BO228">
        <v>645</v>
      </c>
      <c r="BP228">
        <v>546</v>
      </c>
      <c r="BQ228">
        <v>70</v>
      </c>
      <c r="BR228">
        <v>2766</v>
      </c>
      <c r="BS228">
        <v>140</v>
      </c>
      <c r="BT228">
        <v>12950</v>
      </c>
      <c r="BU228">
        <v>440</v>
      </c>
      <c r="BV228">
        <v>5527</v>
      </c>
      <c r="BW228">
        <v>296</v>
      </c>
      <c r="BX228">
        <v>2119</v>
      </c>
      <c r="BY228">
        <v>119</v>
      </c>
      <c r="BZ228">
        <v>3041</v>
      </c>
      <c r="CA228">
        <v>243</v>
      </c>
      <c r="CB228">
        <v>5332</v>
      </c>
      <c r="CC228">
        <v>384</v>
      </c>
      <c r="CD228">
        <v>16275</v>
      </c>
      <c r="CE228">
        <v>516</v>
      </c>
      <c r="CF228">
        <v>15073</v>
      </c>
      <c r="CG228">
        <v>231</v>
      </c>
      <c r="CH228">
        <v>1144</v>
      </c>
      <c r="CI228">
        <v>35645</v>
      </c>
      <c r="CJ228">
        <v>29412</v>
      </c>
      <c r="CK228">
        <v>13767</v>
      </c>
      <c r="CL228">
        <v>34386</v>
      </c>
      <c r="CM228">
        <v>733</v>
      </c>
      <c r="CN228">
        <v>182</v>
      </c>
      <c r="CO228">
        <v>446</v>
      </c>
      <c r="CP228">
        <v>1511</v>
      </c>
      <c r="CQ228">
        <v>3245</v>
      </c>
      <c r="CR228">
        <v>675</v>
      </c>
      <c r="CS228">
        <v>2450</v>
      </c>
      <c r="CT228">
        <v>770</v>
      </c>
      <c r="CU228">
        <v>225</v>
      </c>
      <c r="CV228">
        <v>1135</v>
      </c>
      <c r="CW228">
        <v>1410</v>
      </c>
      <c r="CX228">
        <v>4621</v>
      </c>
      <c r="CY228">
        <v>1259</v>
      </c>
      <c r="CZ228">
        <v>936</v>
      </c>
      <c r="DA228">
        <v>536</v>
      </c>
      <c r="DB228">
        <v>499</v>
      </c>
      <c r="DC228">
        <v>474</v>
      </c>
      <c r="DD228">
        <v>917</v>
      </c>
      <c r="DE228">
        <v>5714</v>
      </c>
      <c r="DF228">
        <v>10681</v>
      </c>
      <c r="DG228">
        <v>9188</v>
      </c>
      <c r="DH228">
        <v>3008</v>
      </c>
      <c r="DI228">
        <v>554</v>
      </c>
      <c r="DJ228">
        <v>366</v>
      </c>
      <c r="DK228">
        <v>939</v>
      </c>
      <c r="DL228">
        <v>661</v>
      </c>
      <c r="DM228">
        <v>32223</v>
      </c>
      <c r="DN228">
        <v>4455</v>
      </c>
      <c r="DO228">
        <v>12168</v>
      </c>
      <c r="DP228">
        <v>4227</v>
      </c>
      <c r="DQ228">
        <v>701</v>
      </c>
      <c r="DR228">
        <v>501</v>
      </c>
      <c r="DS228">
        <v>375</v>
      </c>
      <c r="DT228">
        <v>523</v>
      </c>
      <c r="DU228">
        <v>398</v>
      </c>
      <c r="DV228">
        <v>1536</v>
      </c>
      <c r="DW228">
        <v>16395</v>
      </c>
      <c r="DX228" t="s">
        <v>1518</v>
      </c>
      <c r="DY228" t="s">
        <v>1036</v>
      </c>
      <c r="DZ228" t="s">
        <v>700</v>
      </c>
      <c r="EA228" t="s">
        <v>700</v>
      </c>
      <c r="EB228" t="s">
        <v>882</v>
      </c>
      <c r="EC228">
        <v>0.6</v>
      </c>
      <c r="ED228">
        <v>2.4</v>
      </c>
      <c r="EE228">
        <v>1.3</v>
      </c>
      <c r="EF228">
        <v>2.1</v>
      </c>
      <c r="EG228">
        <v>1.8</v>
      </c>
      <c r="EH228">
        <v>1.8</v>
      </c>
      <c r="EI228">
        <v>1.1000000000000001</v>
      </c>
      <c r="EJ228">
        <v>1.3</v>
      </c>
      <c r="EK228">
        <v>0.2</v>
      </c>
      <c r="EL228">
        <v>1.3</v>
      </c>
      <c r="EM228">
        <v>0.8</v>
      </c>
      <c r="EN228">
        <v>0.1</v>
      </c>
      <c r="EO228">
        <v>0.6</v>
      </c>
      <c r="EP228">
        <v>0.8</v>
      </c>
      <c r="EQ228">
        <v>0.6</v>
      </c>
      <c r="ER228">
        <v>16.399999999999999</v>
      </c>
      <c r="ES228">
        <v>23.1</v>
      </c>
      <c r="ET228">
        <v>14.8</v>
      </c>
      <c r="EU228">
        <v>3.7</v>
      </c>
      <c r="EV228">
        <v>5.2</v>
      </c>
      <c r="EW228">
        <v>16.5</v>
      </c>
      <c r="EX228">
        <v>0.5</v>
      </c>
      <c r="EY228">
        <v>0.6</v>
      </c>
      <c r="EZ228">
        <v>2.8</v>
      </c>
      <c r="FA228">
        <v>1.5</v>
      </c>
      <c r="FB228">
        <v>9.8000000000000007</v>
      </c>
      <c r="FC228">
        <v>1.2</v>
      </c>
      <c r="FD228">
        <v>0.6</v>
      </c>
      <c r="FE228">
        <v>3</v>
      </c>
      <c r="FF228">
        <v>0.8</v>
      </c>
      <c r="FG228">
        <v>0.7</v>
      </c>
      <c r="FH228">
        <v>0.9</v>
      </c>
      <c r="FI228">
        <v>0.8</v>
      </c>
      <c r="FJ228">
        <v>0.8</v>
      </c>
      <c r="FK228">
        <v>8.1999999999999993</v>
      </c>
      <c r="FL228">
        <v>1.7</v>
      </c>
      <c r="FM228">
        <v>0.8</v>
      </c>
      <c r="FN228">
        <v>1.6</v>
      </c>
      <c r="FO228">
        <v>2.2999999999999998</v>
      </c>
      <c r="FP228">
        <v>2.5</v>
      </c>
      <c r="FQ228">
        <v>0.8</v>
      </c>
      <c r="FR228">
        <v>0.6</v>
      </c>
      <c r="FS228">
        <v>114</v>
      </c>
      <c r="FZ228" t="s">
        <v>700</v>
      </c>
      <c r="GA228" t="s">
        <v>700</v>
      </c>
      <c r="GB228" t="s">
        <v>883</v>
      </c>
      <c r="GC228" t="s">
        <v>195</v>
      </c>
    </row>
    <row r="229" spans="1:185" x14ac:dyDescent="0.25">
      <c r="A229" t="s">
        <v>1037</v>
      </c>
      <c r="B229">
        <v>13621</v>
      </c>
      <c r="C229">
        <v>710</v>
      </c>
      <c r="D229">
        <v>3194</v>
      </c>
      <c r="E229">
        <v>89</v>
      </c>
      <c r="F229">
        <v>7493</v>
      </c>
      <c r="G229">
        <v>614</v>
      </c>
      <c r="H229">
        <v>2934</v>
      </c>
      <c r="I229">
        <v>7</v>
      </c>
      <c r="J229">
        <v>1007</v>
      </c>
      <c r="K229">
        <v>10</v>
      </c>
      <c r="L229">
        <v>2187</v>
      </c>
      <c r="M229">
        <v>79</v>
      </c>
      <c r="N229">
        <v>833</v>
      </c>
      <c r="O229">
        <v>82</v>
      </c>
      <c r="P229">
        <v>1313</v>
      </c>
      <c r="Q229">
        <v>146</v>
      </c>
      <c r="R229">
        <v>1418</v>
      </c>
      <c r="S229">
        <v>84</v>
      </c>
      <c r="T229">
        <v>1707</v>
      </c>
      <c r="U229">
        <v>163</v>
      </c>
      <c r="V229">
        <v>2222</v>
      </c>
      <c r="W229">
        <v>139</v>
      </c>
      <c r="X229">
        <v>6809</v>
      </c>
      <c r="Y229">
        <v>361</v>
      </c>
      <c r="Z229">
        <v>6812</v>
      </c>
      <c r="AA229">
        <v>349</v>
      </c>
      <c r="AB229">
        <v>13282</v>
      </c>
      <c r="AC229">
        <v>696</v>
      </c>
      <c r="AD229">
        <v>12</v>
      </c>
      <c r="AE229">
        <v>0</v>
      </c>
      <c r="AF229">
        <v>27</v>
      </c>
      <c r="AG229">
        <v>0</v>
      </c>
      <c r="AH229">
        <v>39</v>
      </c>
      <c r="AI229">
        <v>3</v>
      </c>
      <c r="AJ229">
        <v>59</v>
      </c>
      <c r="AK229">
        <v>5</v>
      </c>
      <c r="AL229">
        <v>202</v>
      </c>
      <c r="AM229">
        <v>6</v>
      </c>
      <c r="AN229">
        <v>913</v>
      </c>
      <c r="AO229">
        <v>216</v>
      </c>
      <c r="AP229">
        <v>12434</v>
      </c>
      <c r="AQ229">
        <v>485</v>
      </c>
      <c r="AR229">
        <v>1703</v>
      </c>
      <c r="AS229">
        <v>52</v>
      </c>
      <c r="AT229">
        <v>11918</v>
      </c>
      <c r="AU229">
        <v>658</v>
      </c>
      <c r="AV229">
        <v>13328</v>
      </c>
      <c r="AW229">
        <v>570</v>
      </c>
      <c r="AX229">
        <v>293</v>
      </c>
      <c r="AY229">
        <v>140</v>
      </c>
      <c r="AZ229">
        <v>88</v>
      </c>
      <c r="BA229">
        <v>3</v>
      </c>
      <c r="BB229">
        <v>205</v>
      </c>
      <c r="BC229">
        <v>137</v>
      </c>
      <c r="BD229">
        <v>764</v>
      </c>
      <c r="BE229">
        <v>155</v>
      </c>
      <c r="BF229">
        <v>3655</v>
      </c>
      <c r="BG229">
        <v>228</v>
      </c>
      <c r="BH229">
        <v>3439</v>
      </c>
      <c r="BI229">
        <v>123</v>
      </c>
      <c r="BJ229">
        <v>1736</v>
      </c>
      <c r="BK229">
        <v>33</v>
      </c>
      <c r="BL229">
        <v>6443</v>
      </c>
      <c r="BM229">
        <v>512</v>
      </c>
      <c r="BN229">
        <v>6258</v>
      </c>
      <c r="BO229">
        <v>465</v>
      </c>
      <c r="BP229">
        <v>185</v>
      </c>
      <c r="BQ229">
        <v>47</v>
      </c>
      <c r="BR229">
        <v>1050</v>
      </c>
      <c r="BS229">
        <v>102</v>
      </c>
      <c r="BT229">
        <v>4466</v>
      </c>
      <c r="BU229">
        <v>230</v>
      </c>
      <c r="BV229">
        <v>2134</v>
      </c>
      <c r="BW229">
        <v>282</v>
      </c>
      <c r="BX229">
        <v>893</v>
      </c>
      <c r="BY229">
        <v>102</v>
      </c>
      <c r="BZ229">
        <v>1569</v>
      </c>
      <c r="CA229">
        <v>232</v>
      </c>
      <c r="CB229">
        <v>2421</v>
      </c>
      <c r="CC229">
        <v>265</v>
      </c>
      <c r="CD229">
        <v>6687</v>
      </c>
      <c r="CE229">
        <v>360</v>
      </c>
      <c r="CF229">
        <v>4390</v>
      </c>
      <c r="CG229">
        <v>82</v>
      </c>
      <c r="CH229">
        <v>710</v>
      </c>
      <c r="CI229">
        <v>12911</v>
      </c>
      <c r="CJ229">
        <v>9785</v>
      </c>
      <c r="CK229">
        <v>5636</v>
      </c>
      <c r="CL229">
        <v>12484</v>
      </c>
      <c r="CM229">
        <v>589</v>
      </c>
      <c r="CN229">
        <v>237</v>
      </c>
      <c r="CO229">
        <v>745</v>
      </c>
      <c r="CP229">
        <v>507</v>
      </c>
      <c r="CQ229">
        <v>1270</v>
      </c>
      <c r="CR229">
        <v>153</v>
      </c>
      <c r="CS229">
        <v>799</v>
      </c>
      <c r="CT229">
        <v>312</v>
      </c>
      <c r="CU229">
        <v>221</v>
      </c>
      <c r="CV229">
        <v>299</v>
      </c>
      <c r="CW229">
        <v>313</v>
      </c>
      <c r="CX229">
        <v>1463</v>
      </c>
      <c r="CY229">
        <v>465</v>
      </c>
      <c r="CZ229">
        <v>280</v>
      </c>
      <c r="DA229">
        <v>255</v>
      </c>
      <c r="DB229">
        <v>303</v>
      </c>
      <c r="DC229">
        <v>182</v>
      </c>
      <c r="DD229">
        <v>432</v>
      </c>
      <c r="DE229">
        <v>2265</v>
      </c>
      <c r="DF229">
        <v>3850</v>
      </c>
      <c r="DG229">
        <v>3117</v>
      </c>
      <c r="DH229">
        <v>954</v>
      </c>
      <c r="DI229">
        <v>278</v>
      </c>
      <c r="DJ229">
        <v>149</v>
      </c>
      <c r="DK229">
        <v>455</v>
      </c>
      <c r="DL229">
        <v>300</v>
      </c>
      <c r="DM229">
        <v>12489</v>
      </c>
      <c r="DN229">
        <v>1224</v>
      </c>
      <c r="DO229">
        <v>4688</v>
      </c>
      <c r="DP229">
        <v>1427</v>
      </c>
      <c r="DQ229">
        <v>335</v>
      </c>
      <c r="DR229">
        <v>141</v>
      </c>
      <c r="DS229">
        <v>151</v>
      </c>
      <c r="DT229">
        <v>106</v>
      </c>
      <c r="DU229">
        <v>50</v>
      </c>
      <c r="DV229">
        <v>450</v>
      </c>
      <c r="DW229">
        <v>6115</v>
      </c>
      <c r="DX229" t="s">
        <v>1519</v>
      </c>
      <c r="DY229" t="s">
        <v>1037</v>
      </c>
      <c r="DZ229" t="s">
        <v>700</v>
      </c>
      <c r="EA229" t="s">
        <v>700</v>
      </c>
      <c r="EB229" t="s">
        <v>884</v>
      </c>
      <c r="EC229">
        <v>0.8</v>
      </c>
      <c r="ED229">
        <v>1.1000000000000001</v>
      </c>
      <c r="EE229">
        <v>1.6</v>
      </c>
      <c r="EF229">
        <v>3.1</v>
      </c>
      <c r="EG229">
        <v>3.7</v>
      </c>
      <c r="EH229">
        <v>2</v>
      </c>
      <c r="EI229">
        <v>3</v>
      </c>
      <c r="EJ229">
        <v>2.2000000000000002</v>
      </c>
      <c r="EK229">
        <v>1.1000000000000001</v>
      </c>
      <c r="EL229">
        <v>1.1000000000000001</v>
      </c>
      <c r="EM229">
        <v>1.2</v>
      </c>
      <c r="EN229">
        <v>0.4</v>
      </c>
      <c r="EO229">
        <v>1</v>
      </c>
      <c r="EP229">
        <v>1</v>
      </c>
      <c r="EQ229">
        <v>0.8</v>
      </c>
      <c r="ER229">
        <v>62.8</v>
      </c>
      <c r="ES229">
        <v>41.9</v>
      </c>
      <c r="ET229">
        <v>16</v>
      </c>
      <c r="EU229">
        <v>10.5</v>
      </c>
      <c r="EV229">
        <v>3.1</v>
      </c>
      <c r="EW229">
        <v>8</v>
      </c>
      <c r="EX229">
        <v>0.7</v>
      </c>
      <c r="EY229">
        <v>0.7</v>
      </c>
      <c r="EZ229">
        <v>14.4</v>
      </c>
      <c r="FA229">
        <v>7.8</v>
      </c>
      <c r="FB229">
        <v>15.2</v>
      </c>
      <c r="FC229">
        <v>2.4</v>
      </c>
      <c r="FD229">
        <v>0.8</v>
      </c>
      <c r="FE229">
        <v>7.5</v>
      </c>
      <c r="FF229">
        <v>1.7</v>
      </c>
      <c r="FG229">
        <v>1.1000000000000001</v>
      </c>
      <c r="FH229">
        <v>0.8</v>
      </c>
      <c r="FI229">
        <v>1.4</v>
      </c>
      <c r="FJ229">
        <v>1.3</v>
      </c>
      <c r="FK229">
        <v>12.8</v>
      </c>
      <c r="FL229">
        <v>4.4000000000000004</v>
      </c>
      <c r="FM229">
        <v>1</v>
      </c>
      <c r="FN229">
        <v>2.8</v>
      </c>
      <c r="FO229">
        <v>4.8</v>
      </c>
      <c r="FP229">
        <v>2.8</v>
      </c>
      <c r="FQ229">
        <v>1.1000000000000001</v>
      </c>
      <c r="FR229">
        <v>0.9</v>
      </c>
      <c r="FS229">
        <v>67</v>
      </c>
      <c r="FZ229" t="s">
        <v>700</v>
      </c>
      <c r="GA229" t="s">
        <v>700</v>
      </c>
      <c r="GB229" t="s">
        <v>885</v>
      </c>
      <c r="GC229" t="s">
        <v>195</v>
      </c>
    </row>
    <row r="230" spans="1:185" x14ac:dyDescent="0.25">
      <c r="A230" t="s">
        <v>1038</v>
      </c>
      <c r="B230">
        <v>20528</v>
      </c>
      <c r="C230">
        <v>1814</v>
      </c>
      <c r="D230">
        <v>5304</v>
      </c>
      <c r="E230">
        <v>642</v>
      </c>
      <c r="F230">
        <v>11316</v>
      </c>
      <c r="G230">
        <v>1153</v>
      </c>
      <c r="H230">
        <v>3908</v>
      </c>
      <c r="I230">
        <v>19</v>
      </c>
      <c r="J230">
        <v>1625</v>
      </c>
      <c r="K230">
        <v>254</v>
      </c>
      <c r="L230">
        <v>3679</v>
      </c>
      <c r="M230">
        <v>388</v>
      </c>
      <c r="N230">
        <v>1424</v>
      </c>
      <c r="O230">
        <v>259</v>
      </c>
      <c r="P230">
        <v>1950</v>
      </c>
      <c r="Q230">
        <v>332</v>
      </c>
      <c r="R230">
        <v>2320</v>
      </c>
      <c r="S230">
        <v>216</v>
      </c>
      <c r="T230">
        <v>2543</v>
      </c>
      <c r="U230">
        <v>182</v>
      </c>
      <c r="V230">
        <v>3079</v>
      </c>
      <c r="W230">
        <v>164</v>
      </c>
      <c r="X230">
        <v>10390</v>
      </c>
      <c r="Y230">
        <v>1016</v>
      </c>
      <c r="Z230">
        <v>10138</v>
      </c>
      <c r="AA230">
        <v>798</v>
      </c>
      <c r="AB230">
        <v>20090</v>
      </c>
      <c r="AC230">
        <v>1773</v>
      </c>
      <c r="AD230">
        <v>102</v>
      </c>
      <c r="AE230">
        <v>3</v>
      </c>
      <c r="AF230">
        <v>5</v>
      </c>
      <c r="AG230">
        <v>1</v>
      </c>
      <c r="AH230">
        <v>106</v>
      </c>
      <c r="AI230">
        <v>4</v>
      </c>
      <c r="AJ230">
        <v>51</v>
      </c>
      <c r="AK230">
        <v>5</v>
      </c>
      <c r="AL230">
        <v>172</v>
      </c>
      <c r="AM230">
        <v>28</v>
      </c>
      <c r="AN230">
        <v>321</v>
      </c>
      <c r="AO230">
        <v>120</v>
      </c>
      <c r="AP230">
        <v>19812</v>
      </c>
      <c r="AQ230">
        <v>1658</v>
      </c>
      <c r="AR230">
        <v>2325</v>
      </c>
      <c r="AS230">
        <v>102</v>
      </c>
      <c r="AT230">
        <v>18203</v>
      </c>
      <c r="AU230">
        <v>1712</v>
      </c>
      <c r="AV230">
        <v>20212</v>
      </c>
      <c r="AW230">
        <v>1711</v>
      </c>
      <c r="AX230">
        <v>316</v>
      </c>
      <c r="AY230">
        <v>103</v>
      </c>
      <c r="AZ230">
        <v>81</v>
      </c>
      <c r="BA230">
        <v>7</v>
      </c>
      <c r="BB230">
        <v>235</v>
      </c>
      <c r="BC230">
        <v>96</v>
      </c>
      <c r="BD230">
        <v>1115</v>
      </c>
      <c r="BE230">
        <v>331</v>
      </c>
      <c r="BF230">
        <v>4655</v>
      </c>
      <c r="BG230">
        <v>270</v>
      </c>
      <c r="BH230">
        <v>5052</v>
      </c>
      <c r="BI230">
        <v>248</v>
      </c>
      <c r="BJ230">
        <v>2978</v>
      </c>
      <c r="BK230">
        <v>64</v>
      </c>
      <c r="BL230">
        <v>9829</v>
      </c>
      <c r="BM230">
        <v>908</v>
      </c>
      <c r="BN230">
        <v>9556</v>
      </c>
      <c r="BO230">
        <v>865</v>
      </c>
      <c r="BP230">
        <v>273</v>
      </c>
      <c r="BQ230">
        <v>43</v>
      </c>
      <c r="BR230">
        <v>1487</v>
      </c>
      <c r="BS230">
        <v>245</v>
      </c>
      <c r="BT230">
        <v>6941</v>
      </c>
      <c r="BU230">
        <v>608</v>
      </c>
      <c r="BV230">
        <v>3171</v>
      </c>
      <c r="BW230">
        <v>344</v>
      </c>
      <c r="BX230">
        <v>1204</v>
      </c>
      <c r="BY230">
        <v>201</v>
      </c>
      <c r="BZ230">
        <v>2245</v>
      </c>
      <c r="CA230">
        <v>638</v>
      </c>
      <c r="CB230">
        <v>3282</v>
      </c>
      <c r="CC230">
        <v>786</v>
      </c>
      <c r="CD230">
        <v>9792</v>
      </c>
      <c r="CE230">
        <v>768</v>
      </c>
      <c r="CF230">
        <v>7372</v>
      </c>
      <c r="CG230">
        <v>255</v>
      </c>
      <c r="CH230">
        <v>1814</v>
      </c>
      <c r="CI230">
        <v>18714</v>
      </c>
      <c r="CJ230">
        <v>15197</v>
      </c>
      <c r="CK230">
        <v>7004</v>
      </c>
      <c r="CL230">
        <v>18423</v>
      </c>
      <c r="CM230">
        <v>1103</v>
      </c>
      <c r="CN230">
        <v>599</v>
      </c>
      <c r="CO230">
        <v>947</v>
      </c>
      <c r="CP230">
        <v>1013</v>
      </c>
      <c r="CQ230">
        <v>1180</v>
      </c>
      <c r="CR230">
        <v>292</v>
      </c>
      <c r="CS230">
        <v>996</v>
      </c>
      <c r="CT230">
        <v>573</v>
      </c>
      <c r="CU230">
        <v>161</v>
      </c>
      <c r="CV230">
        <v>365</v>
      </c>
      <c r="CW230">
        <v>434</v>
      </c>
      <c r="CX230">
        <v>3244</v>
      </c>
      <c r="CY230">
        <v>613</v>
      </c>
      <c r="CZ230">
        <v>524</v>
      </c>
      <c r="DA230">
        <v>324</v>
      </c>
      <c r="DB230">
        <v>270</v>
      </c>
      <c r="DC230">
        <v>182</v>
      </c>
      <c r="DD230">
        <v>590</v>
      </c>
      <c r="DE230">
        <v>2715</v>
      </c>
      <c r="DF230">
        <v>5880</v>
      </c>
      <c r="DG230">
        <v>5055</v>
      </c>
      <c r="DH230">
        <v>1854</v>
      </c>
      <c r="DI230">
        <v>320</v>
      </c>
      <c r="DJ230">
        <v>210</v>
      </c>
      <c r="DK230">
        <v>505</v>
      </c>
      <c r="DL230">
        <v>328</v>
      </c>
      <c r="DM230">
        <v>18717</v>
      </c>
      <c r="DN230">
        <v>1874</v>
      </c>
      <c r="DO230">
        <v>6911</v>
      </c>
      <c r="DP230">
        <v>1684</v>
      </c>
      <c r="DQ230">
        <v>267</v>
      </c>
      <c r="DR230">
        <v>210</v>
      </c>
      <c r="DS230">
        <v>185</v>
      </c>
      <c r="DT230">
        <v>166</v>
      </c>
      <c r="DU230">
        <v>126</v>
      </c>
      <c r="DV230">
        <v>484</v>
      </c>
      <c r="DW230">
        <v>8595</v>
      </c>
      <c r="DX230" t="s">
        <v>1519</v>
      </c>
      <c r="DY230" t="s">
        <v>1038</v>
      </c>
      <c r="DZ230" t="s">
        <v>700</v>
      </c>
      <c r="EA230" t="s">
        <v>700</v>
      </c>
      <c r="EB230" t="s">
        <v>886</v>
      </c>
      <c r="EC230">
        <v>1.1000000000000001</v>
      </c>
      <c r="ED230">
        <v>4.3</v>
      </c>
      <c r="EE230">
        <v>2.7</v>
      </c>
      <c r="EF230">
        <v>6</v>
      </c>
      <c r="EG230">
        <v>3.8</v>
      </c>
      <c r="EH230">
        <v>2.5</v>
      </c>
      <c r="EI230">
        <v>1.9</v>
      </c>
      <c r="EJ230">
        <v>1.1000000000000001</v>
      </c>
      <c r="EK230">
        <v>0.2</v>
      </c>
      <c r="EL230">
        <v>2.8</v>
      </c>
      <c r="EM230">
        <v>1</v>
      </c>
      <c r="EN230">
        <v>0.3</v>
      </c>
      <c r="EO230">
        <v>1.2</v>
      </c>
      <c r="EP230">
        <v>1.2</v>
      </c>
      <c r="EQ230">
        <v>1.1000000000000001</v>
      </c>
      <c r="ER230">
        <v>3.7</v>
      </c>
      <c r="ES230">
        <v>48.1</v>
      </c>
      <c r="ET230">
        <v>5</v>
      </c>
      <c r="EU230">
        <v>13.3</v>
      </c>
      <c r="EV230">
        <v>16.399999999999999</v>
      </c>
      <c r="EW230">
        <v>11.4</v>
      </c>
      <c r="EX230">
        <v>1.1000000000000001</v>
      </c>
      <c r="EY230">
        <v>1.1000000000000001</v>
      </c>
      <c r="EZ230">
        <v>11.9</v>
      </c>
      <c r="FA230">
        <v>5.9</v>
      </c>
      <c r="FB230">
        <v>15.6</v>
      </c>
      <c r="FC230">
        <v>1.4</v>
      </c>
      <c r="FD230">
        <v>1.2</v>
      </c>
      <c r="FE230">
        <v>4.8</v>
      </c>
      <c r="FF230">
        <v>1.3</v>
      </c>
      <c r="FG230">
        <v>0.9</v>
      </c>
      <c r="FH230">
        <v>0.7</v>
      </c>
      <c r="FI230">
        <v>1.1000000000000001</v>
      </c>
      <c r="FJ230">
        <v>1.1000000000000001</v>
      </c>
      <c r="FK230">
        <v>8.4</v>
      </c>
      <c r="FL230">
        <v>2.6</v>
      </c>
      <c r="FM230">
        <v>1.3</v>
      </c>
      <c r="FN230">
        <v>2</v>
      </c>
      <c r="FO230">
        <v>3.1</v>
      </c>
      <c r="FP230">
        <v>6</v>
      </c>
      <c r="FQ230">
        <v>1.4</v>
      </c>
      <c r="FR230">
        <v>0.9</v>
      </c>
      <c r="FS230">
        <v>199</v>
      </c>
      <c r="FZ230" t="s">
        <v>700</v>
      </c>
      <c r="GA230" t="s">
        <v>700</v>
      </c>
      <c r="GB230" t="s">
        <v>887</v>
      </c>
      <c r="GC230" t="s">
        <v>195</v>
      </c>
    </row>
    <row r="231" spans="1:185" x14ac:dyDescent="0.25">
      <c r="A231" t="s">
        <v>1039</v>
      </c>
      <c r="B231">
        <v>30077</v>
      </c>
      <c r="C231">
        <v>1801</v>
      </c>
      <c r="D231">
        <v>6916</v>
      </c>
      <c r="E231">
        <v>166</v>
      </c>
      <c r="F231">
        <v>16825</v>
      </c>
      <c r="G231">
        <v>1629</v>
      </c>
      <c r="H231">
        <v>6336</v>
      </c>
      <c r="I231">
        <v>6</v>
      </c>
      <c r="J231">
        <v>2115</v>
      </c>
      <c r="K231">
        <v>43</v>
      </c>
      <c r="L231">
        <v>4801</v>
      </c>
      <c r="M231">
        <v>123</v>
      </c>
      <c r="N231">
        <v>2039</v>
      </c>
      <c r="O231">
        <v>288</v>
      </c>
      <c r="P231">
        <v>3130</v>
      </c>
      <c r="Q231">
        <v>388</v>
      </c>
      <c r="R231">
        <v>3251</v>
      </c>
      <c r="S231">
        <v>450</v>
      </c>
      <c r="T231">
        <v>3846</v>
      </c>
      <c r="U231">
        <v>213</v>
      </c>
      <c r="V231">
        <v>4559</v>
      </c>
      <c r="W231">
        <v>290</v>
      </c>
      <c r="X231">
        <v>15013</v>
      </c>
      <c r="Y231">
        <v>1114</v>
      </c>
      <c r="Z231">
        <v>15064</v>
      </c>
      <c r="AA231">
        <v>687</v>
      </c>
      <c r="AB231">
        <v>28039</v>
      </c>
      <c r="AC231">
        <v>1476</v>
      </c>
      <c r="AD231">
        <v>383</v>
      </c>
      <c r="AE231">
        <v>56</v>
      </c>
      <c r="AF231">
        <v>117</v>
      </c>
      <c r="AG231">
        <v>49</v>
      </c>
      <c r="AH231">
        <v>671</v>
      </c>
      <c r="AI231">
        <v>78</v>
      </c>
      <c r="AJ231">
        <v>404</v>
      </c>
      <c r="AK231">
        <v>114</v>
      </c>
      <c r="AL231">
        <v>447</v>
      </c>
      <c r="AM231">
        <v>28</v>
      </c>
      <c r="AN231">
        <v>2885</v>
      </c>
      <c r="AO231">
        <v>377</v>
      </c>
      <c r="AP231">
        <v>25824</v>
      </c>
      <c r="AQ231">
        <v>1262</v>
      </c>
      <c r="AR231">
        <v>4159</v>
      </c>
      <c r="AS231">
        <v>159</v>
      </c>
      <c r="AT231">
        <v>25918</v>
      </c>
      <c r="AU231">
        <v>1642</v>
      </c>
      <c r="AV231">
        <v>28539</v>
      </c>
      <c r="AW231">
        <v>1402</v>
      </c>
      <c r="AX231">
        <v>1538</v>
      </c>
      <c r="AY231">
        <v>399</v>
      </c>
      <c r="AZ231">
        <v>468</v>
      </c>
      <c r="BA231">
        <v>42</v>
      </c>
      <c r="BB231">
        <v>1070</v>
      </c>
      <c r="BC231">
        <v>357</v>
      </c>
      <c r="BD231">
        <v>2075</v>
      </c>
      <c r="BE231">
        <v>233</v>
      </c>
      <c r="BF231">
        <v>7801</v>
      </c>
      <c r="BG231">
        <v>566</v>
      </c>
      <c r="BH231">
        <v>7653</v>
      </c>
      <c r="BI231">
        <v>422</v>
      </c>
      <c r="BJ231">
        <v>3593</v>
      </c>
      <c r="BK231">
        <v>126</v>
      </c>
      <c r="BL231">
        <v>14252</v>
      </c>
      <c r="BM231">
        <v>1337</v>
      </c>
      <c r="BN231">
        <v>13696</v>
      </c>
      <c r="BO231">
        <v>1145</v>
      </c>
      <c r="BP231">
        <v>556</v>
      </c>
      <c r="BQ231">
        <v>192</v>
      </c>
      <c r="BR231">
        <v>2573</v>
      </c>
      <c r="BS231">
        <v>292</v>
      </c>
      <c r="BT231">
        <v>9943</v>
      </c>
      <c r="BU231">
        <v>723</v>
      </c>
      <c r="BV231">
        <v>4665</v>
      </c>
      <c r="BW231">
        <v>580</v>
      </c>
      <c r="BX231">
        <v>2217</v>
      </c>
      <c r="BY231">
        <v>326</v>
      </c>
      <c r="BZ231">
        <v>3667</v>
      </c>
      <c r="CA231">
        <v>445</v>
      </c>
      <c r="CB231">
        <v>5843</v>
      </c>
      <c r="CC231">
        <v>626</v>
      </c>
      <c r="CD231">
        <v>14786</v>
      </c>
      <c r="CE231">
        <v>862</v>
      </c>
      <c r="CF231">
        <v>9312</v>
      </c>
      <c r="CG231">
        <v>313</v>
      </c>
      <c r="CH231">
        <v>1801</v>
      </c>
      <c r="CI231">
        <v>28276</v>
      </c>
      <c r="CJ231">
        <v>20432</v>
      </c>
      <c r="CK231">
        <v>13428</v>
      </c>
      <c r="CL231">
        <v>26233</v>
      </c>
      <c r="CM231">
        <v>2542</v>
      </c>
      <c r="CN231">
        <v>1034</v>
      </c>
      <c r="CO231">
        <v>810</v>
      </c>
      <c r="CP231">
        <v>1028</v>
      </c>
      <c r="CQ231">
        <v>3124</v>
      </c>
      <c r="CR231">
        <v>443</v>
      </c>
      <c r="CS231">
        <v>1880</v>
      </c>
      <c r="CT231">
        <v>719</v>
      </c>
      <c r="CU231">
        <v>249</v>
      </c>
      <c r="CV231">
        <v>572</v>
      </c>
      <c r="CW231">
        <v>659</v>
      </c>
      <c r="CX231">
        <v>3415</v>
      </c>
      <c r="CY231">
        <v>1064</v>
      </c>
      <c r="CZ231">
        <v>740</v>
      </c>
      <c r="DA231">
        <v>487</v>
      </c>
      <c r="DB231">
        <v>597</v>
      </c>
      <c r="DC231">
        <v>252</v>
      </c>
      <c r="DD231">
        <v>1308</v>
      </c>
      <c r="DE231">
        <v>4481</v>
      </c>
      <c r="DF231">
        <v>8489</v>
      </c>
      <c r="DG231">
        <v>6491</v>
      </c>
      <c r="DH231">
        <v>1953</v>
      </c>
      <c r="DI231">
        <v>630</v>
      </c>
      <c r="DJ231">
        <v>371</v>
      </c>
      <c r="DK231">
        <v>1368</v>
      </c>
      <c r="DL231">
        <v>888</v>
      </c>
      <c r="DM231">
        <v>26442</v>
      </c>
      <c r="DN231">
        <v>3703</v>
      </c>
      <c r="DO231">
        <v>9774</v>
      </c>
      <c r="DP231">
        <v>3196</v>
      </c>
      <c r="DQ231">
        <v>493</v>
      </c>
      <c r="DR231">
        <v>404</v>
      </c>
      <c r="DS231">
        <v>439</v>
      </c>
      <c r="DT231">
        <v>353</v>
      </c>
      <c r="DU231">
        <v>331</v>
      </c>
      <c r="DV231">
        <v>929</v>
      </c>
      <c r="DW231">
        <v>12970</v>
      </c>
      <c r="DX231" t="s">
        <v>1519</v>
      </c>
      <c r="DY231" t="s">
        <v>1039</v>
      </c>
      <c r="DZ231" t="s">
        <v>700</v>
      </c>
      <c r="EA231" t="s">
        <v>700</v>
      </c>
      <c r="EB231" t="s">
        <v>888</v>
      </c>
      <c r="EC231">
        <v>1</v>
      </c>
      <c r="ED231">
        <v>1.6</v>
      </c>
      <c r="EE231">
        <v>1.1000000000000001</v>
      </c>
      <c r="EF231">
        <v>5.3</v>
      </c>
      <c r="EG231">
        <v>3.2</v>
      </c>
      <c r="EH231">
        <v>4.0999999999999996</v>
      </c>
      <c r="EI231">
        <v>2.2000000000000002</v>
      </c>
      <c r="EJ231">
        <v>1.5</v>
      </c>
      <c r="EK231">
        <v>0.1</v>
      </c>
      <c r="EL231">
        <v>0.8</v>
      </c>
      <c r="EM231">
        <v>1.6</v>
      </c>
      <c r="EN231">
        <v>0.1</v>
      </c>
      <c r="EO231">
        <v>1.4</v>
      </c>
      <c r="EP231">
        <v>0.9</v>
      </c>
      <c r="EQ231">
        <v>0.8</v>
      </c>
      <c r="ER231">
        <v>8.4</v>
      </c>
      <c r="ES231">
        <v>31.8</v>
      </c>
      <c r="ET231">
        <v>9.8000000000000007</v>
      </c>
      <c r="EU231">
        <v>24.7</v>
      </c>
      <c r="EV231">
        <v>5.7</v>
      </c>
      <c r="EW231">
        <v>5.3</v>
      </c>
      <c r="EX231">
        <v>0.8</v>
      </c>
      <c r="EY231">
        <v>0.7</v>
      </c>
      <c r="EZ231">
        <v>10.1</v>
      </c>
      <c r="FA231">
        <v>4.4000000000000004</v>
      </c>
      <c r="FB231">
        <v>13.9</v>
      </c>
      <c r="FC231">
        <v>1.5</v>
      </c>
      <c r="FD231">
        <v>1</v>
      </c>
      <c r="FE231">
        <v>5.2</v>
      </c>
      <c r="FF231">
        <v>1.6</v>
      </c>
      <c r="FG231">
        <v>1.1000000000000001</v>
      </c>
      <c r="FH231">
        <v>1.8</v>
      </c>
      <c r="FI231">
        <v>1.7</v>
      </c>
      <c r="FJ231">
        <v>1.5</v>
      </c>
      <c r="FK231">
        <v>11.1</v>
      </c>
      <c r="FL231">
        <v>3.2</v>
      </c>
      <c r="FM231">
        <v>1.4</v>
      </c>
      <c r="FN231">
        <v>2.9</v>
      </c>
      <c r="FO231">
        <v>4</v>
      </c>
      <c r="FP231">
        <v>2.2999999999999998</v>
      </c>
      <c r="FQ231">
        <v>1.5</v>
      </c>
      <c r="FR231">
        <v>1.1000000000000001</v>
      </c>
      <c r="FS231">
        <v>129</v>
      </c>
      <c r="FZ231" t="s">
        <v>700</v>
      </c>
      <c r="GA231" t="s">
        <v>700</v>
      </c>
      <c r="GB231" t="s">
        <v>889</v>
      </c>
      <c r="GC231" t="s">
        <v>195</v>
      </c>
    </row>
    <row r="232" spans="1:185" x14ac:dyDescent="0.25">
      <c r="A232" t="s">
        <v>1040</v>
      </c>
      <c r="B232">
        <v>45395</v>
      </c>
      <c r="C232">
        <v>2484</v>
      </c>
      <c r="D232">
        <v>10797</v>
      </c>
      <c r="E232">
        <v>412</v>
      </c>
      <c r="F232">
        <v>26437</v>
      </c>
      <c r="G232">
        <v>2026</v>
      </c>
      <c r="H232">
        <v>8161</v>
      </c>
      <c r="I232">
        <v>46</v>
      </c>
      <c r="J232">
        <v>3227</v>
      </c>
      <c r="K232">
        <v>128</v>
      </c>
      <c r="L232">
        <v>7570</v>
      </c>
      <c r="M232">
        <v>284</v>
      </c>
      <c r="N232">
        <v>3328</v>
      </c>
      <c r="O232">
        <v>315</v>
      </c>
      <c r="P232">
        <v>4708</v>
      </c>
      <c r="Q232">
        <v>568</v>
      </c>
      <c r="R232">
        <v>5242</v>
      </c>
      <c r="S232">
        <v>591</v>
      </c>
      <c r="T232">
        <v>6172</v>
      </c>
      <c r="U232">
        <v>299</v>
      </c>
      <c r="V232">
        <v>6987</v>
      </c>
      <c r="W232">
        <v>253</v>
      </c>
      <c r="X232">
        <v>22561</v>
      </c>
      <c r="Y232">
        <v>1254</v>
      </c>
      <c r="Z232">
        <v>22834</v>
      </c>
      <c r="AA232">
        <v>1230</v>
      </c>
      <c r="AB232">
        <v>42934</v>
      </c>
      <c r="AC232">
        <v>1956</v>
      </c>
      <c r="AD232">
        <v>402</v>
      </c>
      <c r="AE232">
        <v>14</v>
      </c>
      <c r="AF232">
        <v>444</v>
      </c>
      <c r="AG232">
        <v>228</v>
      </c>
      <c r="AH232">
        <v>352</v>
      </c>
      <c r="AI232">
        <v>7</v>
      </c>
      <c r="AJ232">
        <v>337</v>
      </c>
      <c r="AK232">
        <v>129</v>
      </c>
      <c r="AL232">
        <v>926</v>
      </c>
      <c r="AM232">
        <v>150</v>
      </c>
      <c r="AN232">
        <v>1497</v>
      </c>
      <c r="AO232">
        <v>384</v>
      </c>
      <c r="AP232">
        <v>41991</v>
      </c>
      <c r="AQ232">
        <v>1737</v>
      </c>
      <c r="AR232">
        <v>4859</v>
      </c>
      <c r="AS232">
        <v>127</v>
      </c>
      <c r="AT232">
        <v>40536</v>
      </c>
      <c r="AU232">
        <v>2357</v>
      </c>
      <c r="AV232">
        <v>44133</v>
      </c>
      <c r="AW232">
        <v>2125</v>
      </c>
      <c r="AX232">
        <v>1262</v>
      </c>
      <c r="AY232">
        <v>359</v>
      </c>
      <c r="AZ232">
        <v>538</v>
      </c>
      <c r="BA232">
        <v>41</v>
      </c>
      <c r="BB232">
        <v>724</v>
      </c>
      <c r="BC232">
        <v>318</v>
      </c>
      <c r="BD232">
        <v>1581</v>
      </c>
      <c r="BE232">
        <v>197</v>
      </c>
      <c r="BF232">
        <v>10307</v>
      </c>
      <c r="BG232">
        <v>831</v>
      </c>
      <c r="BH232">
        <v>11405</v>
      </c>
      <c r="BI232">
        <v>588</v>
      </c>
      <c r="BJ232">
        <v>7977</v>
      </c>
      <c r="BK232">
        <v>141</v>
      </c>
      <c r="BL232">
        <v>22423</v>
      </c>
      <c r="BM232">
        <v>1517</v>
      </c>
      <c r="BN232">
        <v>21658</v>
      </c>
      <c r="BO232">
        <v>1364</v>
      </c>
      <c r="BP232">
        <v>765</v>
      </c>
      <c r="BQ232">
        <v>153</v>
      </c>
      <c r="BR232">
        <v>4014</v>
      </c>
      <c r="BS232">
        <v>509</v>
      </c>
      <c r="BT232">
        <v>15964</v>
      </c>
      <c r="BU232">
        <v>843</v>
      </c>
      <c r="BV232">
        <v>7219</v>
      </c>
      <c r="BW232">
        <v>735</v>
      </c>
      <c r="BX232">
        <v>3254</v>
      </c>
      <c r="BY232">
        <v>448</v>
      </c>
      <c r="BZ232">
        <v>4483</v>
      </c>
      <c r="CA232">
        <v>689</v>
      </c>
      <c r="CB232">
        <v>6437</v>
      </c>
      <c r="CC232">
        <v>770</v>
      </c>
      <c r="CD232">
        <v>19432</v>
      </c>
      <c r="CE232">
        <v>1295</v>
      </c>
      <c r="CF232">
        <v>19463</v>
      </c>
      <c r="CG232">
        <v>419</v>
      </c>
      <c r="CH232">
        <v>2484</v>
      </c>
      <c r="CI232">
        <v>42911</v>
      </c>
      <c r="CJ232">
        <v>34974</v>
      </c>
      <c r="CK232">
        <v>14853</v>
      </c>
      <c r="CL232">
        <v>41745</v>
      </c>
      <c r="CM232">
        <v>1849</v>
      </c>
      <c r="CN232">
        <v>567</v>
      </c>
      <c r="CO232">
        <v>1308</v>
      </c>
      <c r="CP232">
        <v>1665</v>
      </c>
      <c r="CQ232">
        <v>3975</v>
      </c>
      <c r="CR232">
        <v>612</v>
      </c>
      <c r="CS232">
        <v>2206</v>
      </c>
      <c r="CT232">
        <v>1553</v>
      </c>
      <c r="CU232">
        <v>322</v>
      </c>
      <c r="CV232">
        <v>1095</v>
      </c>
      <c r="CW232">
        <v>1549</v>
      </c>
      <c r="CX232">
        <v>5740</v>
      </c>
      <c r="CY232">
        <v>1961</v>
      </c>
      <c r="CZ232">
        <v>1099</v>
      </c>
      <c r="DA232">
        <v>919</v>
      </c>
      <c r="DB232">
        <v>826</v>
      </c>
      <c r="DC232">
        <v>304</v>
      </c>
      <c r="DD232">
        <v>1120</v>
      </c>
      <c r="DE232">
        <v>6560</v>
      </c>
      <c r="DF232">
        <v>12753</v>
      </c>
      <c r="DG232">
        <v>10326</v>
      </c>
      <c r="DH232">
        <v>3873</v>
      </c>
      <c r="DI232">
        <v>591</v>
      </c>
      <c r="DJ232">
        <v>352</v>
      </c>
      <c r="DK232">
        <v>1836</v>
      </c>
      <c r="DL232">
        <v>1091</v>
      </c>
      <c r="DM232">
        <v>39685</v>
      </c>
      <c r="DN232">
        <v>5840</v>
      </c>
      <c r="DO232">
        <v>14486</v>
      </c>
      <c r="DP232">
        <v>4827</v>
      </c>
      <c r="DQ232">
        <v>646</v>
      </c>
      <c r="DR232">
        <v>601</v>
      </c>
      <c r="DS232">
        <v>475</v>
      </c>
      <c r="DT232">
        <v>680</v>
      </c>
      <c r="DU232">
        <v>467</v>
      </c>
      <c r="DV232">
        <v>1598</v>
      </c>
      <c r="DW232">
        <v>19313</v>
      </c>
      <c r="DX232" t="s">
        <v>1519</v>
      </c>
      <c r="DY232" t="s">
        <v>1040</v>
      </c>
      <c r="DZ232" t="s">
        <v>700</v>
      </c>
      <c r="EA232" t="s">
        <v>700</v>
      </c>
      <c r="EB232" t="s">
        <v>890</v>
      </c>
      <c r="EC232">
        <v>0.7</v>
      </c>
      <c r="ED232">
        <v>1.8</v>
      </c>
      <c r="EE232">
        <v>1.2</v>
      </c>
      <c r="EF232">
        <v>3.1</v>
      </c>
      <c r="EG232">
        <v>2.6</v>
      </c>
      <c r="EH232">
        <v>2.6</v>
      </c>
      <c r="EI232">
        <v>1.7</v>
      </c>
      <c r="EJ232">
        <v>0.9</v>
      </c>
      <c r="EK232">
        <v>1.4</v>
      </c>
      <c r="EL232">
        <v>1.1000000000000001</v>
      </c>
      <c r="EM232">
        <v>1</v>
      </c>
      <c r="EN232">
        <v>0.8</v>
      </c>
      <c r="EO232">
        <v>0.8</v>
      </c>
      <c r="EP232">
        <v>0.9</v>
      </c>
      <c r="EQ232">
        <v>0.7</v>
      </c>
      <c r="ER232">
        <v>5.7</v>
      </c>
      <c r="ES232">
        <v>13</v>
      </c>
      <c r="ET232">
        <v>2.2000000000000002</v>
      </c>
      <c r="EU232">
        <v>24.1</v>
      </c>
      <c r="EV232">
        <v>9.4</v>
      </c>
      <c r="EW232">
        <v>8.4</v>
      </c>
      <c r="EX232">
        <v>0.7</v>
      </c>
      <c r="EY232">
        <v>0.7</v>
      </c>
      <c r="EZ232">
        <v>10.4</v>
      </c>
      <c r="FA232">
        <v>6.7</v>
      </c>
      <c r="FB232">
        <v>17.3</v>
      </c>
      <c r="FC232">
        <v>1.1000000000000001</v>
      </c>
      <c r="FD232">
        <v>0.8</v>
      </c>
      <c r="FE232">
        <v>6.8</v>
      </c>
      <c r="FF232">
        <v>1.8</v>
      </c>
      <c r="FG232">
        <v>1.6</v>
      </c>
      <c r="FH232">
        <v>0.8</v>
      </c>
      <c r="FI232">
        <v>1</v>
      </c>
      <c r="FJ232">
        <v>1</v>
      </c>
      <c r="FK232">
        <v>8</v>
      </c>
      <c r="FL232">
        <v>2.9</v>
      </c>
      <c r="FM232">
        <v>1.1000000000000001</v>
      </c>
      <c r="FN232">
        <v>2.4</v>
      </c>
      <c r="FO232">
        <v>3.5</v>
      </c>
      <c r="FP232">
        <v>3.3</v>
      </c>
      <c r="FQ232">
        <v>1.2</v>
      </c>
      <c r="FR232">
        <v>0.5</v>
      </c>
      <c r="FS232">
        <v>217</v>
      </c>
      <c r="FZ232" t="s">
        <v>700</v>
      </c>
      <c r="GA232" t="s">
        <v>700</v>
      </c>
      <c r="GB232" t="s">
        <v>891</v>
      </c>
      <c r="GC232" t="s">
        <v>195</v>
      </c>
    </row>
    <row r="233" spans="1:185" x14ac:dyDescent="0.25">
      <c r="A233" t="s">
        <v>1041</v>
      </c>
      <c r="B233">
        <v>5897</v>
      </c>
      <c r="C233">
        <v>316</v>
      </c>
      <c r="D233">
        <v>1369</v>
      </c>
      <c r="E233">
        <v>44</v>
      </c>
      <c r="F233">
        <v>3193</v>
      </c>
      <c r="G233">
        <v>272</v>
      </c>
      <c r="H233">
        <v>1335</v>
      </c>
      <c r="I233">
        <v>0</v>
      </c>
      <c r="J233">
        <v>417</v>
      </c>
      <c r="K233">
        <v>21</v>
      </c>
      <c r="L233">
        <v>952</v>
      </c>
      <c r="M233">
        <v>23</v>
      </c>
      <c r="N233">
        <v>362</v>
      </c>
      <c r="O233">
        <v>44</v>
      </c>
      <c r="P233">
        <v>575</v>
      </c>
      <c r="Q233">
        <v>33</v>
      </c>
      <c r="R233">
        <v>652</v>
      </c>
      <c r="S233">
        <v>69</v>
      </c>
      <c r="T233">
        <v>695</v>
      </c>
      <c r="U233">
        <v>62</v>
      </c>
      <c r="V233">
        <v>909</v>
      </c>
      <c r="W233">
        <v>64</v>
      </c>
      <c r="X233">
        <v>3005</v>
      </c>
      <c r="Y233">
        <v>153</v>
      </c>
      <c r="Z233">
        <v>2892</v>
      </c>
      <c r="AA233">
        <v>163</v>
      </c>
      <c r="AB233">
        <v>5723</v>
      </c>
      <c r="AC233">
        <v>313</v>
      </c>
      <c r="AD233">
        <v>10</v>
      </c>
      <c r="AE233">
        <v>0</v>
      </c>
      <c r="AF233">
        <v>24</v>
      </c>
      <c r="AG233">
        <v>0</v>
      </c>
      <c r="AH233">
        <v>1</v>
      </c>
      <c r="AI233">
        <v>0</v>
      </c>
      <c r="AJ233">
        <v>24</v>
      </c>
      <c r="AK233">
        <v>0</v>
      </c>
      <c r="AL233">
        <v>115</v>
      </c>
      <c r="AM233">
        <v>3</v>
      </c>
      <c r="AN233">
        <v>134</v>
      </c>
      <c r="AO233">
        <v>0</v>
      </c>
      <c r="AP233">
        <v>5617</v>
      </c>
      <c r="AQ233">
        <v>313</v>
      </c>
      <c r="AR233">
        <v>832</v>
      </c>
      <c r="AS233">
        <v>17</v>
      </c>
      <c r="AT233">
        <v>5065</v>
      </c>
      <c r="AU233">
        <v>299</v>
      </c>
      <c r="AV233">
        <v>5826</v>
      </c>
      <c r="AW233">
        <v>316</v>
      </c>
      <c r="AX233">
        <v>71</v>
      </c>
      <c r="AY233">
        <v>0</v>
      </c>
      <c r="AZ233">
        <v>17</v>
      </c>
      <c r="BA233">
        <v>0</v>
      </c>
      <c r="BB233">
        <v>54</v>
      </c>
      <c r="BC233">
        <v>0</v>
      </c>
      <c r="BD233">
        <v>255</v>
      </c>
      <c r="BE233">
        <v>43</v>
      </c>
      <c r="BF233">
        <v>1403</v>
      </c>
      <c r="BG233">
        <v>78</v>
      </c>
      <c r="BH233">
        <v>1698</v>
      </c>
      <c r="BI233">
        <v>80</v>
      </c>
      <c r="BJ233">
        <v>810</v>
      </c>
      <c r="BK233">
        <v>27</v>
      </c>
      <c r="BL233">
        <v>2704</v>
      </c>
      <c r="BM233">
        <v>254</v>
      </c>
      <c r="BN233">
        <v>2591</v>
      </c>
      <c r="BO233">
        <v>234</v>
      </c>
      <c r="BP233">
        <v>113</v>
      </c>
      <c r="BQ233">
        <v>20</v>
      </c>
      <c r="BR233">
        <v>489</v>
      </c>
      <c r="BS233">
        <v>18</v>
      </c>
      <c r="BT233">
        <v>1839</v>
      </c>
      <c r="BU233">
        <v>138</v>
      </c>
      <c r="BV233">
        <v>958</v>
      </c>
      <c r="BW233">
        <v>117</v>
      </c>
      <c r="BX233">
        <v>396</v>
      </c>
      <c r="BY233">
        <v>17</v>
      </c>
      <c r="BZ233">
        <v>610</v>
      </c>
      <c r="CA233">
        <v>59</v>
      </c>
      <c r="CB233">
        <v>1089</v>
      </c>
      <c r="CC233">
        <v>100</v>
      </c>
      <c r="CD233">
        <v>2879</v>
      </c>
      <c r="CE233">
        <v>133</v>
      </c>
      <c r="CF233">
        <v>1899</v>
      </c>
      <c r="CG233">
        <v>83</v>
      </c>
      <c r="CH233">
        <v>316</v>
      </c>
      <c r="CI233">
        <v>5581</v>
      </c>
      <c r="CJ233">
        <v>3958</v>
      </c>
      <c r="CK233">
        <v>2766</v>
      </c>
      <c r="CL233">
        <v>5452</v>
      </c>
      <c r="CM233">
        <v>127</v>
      </c>
      <c r="CN233">
        <v>68</v>
      </c>
      <c r="CO233">
        <v>311</v>
      </c>
      <c r="CP233">
        <v>248</v>
      </c>
      <c r="CQ233">
        <v>305</v>
      </c>
      <c r="CR233">
        <v>107</v>
      </c>
      <c r="CS233">
        <v>280</v>
      </c>
      <c r="CT233">
        <v>175</v>
      </c>
      <c r="CU233">
        <v>27</v>
      </c>
      <c r="CV233">
        <v>127</v>
      </c>
      <c r="CW233">
        <v>136</v>
      </c>
      <c r="CX233">
        <v>707</v>
      </c>
      <c r="CY233">
        <v>171</v>
      </c>
      <c r="CZ233">
        <v>179</v>
      </c>
      <c r="DA233">
        <v>143</v>
      </c>
      <c r="DB233">
        <v>87</v>
      </c>
      <c r="DC233">
        <v>86</v>
      </c>
      <c r="DD233">
        <v>195</v>
      </c>
      <c r="DE233">
        <v>814</v>
      </c>
      <c r="DF233">
        <v>1786</v>
      </c>
      <c r="DG233">
        <v>1485</v>
      </c>
      <c r="DH233">
        <v>468</v>
      </c>
      <c r="DI233">
        <v>102</v>
      </c>
      <c r="DJ233">
        <v>65</v>
      </c>
      <c r="DK233">
        <v>199</v>
      </c>
      <c r="DL233">
        <v>128</v>
      </c>
      <c r="DM233">
        <v>5162</v>
      </c>
      <c r="DN233">
        <v>698</v>
      </c>
      <c r="DO233">
        <v>2069</v>
      </c>
      <c r="DP233">
        <v>531</v>
      </c>
      <c r="DQ233">
        <v>78</v>
      </c>
      <c r="DR233">
        <v>64</v>
      </c>
      <c r="DS233">
        <v>55</v>
      </c>
      <c r="DT233">
        <v>67</v>
      </c>
      <c r="DU233">
        <v>24</v>
      </c>
      <c r="DV233">
        <v>173</v>
      </c>
      <c r="DW233">
        <v>2600</v>
      </c>
      <c r="DX233" t="s">
        <v>1519</v>
      </c>
      <c r="DY233" t="s">
        <v>1041</v>
      </c>
      <c r="DZ233" t="s">
        <v>700</v>
      </c>
      <c r="EA233" t="s">
        <v>700</v>
      </c>
      <c r="EB233" t="s">
        <v>892</v>
      </c>
      <c r="EC233">
        <v>1.4</v>
      </c>
      <c r="ED233">
        <v>3.9</v>
      </c>
      <c r="EE233">
        <v>2</v>
      </c>
      <c r="EF233">
        <v>9.8000000000000007</v>
      </c>
      <c r="EG233">
        <v>3.4</v>
      </c>
      <c r="EH233">
        <v>5.2</v>
      </c>
      <c r="EI233">
        <v>3.2</v>
      </c>
      <c r="EJ233">
        <v>3</v>
      </c>
      <c r="EK233">
        <v>2.4</v>
      </c>
      <c r="EL233">
        <v>1.7</v>
      </c>
      <c r="EM233">
        <v>2.2000000000000002</v>
      </c>
      <c r="EN233">
        <v>1.3</v>
      </c>
      <c r="EO233">
        <v>1.5</v>
      </c>
      <c r="EP233">
        <v>2</v>
      </c>
      <c r="EQ233">
        <v>1.4</v>
      </c>
      <c r="ER233">
        <v>68.8</v>
      </c>
      <c r="ES233">
        <v>44.4</v>
      </c>
      <c r="ET233">
        <v>100</v>
      </c>
      <c r="EU233">
        <v>44.4</v>
      </c>
      <c r="EV233">
        <v>3.2</v>
      </c>
      <c r="EW233">
        <v>12.2</v>
      </c>
      <c r="EX233">
        <v>1.5</v>
      </c>
      <c r="EY233">
        <v>1.4</v>
      </c>
      <c r="EZ233">
        <v>21.6</v>
      </c>
      <c r="FA233">
        <v>52.8</v>
      </c>
      <c r="FB233">
        <v>27.1</v>
      </c>
      <c r="FC233">
        <v>1.4</v>
      </c>
      <c r="FD233">
        <v>1.6</v>
      </c>
      <c r="FE233">
        <v>10.3</v>
      </c>
      <c r="FF233">
        <v>2</v>
      </c>
      <c r="FG233">
        <v>1.7</v>
      </c>
      <c r="FH233">
        <v>2.2000000000000002</v>
      </c>
      <c r="FI233">
        <v>2.6</v>
      </c>
      <c r="FJ233">
        <v>2.6</v>
      </c>
      <c r="FK233">
        <v>11</v>
      </c>
      <c r="FL233">
        <v>2.1</v>
      </c>
      <c r="FM233">
        <v>2.4</v>
      </c>
      <c r="FN233">
        <v>4.4000000000000004</v>
      </c>
      <c r="FO233">
        <v>2.4</v>
      </c>
      <c r="FP233">
        <v>4.5999999999999996</v>
      </c>
      <c r="FQ233">
        <v>1.4</v>
      </c>
      <c r="FR233">
        <v>2.8</v>
      </c>
      <c r="FS233">
        <v>50</v>
      </c>
      <c r="FZ233" t="s">
        <v>700</v>
      </c>
      <c r="GA233" t="s">
        <v>700</v>
      </c>
      <c r="GB233" t="s">
        <v>893</v>
      </c>
      <c r="GC233" t="s">
        <v>195</v>
      </c>
    </row>
    <row r="234" spans="1:185" x14ac:dyDescent="0.25">
      <c r="A234" t="s">
        <v>1042</v>
      </c>
      <c r="B234">
        <v>1226779</v>
      </c>
      <c r="C234">
        <v>64211</v>
      </c>
      <c r="D234">
        <v>288139</v>
      </c>
      <c r="E234">
        <v>10816</v>
      </c>
      <c r="F234">
        <v>779855</v>
      </c>
      <c r="G234">
        <v>52512</v>
      </c>
      <c r="H234">
        <v>158785</v>
      </c>
      <c r="I234">
        <v>883</v>
      </c>
      <c r="J234">
        <v>95081</v>
      </c>
      <c r="K234">
        <v>3049</v>
      </c>
      <c r="L234">
        <v>193058</v>
      </c>
      <c r="M234">
        <v>7767</v>
      </c>
      <c r="N234">
        <v>112011</v>
      </c>
      <c r="O234">
        <v>9273</v>
      </c>
      <c r="P234">
        <v>190048</v>
      </c>
      <c r="Q234">
        <v>15824</v>
      </c>
      <c r="R234">
        <v>163613</v>
      </c>
      <c r="S234">
        <v>12645</v>
      </c>
      <c r="T234">
        <v>158710</v>
      </c>
      <c r="U234">
        <v>8714</v>
      </c>
      <c r="V234">
        <v>155473</v>
      </c>
      <c r="W234">
        <v>6056</v>
      </c>
      <c r="X234">
        <v>605766</v>
      </c>
      <c r="Y234">
        <v>36714</v>
      </c>
      <c r="Z234">
        <v>621013</v>
      </c>
      <c r="AA234">
        <v>27497</v>
      </c>
      <c r="AB234">
        <v>891091</v>
      </c>
      <c r="AC234">
        <v>32495</v>
      </c>
      <c r="AD234">
        <v>159625</v>
      </c>
      <c r="AE234">
        <v>13537</v>
      </c>
      <c r="AF234">
        <v>8516</v>
      </c>
      <c r="AG234">
        <v>1160</v>
      </c>
      <c r="AH234">
        <v>87398</v>
      </c>
      <c r="AI234">
        <v>4193</v>
      </c>
      <c r="AJ234">
        <v>35299</v>
      </c>
      <c r="AK234">
        <v>10428</v>
      </c>
      <c r="AL234">
        <v>44399</v>
      </c>
      <c r="AM234">
        <v>2384</v>
      </c>
      <c r="AN234">
        <v>84963</v>
      </c>
      <c r="AO234">
        <v>20271</v>
      </c>
      <c r="AP234">
        <v>848231</v>
      </c>
      <c r="AQ234">
        <v>23529</v>
      </c>
      <c r="AR234">
        <v>121940</v>
      </c>
      <c r="AS234">
        <v>5285</v>
      </c>
      <c r="AT234">
        <v>1104839</v>
      </c>
      <c r="AU234">
        <v>58926</v>
      </c>
      <c r="AV234">
        <v>1053479</v>
      </c>
      <c r="AW234">
        <v>38867</v>
      </c>
      <c r="AX234">
        <v>173300</v>
      </c>
      <c r="AY234">
        <v>25344</v>
      </c>
      <c r="AZ234">
        <v>85024</v>
      </c>
      <c r="BA234">
        <v>4964</v>
      </c>
      <c r="BB234">
        <v>88276</v>
      </c>
      <c r="BC234">
        <v>20380</v>
      </c>
      <c r="BD234">
        <v>56000</v>
      </c>
      <c r="BE234">
        <v>11395</v>
      </c>
      <c r="BF234">
        <v>136759</v>
      </c>
      <c r="BG234">
        <v>12168</v>
      </c>
      <c r="BH234">
        <v>226084</v>
      </c>
      <c r="BI234">
        <v>12733</v>
      </c>
      <c r="BJ234">
        <v>407786</v>
      </c>
      <c r="BK234">
        <v>7826</v>
      </c>
      <c r="BL234">
        <v>664064</v>
      </c>
      <c r="BM234">
        <v>42139</v>
      </c>
      <c r="BN234">
        <v>637650</v>
      </c>
      <c r="BO234">
        <v>37106</v>
      </c>
      <c r="BP234">
        <v>26414</v>
      </c>
      <c r="BQ234">
        <v>5033</v>
      </c>
      <c r="BR234">
        <v>115791</v>
      </c>
      <c r="BS234">
        <v>10373</v>
      </c>
      <c r="BT234">
        <v>459928</v>
      </c>
      <c r="BU234">
        <v>21690</v>
      </c>
      <c r="BV234">
        <v>220739</v>
      </c>
      <c r="BW234">
        <v>20409</v>
      </c>
      <c r="BX234">
        <v>99188</v>
      </c>
      <c r="BY234">
        <v>10413</v>
      </c>
      <c r="BZ234">
        <v>133760</v>
      </c>
      <c r="CA234">
        <v>14986</v>
      </c>
      <c r="CB234">
        <v>193640</v>
      </c>
      <c r="CC234">
        <v>21556</v>
      </c>
      <c r="CD234">
        <v>408955</v>
      </c>
      <c r="CE234">
        <v>32068</v>
      </c>
      <c r="CF234">
        <v>610063</v>
      </c>
      <c r="CG234">
        <v>9882</v>
      </c>
      <c r="CH234">
        <v>64211</v>
      </c>
      <c r="CI234">
        <v>1162568</v>
      </c>
      <c r="CJ234">
        <v>931918</v>
      </c>
      <c r="CK234">
        <v>367323</v>
      </c>
      <c r="CL234">
        <v>943839</v>
      </c>
      <c r="CM234">
        <v>210901</v>
      </c>
      <c r="CN234">
        <v>85334</v>
      </c>
      <c r="CO234">
        <v>3008</v>
      </c>
      <c r="CP234">
        <v>26043</v>
      </c>
      <c r="CQ234">
        <v>81130</v>
      </c>
      <c r="CR234">
        <v>19809</v>
      </c>
      <c r="CS234">
        <v>74888</v>
      </c>
      <c r="CT234">
        <v>25685</v>
      </c>
      <c r="CU234">
        <v>14620</v>
      </c>
      <c r="CV234">
        <v>67469</v>
      </c>
      <c r="CW234">
        <v>101835</v>
      </c>
      <c r="CX234">
        <v>164260</v>
      </c>
      <c r="CY234">
        <v>63122</v>
      </c>
      <c r="CZ234">
        <v>29152</v>
      </c>
      <c r="DA234">
        <v>16692</v>
      </c>
      <c r="DB234">
        <v>22183</v>
      </c>
      <c r="DC234">
        <v>22910</v>
      </c>
      <c r="DD234">
        <v>45008</v>
      </c>
      <c r="DE234">
        <v>214479</v>
      </c>
      <c r="DF234">
        <v>288997</v>
      </c>
      <c r="DG234">
        <v>223808</v>
      </c>
      <c r="DH234">
        <v>95768</v>
      </c>
      <c r="DI234">
        <v>18799</v>
      </c>
      <c r="DJ234">
        <v>8859</v>
      </c>
      <c r="DK234">
        <v>46390</v>
      </c>
      <c r="DL234">
        <v>27613</v>
      </c>
      <c r="DM234">
        <v>1013565</v>
      </c>
      <c r="DN234">
        <v>195878</v>
      </c>
      <c r="DO234">
        <v>314239</v>
      </c>
      <c r="DP234">
        <v>189237</v>
      </c>
      <c r="DQ234">
        <v>24465</v>
      </c>
      <c r="DR234">
        <v>24978</v>
      </c>
      <c r="DS234">
        <v>25338</v>
      </c>
      <c r="DT234">
        <v>22097</v>
      </c>
      <c r="DU234">
        <v>17663</v>
      </c>
      <c r="DV234">
        <v>68323</v>
      </c>
      <c r="DW234">
        <v>503476</v>
      </c>
      <c r="DX234" t="s">
        <v>1520</v>
      </c>
      <c r="DY234" t="s">
        <v>1042</v>
      </c>
      <c r="DZ234" t="s">
        <v>700</v>
      </c>
      <c r="EA234" t="s">
        <v>700</v>
      </c>
      <c r="EB234" t="s">
        <v>894</v>
      </c>
      <c r="EC234">
        <v>0.2</v>
      </c>
      <c r="ED234">
        <v>0.7</v>
      </c>
      <c r="EE234">
        <v>0.4</v>
      </c>
      <c r="EF234">
        <v>0.7</v>
      </c>
      <c r="EG234">
        <v>0.4</v>
      </c>
      <c r="EH234">
        <v>0.5</v>
      </c>
      <c r="EI234">
        <v>0.5</v>
      </c>
      <c r="EJ234">
        <v>0.4</v>
      </c>
      <c r="EK234">
        <v>0.2</v>
      </c>
      <c r="EL234">
        <v>0.4</v>
      </c>
      <c r="EM234">
        <v>0.3</v>
      </c>
      <c r="EN234">
        <v>0.1</v>
      </c>
      <c r="EO234">
        <v>0.2</v>
      </c>
      <c r="EP234">
        <v>0.3</v>
      </c>
      <c r="EQ234">
        <v>0.2</v>
      </c>
      <c r="ER234">
        <v>0.9</v>
      </c>
      <c r="ES234">
        <v>3.7</v>
      </c>
      <c r="ET234">
        <v>0.9</v>
      </c>
      <c r="EU234">
        <v>2.7</v>
      </c>
      <c r="EV234">
        <v>0.8</v>
      </c>
      <c r="EW234">
        <v>1.5</v>
      </c>
      <c r="EX234">
        <v>0.2</v>
      </c>
      <c r="EY234">
        <v>0.2</v>
      </c>
      <c r="EZ234">
        <v>0.9</v>
      </c>
      <c r="FA234">
        <v>0.8</v>
      </c>
      <c r="FB234">
        <v>1.4</v>
      </c>
      <c r="FC234">
        <v>0.5</v>
      </c>
      <c r="FD234">
        <v>0.2</v>
      </c>
      <c r="FE234">
        <v>1.4</v>
      </c>
      <c r="FF234">
        <v>0.6</v>
      </c>
      <c r="FG234">
        <v>0.3</v>
      </c>
      <c r="FH234">
        <v>0.2</v>
      </c>
      <c r="FI234">
        <v>0.3</v>
      </c>
      <c r="FJ234">
        <v>0.3</v>
      </c>
      <c r="FK234">
        <v>2.1</v>
      </c>
      <c r="FL234">
        <v>0.6</v>
      </c>
      <c r="FM234">
        <v>0.3</v>
      </c>
      <c r="FN234">
        <v>0.5</v>
      </c>
      <c r="FO234">
        <v>0.8</v>
      </c>
      <c r="FP234">
        <v>0.8</v>
      </c>
      <c r="FQ234">
        <v>0.4</v>
      </c>
      <c r="FR234">
        <v>0.2</v>
      </c>
      <c r="FS234">
        <v>1567</v>
      </c>
      <c r="FZ234" t="s">
        <v>700</v>
      </c>
      <c r="GA234" t="s">
        <v>700</v>
      </c>
      <c r="GB234" t="s">
        <v>895</v>
      </c>
      <c r="GC234" t="s">
        <v>195</v>
      </c>
    </row>
    <row r="235" spans="1:185" x14ac:dyDescent="0.25">
      <c r="A235" t="s">
        <v>1043</v>
      </c>
      <c r="B235">
        <v>18451</v>
      </c>
      <c r="C235">
        <v>745</v>
      </c>
      <c r="D235">
        <v>4216</v>
      </c>
      <c r="E235">
        <v>118</v>
      </c>
      <c r="F235">
        <v>10633</v>
      </c>
      <c r="G235">
        <v>619</v>
      </c>
      <c r="H235">
        <v>3602</v>
      </c>
      <c r="I235">
        <v>8</v>
      </c>
      <c r="J235">
        <v>1311</v>
      </c>
      <c r="K235">
        <v>41</v>
      </c>
      <c r="L235">
        <v>2905</v>
      </c>
      <c r="M235">
        <v>77</v>
      </c>
      <c r="N235">
        <v>1323</v>
      </c>
      <c r="O235">
        <v>110</v>
      </c>
      <c r="P235">
        <v>1682</v>
      </c>
      <c r="Q235">
        <v>130</v>
      </c>
      <c r="R235">
        <v>2047</v>
      </c>
      <c r="S235">
        <v>132</v>
      </c>
      <c r="T235">
        <v>2478</v>
      </c>
      <c r="U235">
        <v>74</v>
      </c>
      <c r="V235">
        <v>3103</v>
      </c>
      <c r="W235">
        <v>173</v>
      </c>
      <c r="X235">
        <v>9249</v>
      </c>
      <c r="Y235">
        <v>462</v>
      </c>
      <c r="Z235">
        <v>9202</v>
      </c>
      <c r="AA235">
        <v>283</v>
      </c>
      <c r="AB235">
        <v>17929</v>
      </c>
      <c r="AC235">
        <v>709</v>
      </c>
      <c r="AD235">
        <v>168</v>
      </c>
      <c r="AE235">
        <v>31</v>
      </c>
      <c r="AF235">
        <v>42</v>
      </c>
      <c r="AG235">
        <v>0</v>
      </c>
      <c r="AH235">
        <v>131</v>
      </c>
      <c r="AI235">
        <v>0</v>
      </c>
      <c r="AJ235">
        <v>34</v>
      </c>
      <c r="AK235">
        <v>0</v>
      </c>
      <c r="AL235">
        <v>144</v>
      </c>
      <c r="AM235">
        <v>5</v>
      </c>
      <c r="AN235">
        <v>197</v>
      </c>
      <c r="AO235">
        <v>16</v>
      </c>
      <c r="AP235">
        <v>17762</v>
      </c>
      <c r="AQ235">
        <v>693</v>
      </c>
      <c r="AR235">
        <v>2083</v>
      </c>
      <c r="AS235">
        <v>35</v>
      </c>
      <c r="AT235">
        <v>16368</v>
      </c>
      <c r="AU235">
        <v>710</v>
      </c>
      <c r="AV235">
        <v>18253</v>
      </c>
      <c r="AW235">
        <v>729</v>
      </c>
      <c r="AX235">
        <v>198</v>
      </c>
      <c r="AY235">
        <v>16</v>
      </c>
      <c r="AZ235">
        <v>102</v>
      </c>
      <c r="BA235">
        <v>0</v>
      </c>
      <c r="BB235">
        <v>96</v>
      </c>
      <c r="BC235">
        <v>16</v>
      </c>
      <c r="BD235">
        <v>675</v>
      </c>
      <c r="BE235">
        <v>37</v>
      </c>
      <c r="BF235">
        <v>4336</v>
      </c>
      <c r="BG235">
        <v>286</v>
      </c>
      <c r="BH235">
        <v>4829</v>
      </c>
      <c r="BI235">
        <v>118</v>
      </c>
      <c r="BJ235">
        <v>3072</v>
      </c>
      <c r="BK235">
        <v>76</v>
      </c>
      <c r="BL235">
        <v>9366</v>
      </c>
      <c r="BM235">
        <v>546</v>
      </c>
      <c r="BN235">
        <v>9175</v>
      </c>
      <c r="BO235">
        <v>507</v>
      </c>
      <c r="BP235">
        <v>191</v>
      </c>
      <c r="BQ235">
        <v>39</v>
      </c>
      <c r="BR235">
        <v>1267</v>
      </c>
      <c r="BS235">
        <v>73</v>
      </c>
      <c r="BT235">
        <v>6869</v>
      </c>
      <c r="BU235">
        <v>294</v>
      </c>
      <c r="BV235">
        <v>2688</v>
      </c>
      <c r="BW235">
        <v>243</v>
      </c>
      <c r="BX235">
        <v>1076</v>
      </c>
      <c r="BY235">
        <v>82</v>
      </c>
      <c r="BZ235">
        <v>1404</v>
      </c>
      <c r="CA235">
        <v>139</v>
      </c>
      <c r="CB235">
        <v>2390</v>
      </c>
      <c r="CC235">
        <v>175</v>
      </c>
      <c r="CD235">
        <v>8929</v>
      </c>
      <c r="CE235">
        <v>363</v>
      </c>
      <c r="CF235">
        <v>7061</v>
      </c>
      <c r="CG235">
        <v>202</v>
      </c>
      <c r="CH235">
        <v>745</v>
      </c>
      <c r="CI235">
        <v>17706</v>
      </c>
      <c r="CJ235">
        <v>14355</v>
      </c>
      <c r="CK235">
        <v>6526</v>
      </c>
      <c r="CL235">
        <v>17213</v>
      </c>
      <c r="CM235">
        <v>429</v>
      </c>
      <c r="CN235">
        <v>98</v>
      </c>
      <c r="CO235">
        <v>572</v>
      </c>
      <c r="CP235">
        <v>1028</v>
      </c>
      <c r="CQ235">
        <v>1284</v>
      </c>
      <c r="CR235">
        <v>263</v>
      </c>
      <c r="CS235">
        <v>1253</v>
      </c>
      <c r="CT235">
        <v>440</v>
      </c>
      <c r="CU235">
        <v>162</v>
      </c>
      <c r="CV235">
        <v>408</v>
      </c>
      <c r="CW235">
        <v>636</v>
      </c>
      <c r="CX235">
        <v>2991</v>
      </c>
      <c r="CY235">
        <v>413</v>
      </c>
      <c r="CZ235">
        <v>329</v>
      </c>
      <c r="DA235">
        <v>385</v>
      </c>
      <c r="DB235">
        <v>296</v>
      </c>
      <c r="DC235">
        <v>151</v>
      </c>
      <c r="DD235">
        <v>494</v>
      </c>
      <c r="DE235">
        <v>2854</v>
      </c>
      <c r="DF235">
        <v>5327</v>
      </c>
      <c r="DG235">
        <v>4461</v>
      </c>
      <c r="DH235">
        <v>1598</v>
      </c>
      <c r="DI235">
        <v>233</v>
      </c>
      <c r="DJ235">
        <v>126</v>
      </c>
      <c r="DK235">
        <v>633</v>
      </c>
      <c r="DL235">
        <v>405</v>
      </c>
      <c r="DM235">
        <v>16651</v>
      </c>
      <c r="DN235">
        <v>1869</v>
      </c>
      <c r="DO235">
        <v>6544</v>
      </c>
      <c r="DP235">
        <v>1637</v>
      </c>
      <c r="DQ235">
        <v>300</v>
      </c>
      <c r="DR235">
        <v>257</v>
      </c>
      <c r="DS235">
        <v>180</v>
      </c>
      <c r="DT235">
        <v>192</v>
      </c>
      <c r="DU235">
        <v>196</v>
      </c>
      <c r="DV235">
        <v>351</v>
      </c>
      <c r="DW235">
        <v>8181</v>
      </c>
      <c r="DX235" t="s">
        <v>1520</v>
      </c>
      <c r="DY235" t="s">
        <v>1043</v>
      </c>
      <c r="DZ235" t="s">
        <v>700</v>
      </c>
      <c r="EA235" t="s">
        <v>700</v>
      </c>
      <c r="EB235" t="s">
        <v>896</v>
      </c>
      <c r="EC235">
        <v>1</v>
      </c>
      <c r="ED235">
        <v>3.1</v>
      </c>
      <c r="EE235">
        <v>1.2</v>
      </c>
      <c r="EF235">
        <v>4.3</v>
      </c>
      <c r="EG235">
        <v>3.5</v>
      </c>
      <c r="EH235">
        <v>2.6</v>
      </c>
      <c r="EI235">
        <v>1.1000000000000001</v>
      </c>
      <c r="EJ235">
        <v>3.1</v>
      </c>
      <c r="EK235">
        <v>0.3</v>
      </c>
      <c r="EL235">
        <v>1.4</v>
      </c>
      <c r="EM235">
        <v>1.5</v>
      </c>
      <c r="EN235">
        <v>0.2</v>
      </c>
      <c r="EO235">
        <v>1.3</v>
      </c>
      <c r="EP235">
        <v>1</v>
      </c>
      <c r="EQ235">
        <v>1</v>
      </c>
      <c r="ER235">
        <v>19.3</v>
      </c>
      <c r="ES235">
        <v>32.700000000000003</v>
      </c>
      <c r="ET235">
        <v>12.5</v>
      </c>
      <c r="EU235">
        <v>37.299999999999997</v>
      </c>
      <c r="EV235">
        <v>4.8</v>
      </c>
      <c r="EW235">
        <v>9.3000000000000007</v>
      </c>
      <c r="EX235">
        <v>1</v>
      </c>
      <c r="EY235">
        <v>1</v>
      </c>
      <c r="EZ235">
        <v>9</v>
      </c>
      <c r="FA235">
        <v>15.7</v>
      </c>
      <c r="FB235">
        <v>19.100000000000001</v>
      </c>
      <c r="FC235">
        <v>0.9</v>
      </c>
      <c r="FD235">
        <v>1.1000000000000001</v>
      </c>
      <c r="FE235">
        <v>2.4</v>
      </c>
      <c r="FF235">
        <v>2.6</v>
      </c>
      <c r="FG235">
        <v>1.1000000000000001</v>
      </c>
      <c r="FH235">
        <v>1.4</v>
      </c>
      <c r="FI235">
        <v>1.6</v>
      </c>
      <c r="FJ235">
        <v>1.5</v>
      </c>
      <c r="FK235">
        <v>16.399999999999999</v>
      </c>
      <c r="FL235">
        <v>1.8</v>
      </c>
      <c r="FM235">
        <v>1.2</v>
      </c>
      <c r="FN235">
        <v>4.3</v>
      </c>
      <c r="FO235">
        <v>3.5</v>
      </c>
      <c r="FP235">
        <v>4.4000000000000004</v>
      </c>
      <c r="FQ235">
        <v>1.1000000000000001</v>
      </c>
      <c r="FR235">
        <v>1.3</v>
      </c>
      <c r="FS235">
        <v>105</v>
      </c>
      <c r="FZ235" t="s">
        <v>700</v>
      </c>
      <c r="GA235" t="s">
        <v>700</v>
      </c>
      <c r="GB235" t="s">
        <v>897</v>
      </c>
      <c r="GC235" t="s">
        <v>195</v>
      </c>
    </row>
    <row r="236" spans="1:185" x14ac:dyDescent="0.25">
      <c r="A236" t="s">
        <v>1044</v>
      </c>
      <c r="B236">
        <v>20732</v>
      </c>
      <c r="C236">
        <v>1183</v>
      </c>
      <c r="D236">
        <v>4599</v>
      </c>
      <c r="E236">
        <v>219</v>
      </c>
      <c r="F236">
        <v>11095</v>
      </c>
      <c r="G236">
        <v>964</v>
      </c>
      <c r="H236">
        <v>5038</v>
      </c>
      <c r="I236">
        <v>0</v>
      </c>
      <c r="J236">
        <v>1470</v>
      </c>
      <c r="K236">
        <v>68</v>
      </c>
      <c r="L236">
        <v>3129</v>
      </c>
      <c r="M236">
        <v>151</v>
      </c>
      <c r="N236">
        <v>1241</v>
      </c>
      <c r="O236">
        <v>230</v>
      </c>
      <c r="P236">
        <v>1661</v>
      </c>
      <c r="Q236">
        <v>194</v>
      </c>
      <c r="R236">
        <v>2129</v>
      </c>
      <c r="S236">
        <v>139</v>
      </c>
      <c r="T236">
        <v>2601</v>
      </c>
      <c r="U236">
        <v>203</v>
      </c>
      <c r="V236">
        <v>3463</v>
      </c>
      <c r="W236">
        <v>198</v>
      </c>
      <c r="X236">
        <v>10502</v>
      </c>
      <c r="Y236">
        <v>706</v>
      </c>
      <c r="Z236">
        <v>10230</v>
      </c>
      <c r="AA236">
        <v>477</v>
      </c>
      <c r="AB236">
        <v>19460</v>
      </c>
      <c r="AC236">
        <v>977</v>
      </c>
      <c r="AD236">
        <v>147</v>
      </c>
      <c r="AE236">
        <v>20</v>
      </c>
      <c r="AF236">
        <v>437</v>
      </c>
      <c r="AG236">
        <v>30</v>
      </c>
      <c r="AH236">
        <v>124</v>
      </c>
      <c r="AI236">
        <v>14</v>
      </c>
      <c r="AJ236">
        <v>132</v>
      </c>
      <c r="AK236">
        <v>98</v>
      </c>
      <c r="AL236">
        <v>432</v>
      </c>
      <c r="AM236">
        <v>44</v>
      </c>
      <c r="AN236">
        <v>426</v>
      </c>
      <c r="AO236">
        <v>120</v>
      </c>
      <c r="AP236">
        <v>19308</v>
      </c>
      <c r="AQ236">
        <v>955</v>
      </c>
      <c r="AR236">
        <v>3162</v>
      </c>
      <c r="AS236">
        <v>84</v>
      </c>
      <c r="AT236">
        <v>17570</v>
      </c>
      <c r="AU236">
        <v>1099</v>
      </c>
      <c r="AV236">
        <v>20438</v>
      </c>
      <c r="AW236">
        <v>1084</v>
      </c>
      <c r="AX236">
        <v>294</v>
      </c>
      <c r="AY236">
        <v>99</v>
      </c>
      <c r="AZ236">
        <v>127</v>
      </c>
      <c r="BA236">
        <v>2</v>
      </c>
      <c r="BB236">
        <v>167</v>
      </c>
      <c r="BC236">
        <v>97</v>
      </c>
      <c r="BD236">
        <v>1043</v>
      </c>
      <c r="BE236">
        <v>85</v>
      </c>
      <c r="BF236">
        <v>4604</v>
      </c>
      <c r="BG236">
        <v>274</v>
      </c>
      <c r="BH236">
        <v>5193</v>
      </c>
      <c r="BI236">
        <v>265</v>
      </c>
      <c r="BJ236">
        <v>4052</v>
      </c>
      <c r="BK236">
        <v>110</v>
      </c>
      <c r="BL236">
        <v>8835</v>
      </c>
      <c r="BM236">
        <v>709</v>
      </c>
      <c r="BN236">
        <v>8541</v>
      </c>
      <c r="BO236">
        <v>634</v>
      </c>
      <c r="BP236">
        <v>294</v>
      </c>
      <c r="BQ236">
        <v>75</v>
      </c>
      <c r="BR236">
        <v>2260</v>
      </c>
      <c r="BS236">
        <v>255</v>
      </c>
      <c r="BT236">
        <v>5970</v>
      </c>
      <c r="BU236">
        <v>384</v>
      </c>
      <c r="BV236">
        <v>3347</v>
      </c>
      <c r="BW236">
        <v>378</v>
      </c>
      <c r="BX236">
        <v>1778</v>
      </c>
      <c r="BY236">
        <v>202</v>
      </c>
      <c r="BZ236">
        <v>2256</v>
      </c>
      <c r="CA236">
        <v>277</v>
      </c>
      <c r="CB236">
        <v>3679</v>
      </c>
      <c r="CC236">
        <v>335</v>
      </c>
      <c r="CD236">
        <v>9695</v>
      </c>
      <c r="CE236">
        <v>631</v>
      </c>
      <c r="CF236">
        <v>7259</v>
      </c>
      <c r="CG236">
        <v>209</v>
      </c>
      <c r="CH236">
        <v>1183</v>
      </c>
      <c r="CI236">
        <v>19549</v>
      </c>
      <c r="CJ236">
        <v>14057</v>
      </c>
      <c r="CK236">
        <v>10195</v>
      </c>
      <c r="CL236">
        <v>19184</v>
      </c>
      <c r="CM236">
        <v>523</v>
      </c>
      <c r="CN236">
        <v>223</v>
      </c>
      <c r="CO236">
        <v>407</v>
      </c>
      <c r="CP236">
        <v>870</v>
      </c>
      <c r="CQ236">
        <v>973</v>
      </c>
      <c r="CR236">
        <v>250</v>
      </c>
      <c r="CS236">
        <v>1179</v>
      </c>
      <c r="CT236">
        <v>387</v>
      </c>
      <c r="CU236">
        <v>103</v>
      </c>
      <c r="CV236">
        <v>401</v>
      </c>
      <c r="CW236">
        <v>514</v>
      </c>
      <c r="CX236">
        <v>2517</v>
      </c>
      <c r="CY236">
        <v>1024</v>
      </c>
      <c r="CZ236">
        <v>452</v>
      </c>
      <c r="DA236">
        <v>523</v>
      </c>
      <c r="DB236">
        <v>396</v>
      </c>
      <c r="DC236">
        <v>327</v>
      </c>
      <c r="DD236">
        <v>788</v>
      </c>
      <c r="DE236">
        <v>2546</v>
      </c>
      <c r="DF236">
        <v>6159</v>
      </c>
      <c r="DG236">
        <v>5144</v>
      </c>
      <c r="DH236">
        <v>1362</v>
      </c>
      <c r="DI236">
        <v>350</v>
      </c>
      <c r="DJ236">
        <v>211</v>
      </c>
      <c r="DK236">
        <v>665</v>
      </c>
      <c r="DL236">
        <v>426</v>
      </c>
      <c r="DM236">
        <v>18045</v>
      </c>
      <c r="DN236">
        <v>2560</v>
      </c>
      <c r="DO236">
        <v>7133</v>
      </c>
      <c r="DP236">
        <v>1572</v>
      </c>
      <c r="DQ236">
        <v>192</v>
      </c>
      <c r="DR236">
        <v>164</v>
      </c>
      <c r="DS236">
        <v>217</v>
      </c>
      <c r="DT236">
        <v>221</v>
      </c>
      <c r="DU236">
        <v>83</v>
      </c>
      <c r="DV236">
        <v>467</v>
      </c>
      <c r="DW236">
        <v>8705</v>
      </c>
      <c r="DX236" t="s">
        <v>1520</v>
      </c>
      <c r="DY236" t="s">
        <v>1044</v>
      </c>
      <c r="DZ236" t="s">
        <v>700</v>
      </c>
      <c r="EA236" t="s">
        <v>700</v>
      </c>
      <c r="EB236" t="s">
        <v>898</v>
      </c>
      <c r="EC236">
        <v>0.8</v>
      </c>
      <c r="ED236">
        <v>2.5</v>
      </c>
      <c r="EE236">
        <v>1.6</v>
      </c>
      <c r="EF236">
        <v>3.6</v>
      </c>
      <c r="EG236">
        <v>3.1</v>
      </c>
      <c r="EH236">
        <v>2</v>
      </c>
      <c r="EI236">
        <v>2.1</v>
      </c>
      <c r="EJ236">
        <v>1.8</v>
      </c>
      <c r="EK236">
        <v>0.6</v>
      </c>
      <c r="EL236">
        <v>1.6</v>
      </c>
      <c r="EM236">
        <v>1</v>
      </c>
      <c r="EN236">
        <v>0.3</v>
      </c>
      <c r="EO236">
        <v>1</v>
      </c>
      <c r="EP236">
        <v>0.9</v>
      </c>
      <c r="EQ236">
        <v>0.8</v>
      </c>
      <c r="ER236">
        <v>11.9</v>
      </c>
      <c r="ES236">
        <v>4</v>
      </c>
      <c r="ET236">
        <v>7.3</v>
      </c>
      <c r="EU236">
        <v>49.9</v>
      </c>
      <c r="EV236">
        <v>5.2</v>
      </c>
      <c r="EW236">
        <v>26.9</v>
      </c>
      <c r="EX236">
        <v>0.8</v>
      </c>
      <c r="EY236">
        <v>0.7</v>
      </c>
      <c r="EZ236">
        <v>27.8</v>
      </c>
      <c r="FA236">
        <v>2.2999999999999998</v>
      </c>
      <c r="FB236">
        <v>39</v>
      </c>
      <c r="FC236">
        <v>1.2</v>
      </c>
      <c r="FD236">
        <v>0.9</v>
      </c>
      <c r="FE236">
        <v>3</v>
      </c>
      <c r="FF236">
        <v>1.4</v>
      </c>
      <c r="FG236">
        <v>1.2</v>
      </c>
      <c r="FH236">
        <v>1.1000000000000001</v>
      </c>
      <c r="FI236">
        <v>1.2</v>
      </c>
      <c r="FJ236">
        <v>1.1000000000000001</v>
      </c>
      <c r="FK236">
        <v>11.1</v>
      </c>
      <c r="FL236">
        <v>3</v>
      </c>
      <c r="FM236">
        <v>1</v>
      </c>
      <c r="FN236">
        <v>2.1</v>
      </c>
      <c r="FO236">
        <v>3.6</v>
      </c>
      <c r="FP236">
        <v>3.6</v>
      </c>
      <c r="FQ236">
        <v>1.2</v>
      </c>
      <c r="FR236">
        <v>0.9</v>
      </c>
      <c r="FS236">
        <v>138</v>
      </c>
      <c r="FZ236" t="s">
        <v>700</v>
      </c>
      <c r="GA236" t="s">
        <v>700</v>
      </c>
      <c r="GB236" t="s">
        <v>899</v>
      </c>
      <c r="GC236" t="s">
        <v>195</v>
      </c>
    </row>
    <row r="237" spans="1:185" x14ac:dyDescent="0.25">
      <c r="A237" t="s">
        <v>1045</v>
      </c>
      <c r="B237">
        <v>38665</v>
      </c>
      <c r="C237">
        <v>1640</v>
      </c>
      <c r="D237">
        <v>9871</v>
      </c>
      <c r="E237">
        <v>303</v>
      </c>
      <c r="F237">
        <v>23149</v>
      </c>
      <c r="G237">
        <v>1333</v>
      </c>
      <c r="H237">
        <v>5645</v>
      </c>
      <c r="I237">
        <v>4</v>
      </c>
      <c r="J237">
        <v>2921</v>
      </c>
      <c r="K237">
        <v>85</v>
      </c>
      <c r="L237">
        <v>6950</v>
      </c>
      <c r="M237">
        <v>218</v>
      </c>
      <c r="N237">
        <v>2856</v>
      </c>
      <c r="O237">
        <v>132</v>
      </c>
      <c r="P237">
        <v>4572</v>
      </c>
      <c r="Q237">
        <v>374</v>
      </c>
      <c r="R237">
        <v>4740</v>
      </c>
      <c r="S237">
        <v>253</v>
      </c>
      <c r="T237">
        <v>5593</v>
      </c>
      <c r="U237">
        <v>392</v>
      </c>
      <c r="V237">
        <v>5388</v>
      </c>
      <c r="W237">
        <v>182</v>
      </c>
      <c r="X237">
        <v>19585</v>
      </c>
      <c r="Y237">
        <v>939</v>
      </c>
      <c r="Z237">
        <v>19080</v>
      </c>
      <c r="AA237">
        <v>701</v>
      </c>
      <c r="AB237">
        <v>36891</v>
      </c>
      <c r="AC237">
        <v>1475</v>
      </c>
      <c r="AD237">
        <v>180</v>
      </c>
      <c r="AE237">
        <v>5</v>
      </c>
      <c r="AF237">
        <v>151</v>
      </c>
      <c r="AG237">
        <v>9</v>
      </c>
      <c r="AH237">
        <v>497</v>
      </c>
      <c r="AI237">
        <v>23</v>
      </c>
      <c r="AJ237">
        <v>186</v>
      </c>
      <c r="AK237">
        <v>28</v>
      </c>
      <c r="AL237">
        <v>754</v>
      </c>
      <c r="AM237">
        <v>100</v>
      </c>
      <c r="AN237">
        <v>731</v>
      </c>
      <c r="AO237">
        <v>85</v>
      </c>
      <c r="AP237">
        <v>36382</v>
      </c>
      <c r="AQ237">
        <v>1418</v>
      </c>
      <c r="AR237">
        <v>5059</v>
      </c>
      <c r="AS237">
        <v>183</v>
      </c>
      <c r="AT237">
        <v>33606</v>
      </c>
      <c r="AU237">
        <v>1457</v>
      </c>
      <c r="AV237">
        <v>38069</v>
      </c>
      <c r="AW237">
        <v>1574</v>
      </c>
      <c r="AX237">
        <v>596</v>
      </c>
      <c r="AY237">
        <v>66</v>
      </c>
      <c r="AZ237">
        <v>400</v>
      </c>
      <c r="BA237">
        <v>4</v>
      </c>
      <c r="BB237">
        <v>196</v>
      </c>
      <c r="BC237">
        <v>62</v>
      </c>
      <c r="BD237">
        <v>2130</v>
      </c>
      <c r="BE237">
        <v>172</v>
      </c>
      <c r="BF237">
        <v>8714</v>
      </c>
      <c r="BG237">
        <v>448</v>
      </c>
      <c r="BH237">
        <v>10469</v>
      </c>
      <c r="BI237">
        <v>475</v>
      </c>
      <c r="BJ237">
        <v>4625</v>
      </c>
      <c r="BK237">
        <v>110</v>
      </c>
      <c r="BL237">
        <v>19317</v>
      </c>
      <c r="BM237">
        <v>1071</v>
      </c>
      <c r="BN237">
        <v>18432</v>
      </c>
      <c r="BO237">
        <v>1008</v>
      </c>
      <c r="BP237">
        <v>885</v>
      </c>
      <c r="BQ237">
        <v>63</v>
      </c>
      <c r="BR237">
        <v>3832</v>
      </c>
      <c r="BS237">
        <v>262</v>
      </c>
      <c r="BT237">
        <v>13549</v>
      </c>
      <c r="BU237">
        <v>639</v>
      </c>
      <c r="BV237">
        <v>6558</v>
      </c>
      <c r="BW237">
        <v>448</v>
      </c>
      <c r="BX237">
        <v>3042</v>
      </c>
      <c r="BY237">
        <v>246</v>
      </c>
      <c r="BZ237">
        <v>2745</v>
      </c>
      <c r="CA237">
        <v>241</v>
      </c>
      <c r="CB237">
        <v>4884</v>
      </c>
      <c r="CC237">
        <v>317</v>
      </c>
      <c r="CD237">
        <v>16726</v>
      </c>
      <c r="CE237">
        <v>1009</v>
      </c>
      <c r="CF237">
        <v>16876</v>
      </c>
      <c r="CG237">
        <v>286</v>
      </c>
      <c r="CH237">
        <v>1640</v>
      </c>
      <c r="CI237">
        <v>37025</v>
      </c>
      <c r="CJ237">
        <v>29937</v>
      </c>
      <c r="CK237">
        <v>13053</v>
      </c>
      <c r="CL237">
        <v>35709</v>
      </c>
      <c r="CM237">
        <v>934</v>
      </c>
      <c r="CN237">
        <v>162</v>
      </c>
      <c r="CO237">
        <v>344</v>
      </c>
      <c r="CP237">
        <v>2212</v>
      </c>
      <c r="CQ237">
        <v>3278</v>
      </c>
      <c r="CR237">
        <v>378</v>
      </c>
      <c r="CS237">
        <v>2390</v>
      </c>
      <c r="CT237">
        <v>1103</v>
      </c>
      <c r="CU237">
        <v>197</v>
      </c>
      <c r="CV237">
        <v>933</v>
      </c>
      <c r="CW237">
        <v>1223</v>
      </c>
      <c r="CX237">
        <v>4866</v>
      </c>
      <c r="CY237">
        <v>1328</v>
      </c>
      <c r="CZ237">
        <v>942</v>
      </c>
      <c r="DA237">
        <v>700</v>
      </c>
      <c r="DB237">
        <v>485</v>
      </c>
      <c r="DC237">
        <v>326</v>
      </c>
      <c r="DD237">
        <v>1004</v>
      </c>
      <c r="DE237">
        <v>4375</v>
      </c>
      <c r="DF237">
        <v>10327</v>
      </c>
      <c r="DG237">
        <v>7929</v>
      </c>
      <c r="DH237">
        <v>2816</v>
      </c>
      <c r="DI237">
        <v>915</v>
      </c>
      <c r="DJ237">
        <v>520</v>
      </c>
      <c r="DK237">
        <v>1483</v>
      </c>
      <c r="DL237">
        <v>789</v>
      </c>
      <c r="DM237">
        <v>33390</v>
      </c>
      <c r="DN237">
        <v>5064</v>
      </c>
      <c r="DO237">
        <v>12048</v>
      </c>
      <c r="DP237">
        <v>2654</v>
      </c>
      <c r="DQ237">
        <v>296</v>
      </c>
      <c r="DR237">
        <v>242</v>
      </c>
      <c r="DS237">
        <v>466</v>
      </c>
      <c r="DT237">
        <v>333</v>
      </c>
      <c r="DU237">
        <v>224</v>
      </c>
      <c r="DV237">
        <v>869</v>
      </c>
      <c r="DW237">
        <v>14702</v>
      </c>
      <c r="DX237" t="s">
        <v>1520</v>
      </c>
      <c r="DY237" t="s">
        <v>1045</v>
      </c>
      <c r="DZ237" t="s">
        <v>700</v>
      </c>
      <c r="EA237" t="s">
        <v>700</v>
      </c>
      <c r="EB237" t="s">
        <v>900</v>
      </c>
      <c r="EC237">
        <v>0.6</v>
      </c>
      <c r="ED237">
        <v>1.8</v>
      </c>
      <c r="EE237">
        <v>1</v>
      </c>
      <c r="EF237">
        <v>1.9</v>
      </c>
      <c r="EG237">
        <v>2.6</v>
      </c>
      <c r="EH237">
        <v>2.1</v>
      </c>
      <c r="EI237">
        <v>2</v>
      </c>
      <c r="EJ237">
        <v>0.9</v>
      </c>
      <c r="EK237">
        <v>0.2</v>
      </c>
      <c r="EL237">
        <v>0.9</v>
      </c>
      <c r="EM237">
        <v>0.9</v>
      </c>
      <c r="EN237">
        <v>0.1</v>
      </c>
      <c r="EO237">
        <v>0.9</v>
      </c>
      <c r="EP237">
        <v>0.7</v>
      </c>
      <c r="EQ237">
        <v>0.6</v>
      </c>
      <c r="ER237">
        <v>3.8</v>
      </c>
      <c r="ES237">
        <v>7.5</v>
      </c>
      <c r="ET237">
        <v>5.6</v>
      </c>
      <c r="EU237">
        <v>17.3</v>
      </c>
      <c r="EV237">
        <v>7</v>
      </c>
      <c r="EW237">
        <v>9.9</v>
      </c>
      <c r="EX237">
        <v>0.6</v>
      </c>
      <c r="EY237">
        <v>0.6</v>
      </c>
      <c r="EZ237">
        <v>10.8</v>
      </c>
      <c r="FA237">
        <v>1.5</v>
      </c>
      <c r="FB237">
        <v>28.3</v>
      </c>
      <c r="FC237">
        <v>1.6</v>
      </c>
      <c r="FD237">
        <v>0.7</v>
      </c>
      <c r="FE237">
        <v>3</v>
      </c>
      <c r="FF237">
        <v>1</v>
      </c>
      <c r="FG237">
        <v>1.3</v>
      </c>
      <c r="FH237">
        <v>1.2</v>
      </c>
      <c r="FI237">
        <v>1</v>
      </c>
      <c r="FJ237">
        <v>1.1000000000000001</v>
      </c>
      <c r="FK237">
        <v>3.3</v>
      </c>
      <c r="FL237">
        <v>2.2000000000000002</v>
      </c>
      <c r="FM237">
        <v>1.2</v>
      </c>
      <c r="FN237">
        <v>1.7</v>
      </c>
      <c r="FO237">
        <v>2.7</v>
      </c>
      <c r="FP237">
        <v>2.5</v>
      </c>
      <c r="FQ237">
        <v>1.1000000000000001</v>
      </c>
      <c r="FR237">
        <v>0.5</v>
      </c>
      <c r="FS237">
        <v>114</v>
      </c>
      <c r="FZ237" t="s">
        <v>700</v>
      </c>
      <c r="GA237" t="s">
        <v>700</v>
      </c>
      <c r="GB237" t="s">
        <v>901</v>
      </c>
      <c r="GC237" t="s">
        <v>195</v>
      </c>
    </row>
    <row r="238" spans="1:185" x14ac:dyDescent="0.25">
      <c r="A238" t="s">
        <v>1046</v>
      </c>
      <c r="B238">
        <v>44428</v>
      </c>
      <c r="C238">
        <v>2456</v>
      </c>
      <c r="D238">
        <v>9965</v>
      </c>
      <c r="E238">
        <v>460</v>
      </c>
      <c r="F238">
        <v>24947</v>
      </c>
      <c r="G238">
        <v>1980</v>
      </c>
      <c r="H238">
        <v>9516</v>
      </c>
      <c r="I238">
        <v>16</v>
      </c>
      <c r="J238">
        <v>2858</v>
      </c>
      <c r="K238">
        <v>54</v>
      </c>
      <c r="L238">
        <v>7107</v>
      </c>
      <c r="M238">
        <v>406</v>
      </c>
      <c r="N238">
        <v>2827</v>
      </c>
      <c r="O238">
        <v>321</v>
      </c>
      <c r="P238">
        <v>4020</v>
      </c>
      <c r="Q238">
        <v>443</v>
      </c>
      <c r="R238">
        <v>4946</v>
      </c>
      <c r="S238">
        <v>365</v>
      </c>
      <c r="T238">
        <v>5639</v>
      </c>
      <c r="U238">
        <v>516</v>
      </c>
      <c r="V238">
        <v>7515</v>
      </c>
      <c r="W238">
        <v>335</v>
      </c>
      <c r="X238">
        <v>22494</v>
      </c>
      <c r="Y238">
        <v>1357</v>
      </c>
      <c r="Z238">
        <v>21934</v>
      </c>
      <c r="AA238">
        <v>1099</v>
      </c>
      <c r="AB238">
        <v>41336</v>
      </c>
      <c r="AC238">
        <v>2055</v>
      </c>
      <c r="AD238">
        <v>156</v>
      </c>
      <c r="AE238">
        <v>10</v>
      </c>
      <c r="AF238">
        <v>1605</v>
      </c>
      <c r="AG238">
        <v>350</v>
      </c>
      <c r="AH238">
        <v>178</v>
      </c>
      <c r="AI238">
        <v>5</v>
      </c>
      <c r="AJ238">
        <v>87</v>
      </c>
      <c r="AK238">
        <v>0</v>
      </c>
      <c r="AL238">
        <v>1064</v>
      </c>
      <c r="AM238">
        <v>36</v>
      </c>
      <c r="AN238">
        <v>585</v>
      </c>
      <c r="AO238">
        <v>47</v>
      </c>
      <c r="AP238">
        <v>40945</v>
      </c>
      <c r="AQ238">
        <v>2028</v>
      </c>
      <c r="AR238">
        <v>6884</v>
      </c>
      <c r="AS238">
        <v>245</v>
      </c>
      <c r="AT238">
        <v>37544</v>
      </c>
      <c r="AU238">
        <v>2211</v>
      </c>
      <c r="AV238">
        <v>43980</v>
      </c>
      <c r="AW238">
        <v>2426</v>
      </c>
      <c r="AX238">
        <v>448</v>
      </c>
      <c r="AY238">
        <v>30</v>
      </c>
      <c r="AZ238">
        <v>300</v>
      </c>
      <c r="BA238">
        <v>18</v>
      </c>
      <c r="BB238">
        <v>148</v>
      </c>
      <c r="BC238">
        <v>12</v>
      </c>
      <c r="BD238">
        <v>1911</v>
      </c>
      <c r="BE238">
        <v>201</v>
      </c>
      <c r="BF238">
        <v>9465</v>
      </c>
      <c r="BG238">
        <v>605</v>
      </c>
      <c r="BH238">
        <v>12974</v>
      </c>
      <c r="BI238">
        <v>748</v>
      </c>
      <c r="BJ238">
        <v>7286</v>
      </c>
      <c r="BK238">
        <v>121</v>
      </c>
      <c r="BL238">
        <v>19276</v>
      </c>
      <c r="BM238">
        <v>1656</v>
      </c>
      <c r="BN238">
        <v>18354</v>
      </c>
      <c r="BO238">
        <v>1503</v>
      </c>
      <c r="BP238">
        <v>922</v>
      </c>
      <c r="BQ238">
        <v>153</v>
      </c>
      <c r="BR238">
        <v>5671</v>
      </c>
      <c r="BS238">
        <v>324</v>
      </c>
      <c r="BT238">
        <v>12042</v>
      </c>
      <c r="BU238">
        <v>707</v>
      </c>
      <c r="BV238">
        <v>8306</v>
      </c>
      <c r="BW238">
        <v>972</v>
      </c>
      <c r="BX238">
        <v>4599</v>
      </c>
      <c r="BY238">
        <v>301</v>
      </c>
      <c r="BZ238">
        <v>5856</v>
      </c>
      <c r="CA238">
        <v>603</v>
      </c>
      <c r="CB238">
        <v>8732</v>
      </c>
      <c r="CC238">
        <v>764</v>
      </c>
      <c r="CD238">
        <v>20303</v>
      </c>
      <c r="CE238">
        <v>1441</v>
      </c>
      <c r="CF238">
        <v>15121</v>
      </c>
      <c r="CG238">
        <v>226</v>
      </c>
      <c r="CH238">
        <v>2456</v>
      </c>
      <c r="CI238">
        <v>41972</v>
      </c>
      <c r="CJ238">
        <v>30637</v>
      </c>
      <c r="CK238">
        <v>19891</v>
      </c>
      <c r="CL238">
        <v>41928</v>
      </c>
      <c r="CM238">
        <v>908</v>
      </c>
      <c r="CN238">
        <v>226</v>
      </c>
      <c r="CO238">
        <v>805</v>
      </c>
      <c r="CP238">
        <v>1722</v>
      </c>
      <c r="CQ238">
        <v>1919</v>
      </c>
      <c r="CR238">
        <v>593</v>
      </c>
      <c r="CS238">
        <v>2458</v>
      </c>
      <c r="CT238">
        <v>1104</v>
      </c>
      <c r="CU238">
        <v>150</v>
      </c>
      <c r="CV238">
        <v>827</v>
      </c>
      <c r="CW238">
        <v>1399</v>
      </c>
      <c r="CX238">
        <v>5443</v>
      </c>
      <c r="CY238">
        <v>1960</v>
      </c>
      <c r="CZ238">
        <v>830</v>
      </c>
      <c r="DA238">
        <v>982</v>
      </c>
      <c r="DB238">
        <v>874</v>
      </c>
      <c r="DC238">
        <v>671</v>
      </c>
      <c r="DD238">
        <v>2118</v>
      </c>
      <c r="DE238">
        <v>6707</v>
      </c>
      <c r="DF238">
        <v>12639</v>
      </c>
      <c r="DG238">
        <v>10451</v>
      </c>
      <c r="DH238">
        <v>3290</v>
      </c>
      <c r="DI238">
        <v>722</v>
      </c>
      <c r="DJ238">
        <v>399</v>
      </c>
      <c r="DK238">
        <v>1466</v>
      </c>
      <c r="DL238">
        <v>905</v>
      </c>
      <c r="DM238">
        <v>39426</v>
      </c>
      <c r="DN238">
        <v>5316</v>
      </c>
      <c r="DO238">
        <v>15462</v>
      </c>
      <c r="DP238">
        <v>3884</v>
      </c>
      <c r="DQ238">
        <v>407</v>
      </c>
      <c r="DR238">
        <v>466</v>
      </c>
      <c r="DS238">
        <v>378</v>
      </c>
      <c r="DT238">
        <v>372</v>
      </c>
      <c r="DU238">
        <v>293</v>
      </c>
      <c r="DV238">
        <v>1620</v>
      </c>
      <c r="DW238">
        <v>19346</v>
      </c>
      <c r="DX238" t="s">
        <v>1520</v>
      </c>
      <c r="DY238" t="s">
        <v>1046</v>
      </c>
      <c r="DZ238" t="s">
        <v>700</v>
      </c>
      <c r="EA238" t="s">
        <v>700</v>
      </c>
      <c r="EB238" t="s">
        <v>902</v>
      </c>
      <c r="EC238">
        <v>0.8</v>
      </c>
      <c r="ED238">
        <v>1</v>
      </c>
      <c r="EE238">
        <v>1.9</v>
      </c>
      <c r="EF238">
        <v>4.0999999999999996</v>
      </c>
      <c r="EG238">
        <v>3.4</v>
      </c>
      <c r="EH238">
        <v>1.8</v>
      </c>
      <c r="EI238">
        <v>2.8</v>
      </c>
      <c r="EJ238">
        <v>1.1000000000000001</v>
      </c>
      <c r="EK238">
        <v>0.3</v>
      </c>
      <c r="EL238">
        <v>1.4</v>
      </c>
      <c r="EM238">
        <v>1.2</v>
      </c>
      <c r="EN238">
        <v>0.2</v>
      </c>
      <c r="EO238">
        <v>1</v>
      </c>
      <c r="EP238">
        <v>1</v>
      </c>
      <c r="EQ238">
        <v>0.9</v>
      </c>
      <c r="ER238">
        <v>9.6</v>
      </c>
      <c r="ES238">
        <v>6.8</v>
      </c>
      <c r="ET238">
        <v>3.6</v>
      </c>
      <c r="EU238">
        <v>18.100000000000001</v>
      </c>
      <c r="EV238">
        <v>1.9</v>
      </c>
      <c r="EW238">
        <v>4.5</v>
      </c>
      <c r="EX238">
        <v>0.9</v>
      </c>
      <c r="EY238">
        <v>0.9</v>
      </c>
      <c r="EZ238">
        <v>5.0999999999999996</v>
      </c>
      <c r="FA238">
        <v>5.9</v>
      </c>
      <c r="FB238">
        <v>10.199999999999999</v>
      </c>
      <c r="FC238">
        <v>1.3</v>
      </c>
      <c r="FD238">
        <v>0.9</v>
      </c>
      <c r="FE238">
        <v>4</v>
      </c>
      <c r="FF238">
        <v>1.6</v>
      </c>
      <c r="FG238">
        <v>1.1000000000000001</v>
      </c>
      <c r="FH238">
        <v>0.6</v>
      </c>
      <c r="FI238">
        <v>1.3</v>
      </c>
      <c r="FJ238">
        <v>1.4</v>
      </c>
      <c r="FK238">
        <v>4.8</v>
      </c>
      <c r="FL238">
        <v>1.7</v>
      </c>
      <c r="FM238">
        <v>1.2</v>
      </c>
      <c r="FN238">
        <v>2.5</v>
      </c>
      <c r="FO238">
        <v>1.8</v>
      </c>
      <c r="FP238">
        <v>2.8</v>
      </c>
      <c r="FQ238">
        <v>1.3</v>
      </c>
      <c r="FR238">
        <v>0.5</v>
      </c>
      <c r="FS238">
        <v>246</v>
      </c>
      <c r="FZ238" t="s">
        <v>700</v>
      </c>
      <c r="GA238" t="s">
        <v>700</v>
      </c>
      <c r="GB238" t="s">
        <v>903</v>
      </c>
      <c r="GC238" t="s">
        <v>195</v>
      </c>
    </row>
    <row r="239" spans="1:185" x14ac:dyDescent="0.25">
      <c r="A239" t="s">
        <v>1047</v>
      </c>
      <c r="B239">
        <v>9925</v>
      </c>
      <c r="C239">
        <v>305</v>
      </c>
      <c r="D239">
        <v>2311</v>
      </c>
      <c r="E239">
        <v>37</v>
      </c>
      <c r="F239">
        <v>5615</v>
      </c>
      <c r="G239">
        <v>268</v>
      </c>
      <c r="H239">
        <v>1999</v>
      </c>
      <c r="I239">
        <v>0</v>
      </c>
      <c r="J239">
        <v>729</v>
      </c>
      <c r="K239">
        <v>9</v>
      </c>
      <c r="L239">
        <v>1582</v>
      </c>
      <c r="M239">
        <v>28</v>
      </c>
      <c r="N239">
        <v>682</v>
      </c>
      <c r="O239">
        <v>45</v>
      </c>
      <c r="P239">
        <v>1011</v>
      </c>
      <c r="Q239">
        <v>66</v>
      </c>
      <c r="R239">
        <v>1086</v>
      </c>
      <c r="S239">
        <v>46</v>
      </c>
      <c r="T239">
        <v>1275</v>
      </c>
      <c r="U239">
        <v>74</v>
      </c>
      <c r="V239">
        <v>1561</v>
      </c>
      <c r="W239">
        <v>37</v>
      </c>
      <c r="X239">
        <v>5034</v>
      </c>
      <c r="Y239">
        <v>202</v>
      </c>
      <c r="Z239">
        <v>4891</v>
      </c>
      <c r="AA239">
        <v>103</v>
      </c>
      <c r="AB239">
        <v>9392</v>
      </c>
      <c r="AC239">
        <v>280</v>
      </c>
      <c r="AD239">
        <v>1</v>
      </c>
      <c r="AE239">
        <v>1</v>
      </c>
      <c r="AF239">
        <v>8</v>
      </c>
      <c r="AG239">
        <v>0</v>
      </c>
      <c r="AH239">
        <v>290</v>
      </c>
      <c r="AI239">
        <v>0</v>
      </c>
      <c r="AJ239">
        <v>140</v>
      </c>
      <c r="AK239">
        <v>13</v>
      </c>
      <c r="AL239">
        <v>94</v>
      </c>
      <c r="AM239">
        <v>11</v>
      </c>
      <c r="AN239">
        <v>347</v>
      </c>
      <c r="AO239">
        <v>47</v>
      </c>
      <c r="AP239">
        <v>9204</v>
      </c>
      <c r="AQ239">
        <v>257</v>
      </c>
      <c r="AR239">
        <v>1067</v>
      </c>
      <c r="AS239">
        <v>15</v>
      </c>
      <c r="AT239">
        <v>8858</v>
      </c>
      <c r="AU239">
        <v>290</v>
      </c>
      <c r="AV239">
        <v>9644</v>
      </c>
      <c r="AW239">
        <v>275</v>
      </c>
      <c r="AX239">
        <v>281</v>
      </c>
      <c r="AY239">
        <v>30</v>
      </c>
      <c r="AZ239">
        <v>133</v>
      </c>
      <c r="BA239">
        <v>1</v>
      </c>
      <c r="BB239">
        <v>148</v>
      </c>
      <c r="BC239">
        <v>29</v>
      </c>
      <c r="BD239">
        <v>444</v>
      </c>
      <c r="BE239">
        <v>30</v>
      </c>
      <c r="BF239">
        <v>2387</v>
      </c>
      <c r="BG239">
        <v>115</v>
      </c>
      <c r="BH239">
        <v>2564</v>
      </c>
      <c r="BI239">
        <v>73</v>
      </c>
      <c r="BJ239">
        <v>1537</v>
      </c>
      <c r="BK239">
        <v>5</v>
      </c>
      <c r="BL239">
        <v>4889</v>
      </c>
      <c r="BM239">
        <v>224</v>
      </c>
      <c r="BN239">
        <v>4738</v>
      </c>
      <c r="BO239">
        <v>211</v>
      </c>
      <c r="BP239">
        <v>151</v>
      </c>
      <c r="BQ239">
        <v>13</v>
      </c>
      <c r="BR239">
        <v>726</v>
      </c>
      <c r="BS239">
        <v>44</v>
      </c>
      <c r="BT239">
        <v>3500</v>
      </c>
      <c r="BU239">
        <v>179</v>
      </c>
      <c r="BV239">
        <v>1580</v>
      </c>
      <c r="BW239">
        <v>48</v>
      </c>
      <c r="BX239">
        <v>535</v>
      </c>
      <c r="BY239">
        <v>41</v>
      </c>
      <c r="BZ239">
        <v>768</v>
      </c>
      <c r="CA239">
        <v>50</v>
      </c>
      <c r="CB239">
        <v>1478</v>
      </c>
      <c r="CC239">
        <v>59</v>
      </c>
      <c r="CD239">
        <v>4775</v>
      </c>
      <c r="CE239">
        <v>170</v>
      </c>
      <c r="CF239">
        <v>3605</v>
      </c>
      <c r="CG239">
        <v>76</v>
      </c>
      <c r="CH239">
        <v>305</v>
      </c>
      <c r="CI239">
        <v>9620</v>
      </c>
      <c r="CJ239">
        <v>8010</v>
      </c>
      <c r="CK239">
        <v>3521</v>
      </c>
      <c r="CL239">
        <v>8917</v>
      </c>
      <c r="CM239">
        <v>522</v>
      </c>
      <c r="CN239">
        <v>153</v>
      </c>
      <c r="CO239">
        <v>612</v>
      </c>
      <c r="CP239">
        <v>443</v>
      </c>
      <c r="CQ239">
        <v>1094</v>
      </c>
      <c r="CR239">
        <v>157</v>
      </c>
      <c r="CS239">
        <v>484</v>
      </c>
      <c r="CT239">
        <v>220</v>
      </c>
      <c r="CU239">
        <v>67</v>
      </c>
      <c r="CV239">
        <v>260</v>
      </c>
      <c r="CW239">
        <v>227</v>
      </c>
      <c r="CX239">
        <v>1096</v>
      </c>
      <c r="CY239">
        <v>317</v>
      </c>
      <c r="CZ239">
        <v>165</v>
      </c>
      <c r="DA239">
        <v>178</v>
      </c>
      <c r="DB239">
        <v>180</v>
      </c>
      <c r="DC239">
        <v>91</v>
      </c>
      <c r="DD239">
        <v>225</v>
      </c>
      <c r="DE239">
        <v>1578</v>
      </c>
      <c r="DF239">
        <v>2810</v>
      </c>
      <c r="DG239">
        <v>2373</v>
      </c>
      <c r="DH239">
        <v>829</v>
      </c>
      <c r="DI239">
        <v>160</v>
      </c>
      <c r="DJ239">
        <v>103</v>
      </c>
      <c r="DK239">
        <v>277</v>
      </c>
      <c r="DL239">
        <v>173</v>
      </c>
      <c r="DM239">
        <v>8801</v>
      </c>
      <c r="DN239">
        <v>1096</v>
      </c>
      <c r="DO239">
        <v>3427</v>
      </c>
      <c r="DP239">
        <v>961</v>
      </c>
      <c r="DQ239">
        <v>272</v>
      </c>
      <c r="DR239">
        <v>109</v>
      </c>
      <c r="DS239">
        <v>52</v>
      </c>
      <c r="DT239">
        <v>51</v>
      </c>
      <c r="DU239">
        <v>57</v>
      </c>
      <c r="DV239">
        <v>245</v>
      </c>
      <c r="DW239">
        <v>4388</v>
      </c>
      <c r="DX239" t="s">
        <v>1520</v>
      </c>
      <c r="DY239" t="s">
        <v>1047</v>
      </c>
      <c r="DZ239" t="s">
        <v>700</v>
      </c>
      <c r="EA239" t="s">
        <v>700</v>
      </c>
      <c r="EB239" t="s">
        <v>904</v>
      </c>
      <c r="EC239">
        <v>0.6</v>
      </c>
      <c r="ED239">
        <v>1.3</v>
      </c>
      <c r="EE239">
        <v>0.9</v>
      </c>
      <c r="EF239">
        <v>4.2</v>
      </c>
      <c r="EG239">
        <v>3</v>
      </c>
      <c r="EH239">
        <v>1.8</v>
      </c>
      <c r="EI239">
        <v>3.6</v>
      </c>
      <c r="EJ239">
        <v>1.5</v>
      </c>
      <c r="EK239">
        <v>1.7</v>
      </c>
      <c r="EL239">
        <v>0.7</v>
      </c>
      <c r="EM239">
        <v>1.1000000000000001</v>
      </c>
      <c r="EN239">
        <v>0.9</v>
      </c>
      <c r="EO239">
        <v>0.8</v>
      </c>
      <c r="EP239">
        <v>1</v>
      </c>
      <c r="EQ239">
        <v>0.7</v>
      </c>
      <c r="ER239">
        <v>100</v>
      </c>
      <c r="ES239">
        <v>76.900000000000006</v>
      </c>
      <c r="ET239">
        <v>5.9</v>
      </c>
      <c r="EU239">
        <v>9.1999999999999993</v>
      </c>
      <c r="EV239">
        <v>11.7</v>
      </c>
      <c r="EW239">
        <v>6.2</v>
      </c>
      <c r="EX239">
        <v>0.7</v>
      </c>
      <c r="EY239">
        <v>0.6</v>
      </c>
      <c r="EZ239">
        <v>6.6</v>
      </c>
      <c r="FA239">
        <v>2.6</v>
      </c>
      <c r="FB239">
        <v>13.5</v>
      </c>
      <c r="FC239">
        <v>1.4</v>
      </c>
      <c r="FD239">
        <v>0.7</v>
      </c>
      <c r="FE239">
        <v>3.6</v>
      </c>
      <c r="FF239">
        <v>2</v>
      </c>
      <c r="FG239">
        <v>1.1000000000000001</v>
      </c>
      <c r="FH239">
        <v>0.3</v>
      </c>
      <c r="FI239">
        <v>1.1000000000000001</v>
      </c>
      <c r="FJ239">
        <v>1.1000000000000001</v>
      </c>
      <c r="FK239">
        <v>8.8000000000000007</v>
      </c>
      <c r="FL239">
        <v>3</v>
      </c>
      <c r="FM239">
        <v>1.4</v>
      </c>
      <c r="FN239">
        <v>1.6</v>
      </c>
      <c r="FO239">
        <v>3.8</v>
      </c>
      <c r="FP239">
        <v>1.8</v>
      </c>
      <c r="FQ239">
        <v>0.9</v>
      </c>
      <c r="FR239">
        <v>1.2</v>
      </c>
      <c r="FS239">
        <v>25</v>
      </c>
      <c r="FZ239" t="s">
        <v>700</v>
      </c>
      <c r="GA239" t="s">
        <v>700</v>
      </c>
      <c r="GB239" t="s">
        <v>905</v>
      </c>
      <c r="GC239" t="s">
        <v>195</v>
      </c>
    </row>
    <row r="240" spans="1:185" x14ac:dyDescent="0.25">
      <c r="A240" t="s">
        <v>1048</v>
      </c>
      <c r="B240">
        <v>15851</v>
      </c>
      <c r="C240">
        <v>743</v>
      </c>
      <c r="D240">
        <v>3630</v>
      </c>
      <c r="E240">
        <v>168</v>
      </c>
      <c r="F240">
        <v>9180</v>
      </c>
      <c r="G240">
        <v>572</v>
      </c>
      <c r="H240">
        <v>3041</v>
      </c>
      <c r="I240">
        <v>3</v>
      </c>
      <c r="J240">
        <v>1011</v>
      </c>
      <c r="K240">
        <v>56</v>
      </c>
      <c r="L240">
        <v>2619</v>
      </c>
      <c r="M240">
        <v>112</v>
      </c>
      <c r="N240">
        <v>1131</v>
      </c>
      <c r="O240">
        <v>94</v>
      </c>
      <c r="P240">
        <v>1455</v>
      </c>
      <c r="Q240">
        <v>151</v>
      </c>
      <c r="R240">
        <v>1805</v>
      </c>
      <c r="S240">
        <v>77</v>
      </c>
      <c r="T240">
        <v>2158</v>
      </c>
      <c r="U240">
        <v>130</v>
      </c>
      <c r="V240">
        <v>2631</v>
      </c>
      <c r="W240">
        <v>120</v>
      </c>
      <c r="X240">
        <v>8072</v>
      </c>
      <c r="Y240">
        <v>462</v>
      </c>
      <c r="Z240">
        <v>7779</v>
      </c>
      <c r="AA240">
        <v>281</v>
      </c>
      <c r="AB240">
        <v>15266</v>
      </c>
      <c r="AC240">
        <v>653</v>
      </c>
      <c r="AD240">
        <v>56</v>
      </c>
      <c r="AE240">
        <v>6</v>
      </c>
      <c r="AF240">
        <v>136</v>
      </c>
      <c r="AG240">
        <v>0</v>
      </c>
      <c r="AH240">
        <v>86</v>
      </c>
      <c r="AI240">
        <v>0</v>
      </c>
      <c r="AJ240">
        <v>20</v>
      </c>
      <c r="AK240">
        <v>0</v>
      </c>
      <c r="AL240">
        <v>285</v>
      </c>
      <c r="AM240">
        <v>84</v>
      </c>
      <c r="AN240">
        <v>248</v>
      </c>
      <c r="AO240">
        <v>22</v>
      </c>
      <c r="AP240">
        <v>15065</v>
      </c>
      <c r="AQ240">
        <v>636</v>
      </c>
      <c r="AR240">
        <v>2856</v>
      </c>
      <c r="AS240">
        <v>63</v>
      </c>
      <c r="AT240">
        <v>12995</v>
      </c>
      <c r="AU240">
        <v>680</v>
      </c>
      <c r="AV240">
        <v>15682</v>
      </c>
      <c r="AW240">
        <v>710</v>
      </c>
      <c r="AX240">
        <v>169</v>
      </c>
      <c r="AY240">
        <v>33</v>
      </c>
      <c r="AZ240">
        <v>111</v>
      </c>
      <c r="BA240">
        <v>3</v>
      </c>
      <c r="BB240">
        <v>58</v>
      </c>
      <c r="BC240">
        <v>30</v>
      </c>
      <c r="BD240">
        <v>1050</v>
      </c>
      <c r="BE240">
        <v>93</v>
      </c>
      <c r="BF240">
        <v>4432</v>
      </c>
      <c r="BG240">
        <v>222</v>
      </c>
      <c r="BH240">
        <v>3974</v>
      </c>
      <c r="BI240">
        <v>127</v>
      </c>
      <c r="BJ240">
        <v>1634</v>
      </c>
      <c r="BK240">
        <v>39</v>
      </c>
      <c r="BL240">
        <v>7291</v>
      </c>
      <c r="BM240">
        <v>424</v>
      </c>
      <c r="BN240">
        <v>6965</v>
      </c>
      <c r="BO240">
        <v>377</v>
      </c>
      <c r="BP240">
        <v>326</v>
      </c>
      <c r="BQ240">
        <v>47</v>
      </c>
      <c r="BR240">
        <v>1889</v>
      </c>
      <c r="BS240">
        <v>148</v>
      </c>
      <c r="BT240">
        <v>4745</v>
      </c>
      <c r="BU240">
        <v>243</v>
      </c>
      <c r="BV240">
        <v>2863</v>
      </c>
      <c r="BW240">
        <v>205</v>
      </c>
      <c r="BX240">
        <v>1572</v>
      </c>
      <c r="BY240">
        <v>124</v>
      </c>
      <c r="BZ240">
        <v>1690</v>
      </c>
      <c r="CA240">
        <v>143</v>
      </c>
      <c r="CB240">
        <v>3037</v>
      </c>
      <c r="CC240">
        <v>285</v>
      </c>
      <c r="CD240">
        <v>7547</v>
      </c>
      <c r="CE240">
        <v>314</v>
      </c>
      <c r="CF240">
        <v>5158</v>
      </c>
      <c r="CG240">
        <v>121</v>
      </c>
      <c r="CH240">
        <v>743</v>
      </c>
      <c r="CI240">
        <v>15108</v>
      </c>
      <c r="CJ240">
        <v>10871</v>
      </c>
      <c r="CK240">
        <v>7147</v>
      </c>
      <c r="CL240">
        <v>14800</v>
      </c>
      <c r="CM240">
        <v>367</v>
      </c>
      <c r="CN240">
        <v>122</v>
      </c>
      <c r="CO240">
        <v>277</v>
      </c>
      <c r="CP240">
        <v>835</v>
      </c>
      <c r="CQ240">
        <v>1055</v>
      </c>
      <c r="CR240">
        <v>129</v>
      </c>
      <c r="CS240">
        <v>813</v>
      </c>
      <c r="CT240">
        <v>396</v>
      </c>
      <c r="CU240">
        <v>92</v>
      </c>
      <c r="CV240">
        <v>333</v>
      </c>
      <c r="CW240">
        <v>330</v>
      </c>
      <c r="CX240">
        <v>2014</v>
      </c>
      <c r="CY240">
        <v>714</v>
      </c>
      <c r="CZ240">
        <v>426</v>
      </c>
      <c r="DA240">
        <v>328</v>
      </c>
      <c r="DB240">
        <v>356</v>
      </c>
      <c r="DC240">
        <v>211</v>
      </c>
      <c r="DD240">
        <v>658</v>
      </c>
      <c r="DE240">
        <v>2085</v>
      </c>
      <c r="DF240">
        <v>4364</v>
      </c>
      <c r="DG240">
        <v>3501</v>
      </c>
      <c r="DH240">
        <v>1023</v>
      </c>
      <c r="DI240">
        <v>372</v>
      </c>
      <c r="DJ240">
        <v>228</v>
      </c>
      <c r="DK240">
        <v>491</v>
      </c>
      <c r="DL240">
        <v>282</v>
      </c>
      <c r="DM240">
        <v>13960</v>
      </c>
      <c r="DN240">
        <v>1895</v>
      </c>
      <c r="DO240">
        <v>5358</v>
      </c>
      <c r="DP240">
        <v>1091</v>
      </c>
      <c r="DQ240">
        <v>138</v>
      </c>
      <c r="DR240">
        <v>93</v>
      </c>
      <c r="DS240">
        <v>141</v>
      </c>
      <c r="DT240">
        <v>137</v>
      </c>
      <c r="DU240">
        <v>164</v>
      </c>
      <c r="DV240">
        <v>263</v>
      </c>
      <c r="DW240">
        <v>6449</v>
      </c>
      <c r="DX240" t="s">
        <v>1520</v>
      </c>
      <c r="DY240" t="s">
        <v>1048</v>
      </c>
      <c r="DZ240" t="s">
        <v>700</v>
      </c>
      <c r="EA240" t="s">
        <v>700</v>
      </c>
      <c r="EB240" t="s">
        <v>906</v>
      </c>
      <c r="EC240">
        <v>1</v>
      </c>
      <c r="ED240">
        <v>3.8</v>
      </c>
      <c r="EE240">
        <v>2.7</v>
      </c>
      <c r="EF240">
        <v>3.8</v>
      </c>
      <c r="EG240">
        <v>3.2</v>
      </c>
      <c r="EH240">
        <v>1.9</v>
      </c>
      <c r="EI240">
        <v>1.5</v>
      </c>
      <c r="EJ240">
        <v>1.3</v>
      </c>
      <c r="EK240">
        <v>0.3</v>
      </c>
      <c r="EL240">
        <v>2.7</v>
      </c>
      <c r="EM240">
        <v>1</v>
      </c>
      <c r="EN240">
        <v>0.2</v>
      </c>
      <c r="EO240">
        <v>1.5</v>
      </c>
      <c r="EP240">
        <v>0.8</v>
      </c>
      <c r="EQ240">
        <v>1</v>
      </c>
      <c r="ER240">
        <v>14.4</v>
      </c>
      <c r="ES240">
        <v>12.1</v>
      </c>
      <c r="ET240">
        <v>18.3</v>
      </c>
      <c r="EU240">
        <v>48.7</v>
      </c>
      <c r="EV240">
        <v>17.3</v>
      </c>
      <c r="EW240">
        <v>6.4</v>
      </c>
      <c r="EX240">
        <v>1</v>
      </c>
      <c r="EY240">
        <v>1</v>
      </c>
      <c r="EZ240">
        <v>23.2</v>
      </c>
      <c r="FA240">
        <v>5.7</v>
      </c>
      <c r="FB240">
        <v>46.7</v>
      </c>
      <c r="FC240">
        <v>0.8</v>
      </c>
      <c r="FD240">
        <v>1.2</v>
      </c>
      <c r="FE240">
        <v>3.5</v>
      </c>
      <c r="FF240">
        <v>1.1000000000000001</v>
      </c>
      <c r="FG240">
        <v>0.8</v>
      </c>
      <c r="FH240">
        <v>1.6</v>
      </c>
      <c r="FI240">
        <v>1.1000000000000001</v>
      </c>
      <c r="FJ240">
        <v>1.2</v>
      </c>
      <c r="FK240">
        <v>6</v>
      </c>
      <c r="FL240">
        <v>2.2000000000000002</v>
      </c>
      <c r="FM240">
        <v>1.5</v>
      </c>
      <c r="FN240">
        <v>1.6</v>
      </c>
      <c r="FO240">
        <v>2.2999999999999998</v>
      </c>
      <c r="FP240">
        <v>4.2</v>
      </c>
      <c r="FQ240">
        <v>0.8</v>
      </c>
      <c r="FR240">
        <v>0.8</v>
      </c>
      <c r="FS240">
        <v>49</v>
      </c>
      <c r="FZ240" t="s">
        <v>700</v>
      </c>
      <c r="GA240" t="s">
        <v>700</v>
      </c>
      <c r="GB240" t="s">
        <v>907</v>
      </c>
      <c r="GC240" t="s">
        <v>195</v>
      </c>
    </row>
    <row r="241" spans="1:185" x14ac:dyDescent="0.25">
      <c r="A241" t="s">
        <v>1049</v>
      </c>
      <c r="B241">
        <v>41983</v>
      </c>
      <c r="C241">
        <v>2293</v>
      </c>
      <c r="D241">
        <v>10697</v>
      </c>
      <c r="E241">
        <v>474</v>
      </c>
      <c r="F241">
        <v>24106</v>
      </c>
      <c r="G241">
        <v>1803</v>
      </c>
      <c r="H241">
        <v>7180</v>
      </c>
      <c r="I241">
        <v>16</v>
      </c>
      <c r="J241">
        <v>3357</v>
      </c>
      <c r="K241">
        <v>148</v>
      </c>
      <c r="L241">
        <v>7340</v>
      </c>
      <c r="M241">
        <v>326</v>
      </c>
      <c r="N241">
        <v>3556</v>
      </c>
      <c r="O241">
        <v>328</v>
      </c>
      <c r="P241">
        <v>4809</v>
      </c>
      <c r="Q241">
        <v>615</v>
      </c>
      <c r="R241">
        <v>4638</v>
      </c>
      <c r="S241">
        <v>399</v>
      </c>
      <c r="T241">
        <v>4932</v>
      </c>
      <c r="U241">
        <v>237</v>
      </c>
      <c r="V241">
        <v>6171</v>
      </c>
      <c r="W241">
        <v>224</v>
      </c>
      <c r="X241">
        <v>21157</v>
      </c>
      <c r="Y241">
        <v>1426</v>
      </c>
      <c r="Z241">
        <v>20826</v>
      </c>
      <c r="AA241">
        <v>867</v>
      </c>
      <c r="AB241">
        <v>37192</v>
      </c>
      <c r="AC241">
        <v>1859</v>
      </c>
      <c r="AD241">
        <v>2002</v>
      </c>
      <c r="AE241">
        <v>38</v>
      </c>
      <c r="AF241">
        <v>171</v>
      </c>
      <c r="AG241">
        <v>49</v>
      </c>
      <c r="AH241">
        <v>387</v>
      </c>
      <c r="AI241">
        <v>19</v>
      </c>
      <c r="AJ241">
        <v>1540</v>
      </c>
      <c r="AK241">
        <v>269</v>
      </c>
      <c r="AL241">
        <v>691</v>
      </c>
      <c r="AM241">
        <v>59</v>
      </c>
      <c r="AN241">
        <v>5049</v>
      </c>
      <c r="AO241">
        <v>957</v>
      </c>
      <c r="AP241">
        <v>33954</v>
      </c>
      <c r="AQ241">
        <v>1227</v>
      </c>
      <c r="AR241">
        <v>4993</v>
      </c>
      <c r="AS241">
        <v>174</v>
      </c>
      <c r="AT241">
        <v>36990</v>
      </c>
      <c r="AU241">
        <v>2119</v>
      </c>
      <c r="AV241">
        <v>38461</v>
      </c>
      <c r="AW241">
        <v>1548</v>
      </c>
      <c r="AX241">
        <v>3522</v>
      </c>
      <c r="AY241">
        <v>745</v>
      </c>
      <c r="AZ241">
        <v>1109</v>
      </c>
      <c r="BA241">
        <v>88</v>
      </c>
      <c r="BB241">
        <v>2413</v>
      </c>
      <c r="BC241">
        <v>657</v>
      </c>
      <c r="BD241">
        <v>3111</v>
      </c>
      <c r="BE241">
        <v>543</v>
      </c>
      <c r="BF241">
        <v>7051</v>
      </c>
      <c r="BG241">
        <v>355</v>
      </c>
      <c r="BH241">
        <v>10969</v>
      </c>
      <c r="BI241">
        <v>453</v>
      </c>
      <c r="BJ241">
        <v>6599</v>
      </c>
      <c r="BK241">
        <v>140</v>
      </c>
      <c r="BL241">
        <v>20333</v>
      </c>
      <c r="BM241">
        <v>1428</v>
      </c>
      <c r="BN241">
        <v>19725</v>
      </c>
      <c r="BO241">
        <v>1265</v>
      </c>
      <c r="BP241">
        <v>608</v>
      </c>
      <c r="BQ241">
        <v>163</v>
      </c>
      <c r="BR241">
        <v>3773</v>
      </c>
      <c r="BS241">
        <v>375</v>
      </c>
      <c r="BT241">
        <v>14298</v>
      </c>
      <c r="BU241">
        <v>923</v>
      </c>
      <c r="BV241">
        <v>6869</v>
      </c>
      <c r="BW241">
        <v>543</v>
      </c>
      <c r="BX241">
        <v>2939</v>
      </c>
      <c r="BY241">
        <v>337</v>
      </c>
      <c r="BZ241">
        <v>4413</v>
      </c>
      <c r="CA241">
        <v>536</v>
      </c>
      <c r="CB241">
        <v>8361</v>
      </c>
      <c r="CC241">
        <v>797</v>
      </c>
      <c r="CD241">
        <v>18577</v>
      </c>
      <c r="CE241">
        <v>1062</v>
      </c>
      <c r="CF241">
        <v>14925</v>
      </c>
      <c r="CG241">
        <v>408</v>
      </c>
      <c r="CH241">
        <v>2293</v>
      </c>
      <c r="CI241">
        <v>39690</v>
      </c>
      <c r="CJ241">
        <v>29500</v>
      </c>
      <c r="CK241">
        <v>16815</v>
      </c>
      <c r="CL241">
        <v>34040</v>
      </c>
      <c r="CM241">
        <v>5727</v>
      </c>
      <c r="CN241">
        <v>2162</v>
      </c>
      <c r="CO241">
        <v>1356</v>
      </c>
      <c r="CP241">
        <v>1475</v>
      </c>
      <c r="CQ241">
        <v>2894</v>
      </c>
      <c r="CR241">
        <v>796</v>
      </c>
      <c r="CS241">
        <v>2686</v>
      </c>
      <c r="CT241">
        <v>1225</v>
      </c>
      <c r="CU241">
        <v>254</v>
      </c>
      <c r="CV241">
        <v>729</v>
      </c>
      <c r="CW241">
        <v>1359</v>
      </c>
      <c r="CX241">
        <v>5933</v>
      </c>
      <c r="CY241">
        <v>1340</v>
      </c>
      <c r="CZ241">
        <v>891</v>
      </c>
      <c r="DA241">
        <v>841</v>
      </c>
      <c r="DB241">
        <v>757</v>
      </c>
      <c r="DC241">
        <v>468</v>
      </c>
      <c r="DD241">
        <v>1545</v>
      </c>
      <c r="DE241">
        <v>5265</v>
      </c>
      <c r="DF241">
        <v>11434</v>
      </c>
      <c r="DG241">
        <v>9300</v>
      </c>
      <c r="DH241">
        <v>3382</v>
      </c>
      <c r="DI241">
        <v>688</v>
      </c>
      <c r="DJ241">
        <v>428</v>
      </c>
      <c r="DK241">
        <v>1446</v>
      </c>
      <c r="DL241">
        <v>971</v>
      </c>
      <c r="DM241">
        <v>36863</v>
      </c>
      <c r="DN241">
        <v>5114</v>
      </c>
      <c r="DO241">
        <v>12350</v>
      </c>
      <c r="DP241">
        <v>4349</v>
      </c>
      <c r="DQ241">
        <v>625</v>
      </c>
      <c r="DR241">
        <v>665</v>
      </c>
      <c r="DS241">
        <v>476</v>
      </c>
      <c r="DT241">
        <v>653</v>
      </c>
      <c r="DU241">
        <v>288</v>
      </c>
      <c r="DV241">
        <v>1384</v>
      </c>
      <c r="DW241">
        <v>16699</v>
      </c>
      <c r="DX241" t="s">
        <v>1521</v>
      </c>
      <c r="DY241" t="s">
        <v>1049</v>
      </c>
      <c r="DZ241" t="s">
        <v>700</v>
      </c>
      <c r="EA241" t="s">
        <v>700</v>
      </c>
      <c r="EB241" t="s">
        <v>908</v>
      </c>
      <c r="EC241">
        <v>0.8</v>
      </c>
      <c r="ED241">
        <v>2.2000000000000002</v>
      </c>
      <c r="EE241">
        <v>2</v>
      </c>
      <c r="EF241">
        <v>4.2</v>
      </c>
      <c r="EG241">
        <v>2.9</v>
      </c>
      <c r="EH241">
        <v>2.5</v>
      </c>
      <c r="EI241">
        <v>1.7</v>
      </c>
      <c r="EJ241">
        <v>1.3</v>
      </c>
      <c r="EK241">
        <v>0.2</v>
      </c>
      <c r="EL241">
        <v>1.7</v>
      </c>
      <c r="EM241">
        <v>1</v>
      </c>
      <c r="EN241">
        <v>0.2</v>
      </c>
      <c r="EO241">
        <v>1</v>
      </c>
      <c r="EP241">
        <v>0.9</v>
      </c>
      <c r="EQ241">
        <v>1</v>
      </c>
      <c r="ER241">
        <v>2.5</v>
      </c>
      <c r="ES241">
        <v>21.1</v>
      </c>
      <c r="ET241">
        <v>6.2</v>
      </c>
      <c r="EU241">
        <v>11.7</v>
      </c>
      <c r="EV241">
        <v>10.199999999999999</v>
      </c>
      <c r="EW241">
        <v>5.3</v>
      </c>
      <c r="EX241">
        <v>0.7</v>
      </c>
      <c r="EY241">
        <v>0.8</v>
      </c>
      <c r="EZ241">
        <v>6.3</v>
      </c>
      <c r="FA241">
        <v>4.0999999999999996</v>
      </c>
      <c r="FB241">
        <v>9.1</v>
      </c>
      <c r="FC241">
        <v>2</v>
      </c>
      <c r="FD241">
        <v>0.9</v>
      </c>
      <c r="FE241">
        <v>5.5</v>
      </c>
      <c r="FF241">
        <v>1.2</v>
      </c>
      <c r="FG241">
        <v>0.9</v>
      </c>
      <c r="FH241">
        <v>0.8</v>
      </c>
      <c r="FI241">
        <v>1.2</v>
      </c>
      <c r="FJ241">
        <v>1.2</v>
      </c>
      <c r="FK241">
        <v>10</v>
      </c>
      <c r="FL241">
        <v>2.9</v>
      </c>
      <c r="FM241">
        <v>1.3</v>
      </c>
      <c r="FN241">
        <v>2</v>
      </c>
      <c r="FO241">
        <v>2.9</v>
      </c>
      <c r="FP241">
        <v>2.7</v>
      </c>
      <c r="FQ241">
        <v>1.1000000000000001</v>
      </c>
      <c r="FR241">
        <v>1.3</v>
      </c>
      <c r="FS241">
        <v>204</v>
      </c>
      <c r="FZ241" t="s">
        <v>700</v>
      </c>
      <c r="GA241" t="s">
        <v>700</v>
      </c>
      <c r="GB241" t="s">
        <v>909</v>
      </c>
      <c r="GC241" t="s">
        <v>195</v>
      </c>
    </row>
    <row r="242" spans="1:185" x14ac:dyDescent="0.25">
      <c r="A242" t="s">
        <v>1050</v>
      </c>
      <c r="B242">
        <v>4192</v>
      </c>
      <c r="C242">
        <v>265</v>
      </c>
      <c r="D242">
        <v>958</v>
      </c>
      <c r="E242">
        <v>50</v>
      </c>
      <c r="F242">
        <v>2346</v>
      </c>
      <c r="G242">
        <v>215</v>
      </c>
      <c r="H242">
        <v>888</v>
      </c>
      <c r="I242">
        <v>0</v>
      </c>
      <c r="J242">
        <v>300</v>
      </c>
      <c r="K242">
        <v>2</v>
      </c>
      <c r="L242">
        <v>658</v>
      </c>
      <c r="M242">
        <v>48</v>
      </c>
      <c r="N242">
        <v>310</v>
      </c>
      <c r="O242">
        <v>72</v>
      </c>
      <c r="P242">
        <v>331</v>
      </c>
      <c r="Q242">
        <v>18</v>
      </c>
      <c r="R242">
        <v>431</v>
      </c>
      <c r="S242">
        <v>49</v>
      </c>
      <c r="T242">
        <v>558</v>
      </c>
      <c r="U242">
        <v>33</v>
      </c>
      <c r="V242">
        <v>716</v>
      </c>
      <c r="W242">
        <v>43</v>
      </c>
      <c r="X242">
        <v>2164</v>
      </c>
      <c r="Y242">
        <v>167</v>
      </c>
      <c r="Z242">
        <v>2028</v>
      </c>
      <c r="AA242">
        <v>98</v>
      </c>
      <c r="AB242">
        <v>4103</v>
      </c>
      <c r="AC242">
        <v>256</v>
      </c>
      <c r="AD242">
        <v>28</v>
      </c>
      <c r="AE242">
        <v>9</v>
      </c>
      <c r="AF242">
        <v>15</v>
      </c>
      <c r="AG242">
        <v>0</v>
      </c>
      <c r="AH242">
        <v>15</v>
      </c>
      <c r="AI242">
        <v>0</v>
      </c>
      <c r="AJ242">
        <v>6</v>
      </c>
      <c r="AK242">
        <v>0</v>
      </c>
      <c r="AL242">
        <v>25</v>
      </c>
      <c r="AM242">
        <v>0</v>
      </c>
      <c r="AN242">
        <v>90</v>
      </c>
      <c r="AO242">
        <v>3</v>
      </c>
      <c r="AP242">
        <v>4013</v>
      </c>
      <c r="AQ242">
        <v>253</v>
      </c>
      <c r="AR242">
        <v>480</v>
      </c>
      <c r="AS242">
        <v>10</v>
      </c>
      <c r="AT242">
        <v>3712</v>
      </c>
      <c r="AU242">
        <v>255</v>
      </c>
      <c r="AV242">
        <v>4097</v>
      </c>
      <c r="AW242">
        <v>249</v>
      </c>
      <c r="AX242">
        <v>95</v>
      </c>
      <c r="AY242">
        <v>16</v>
      </c>
      <c r="AZ242">
        <v>59</v>
      </c>
      <c r="BA242">
        <v>7</v>
      </c>
      <c r="BB242">
        <v>36</v>
      </c>
      <c r="BC242">
        <v>9</v>
      </c>
      <c r="BD242">
        <v>157</v>
      </c>
      <c r="BE242">
        <v>15</v>
      </c>
      <c r="BF242">
        <v>1093</v>
      </c>
      <c r="BG242">
        <v>87</v>
      </c>
      <c r="BH242">
        <v>965</v>
      </c>
      <c r="BI242">
        <v>32</v>
      </c>
      <c r="BJ242">
        <v>709</v>
      </c>
      <c r="BK242">
        <v>9</v>
      </c>
      <c r="BL242">
        <v>2005</v>
      </c>
      <c r="BM242">
        <v>194</v>
      </c>
      <c r="BN242">
        <v>1949</v>
      </c>
      <c r="BO242">
        <v>182</v>
      </c>
      <c r="BP242">
        <v>56</v>
      </c>
      <c r="BQ242">
        <v>12</v>
      </c>
      <c r="BR242">
        <v>341</v>
      </c>
      <c r="BS242">
        <v>21</v>
      </c>
      <c r="BT242">
        <v>1431</v>
      </c>
      <c r="BU242">
        <v>84</v>
      </c>
      <c r="BV242">
        <v>668</v>
      </c>
      <c r="BW242">
        <v>120</v>
      </c>
      <c r="BX242">
        <v>247</v>
      </c>
      <c r="BY242">
        <v>11</v>
      </c>
      <c r="BZ242">
        <v>443</v>
      </c>
      <c r="CA242">
        <v>48</v>
      </c>
      <c r="CB242">
        <v>729</v>
      </c>
      <c r="CC242">
        <v>89</v>
      </c>
      <c r="CD242">
        <v>1924</v>
      </c>
      <c r="CE242">
        <v>152</v>
      </c>
      <c r="CF242">
        <v>1533</v>
      </c>
      <c r="CG242">
        <v>24</v>
      </c>
      <c r="CH242">
        <v>265</v>
      </c>
      <c r="CI242">
        <v>3927</v>
      </c>
      <c r="CJ242">
        <v>3098</v>
      </c>
      <c r="CK242">
        <v>1597</v>
      </c>
      <c r="CL242">
        <v>3988</v>
      </c>
      <c r="CM242">
        <v>99</v>
      </c>
      <c r="CN242">
        <v>13</v>
      </c>
      <c r="CO242">
        <v>326</v>
      </c>
      <c r="CP242">
        <v>131</v>
      </c>
      <c r="CQ242">
        <v>357</v>
      </c>
      <c r="CR242">
        <v>93</v>
      </c>
      <c r="CS242">
        <v>351</v>
      </c>
      <c r="CT242">
        <v>86</v>
      </c>
      <c r="CU242">
        <v>4</v>
      </c>
      <c r="CV242">
        <v>58</v>
      </c>
      <c r="CW242">
        <v>63</v>
      </c>
      <c r="CX242">
        <v>460</v>
      </c>
      <c r="CY242">
        <v>117</v>
      </c>
      <c r="CZ242">
        <v>64</v>
      </c>
      <c r="DA242">
        <v>137</v>
      </c>
      <c r="DB242">
        <v>100</v>
      </c>
      <c r="DC242">
        <v>31</v>
      </c>
      <c r="DD242">
        <v>92</v>
      </c>
      <c r="DE242">
        <v>706</v>
      </c>
      <c r="DF242">
        <v>1185</v>
      </c>
      <c r="DG242">
        <v>964</v>
      </c>
      <c r="DH242">
        <v>327</v>
      </c>
      <c r="DI242">
        <v>80</v>
      </c>
      <c r="DJ242">
        <v>32</v>
      </c>
      <c r="DK242">
        <v>141</v>
      </c>
      <c r="DL242">
        <v>68</v>
      </c>
      <c r="DM242">
        <v>3851</v>
      </c>
      <c r="DN242">
        <v>428</v>
      </c>
      <c r="DO242">
        <v>1516</v>
      </c>
      <c r="DP242">
        <v>375</v>
      </c>
      <c r="DQ242">
        <v>77</v>
      </c>
      <c r="DR242">
        <v>71</v>
      </c>
      <c r="DS242">
        <v>28</v>
      </c>
      <c r="DT242">
        <v>27</v>
      </c>
      <c r="DU242">
        <v>47</v>
      </c>
      <c r="DV242">
        <v>80</v>
      </c>
      <c r="DW242">
        <v>1891</v>
      </c>
      <c r="DX242" t="s">
        <v>1521</v>
      </c>
      <c r="DY242" t="s">
        <v>1050</v>
      </c>
      <c r="DZ242" t="s">
        <v>700</v>
      </c>
      <c r="EA242" t="s">
        <v>700</v>
      </c>
      <c r="EB242" t="s">
        <v>910</v>
      </c>
      <c r="EC242">
        <v>2</v>
      </c>
      <c r="ED242">
        <v>0.8</v>
      </c>
      <c r="EE242">
        <v>4.9000000000000004</v>
      </c>
      <c r="EF242">
        <v>11.8</v>
      </c>
      <c r="EG242">
        <v>4.5</v>
      </c>
      <c r="EH242">
        <v>7.9</v>
      </c>
      <c r="EI242">
        <v>3.2</v>
      </c>
      <c r="EJ242">
        <v>2.5</v>
      </c>
      <c r="EK242">
        <v>3.5</v>
      </c>
      <c r="EL242">
        <v>3.5</v>
      </c>
      <c r="EM242">
        <v>2.7</v>
      </c>
      <c r="EN242">
        <v>1.9</v>
      </c>
      <c r="EO242">
        <v>3.3</v>
      </c>
      <c r="EP242">
        <v>2</v>
      </c>
      <c r="EQ242">
        <v>2</v>
      </c>
      <c r="ER242">
        <v>61.7</v>
      </c>
      <c r="ES242">
        <v>56.2</v>
      </c>
      <c r="ET242">
        <v>56.2</v>
      </c>
      <c r="EU242">
        <v>88.8</v>
      </c>
      <c r="EV242">
        <v>43.5</v>
      </c>
      <c r="EW242">
        <v>4.5</v>
      </c>
      <c r="EX242">
        <v>2.1</v>
      </c>
      <c r="EY242">
        <v>1.8</v>
      </c>
      <c r="EZ242">
        <v>23.4</v>
      </c>
      <c r="FA242">
        <v>18.5</v>
      </c>
      <c r="FB242">
        <v>51.2</v>
      </c>
      <c r="FC242">
        <v>1.8</v>
      </c>
      <c r="FD242">
        <v>2.2999999999999998</v>
      </c>
      <c r="FE242">
        <v>6.9</v>
      </c>
      <c r="FF242">
        <v>2.8</v>
      </c>
      <c r="FG242">
        <v>2.1</v>
      </c>
      <c r="FH242">
        <v>1.6</v>
      </c>
      <c r="FI242">
        <v>2.9</v>
      </c>
      <c r="FJ242">
        <v>3</v>
      </c>
      <c r="FK242">
        <v>18.100000000000001</v>
      </c>
      <c r="FL242">
        <v>6.3</v>
      </c>
      <c r="FM242">
        <v>2.7</v>
      </c>
      <c r="FN242">
        <v>5.5</v>
      </c>
      <c r="FO242">
        <v>8.1</v>
      </c>
      <c r="FP242">
        <v>6.2</v>
      </c>
      <c r="FQ242">
        <v>3.9</v>
      </c>
      <c r="FR242">
        <v>0.9</v>
      </c>
      <c r="FS242">
        <v>36</v>
      </c>
      <c r="FZ242" t="s">
        <v>700</v>
      </c>
      <c r="GA242" t="s">
        <v>700</v>
      </c>
      <c r="GB242" t="s">
        <v>911</v>
      </c>
      <c r="GC242" t="s">
        <v>195</v>
      </c>
    </row>
    <row r="243" spans="1:185" x14ac:dyDescent="0.25">
      <c r="A243" t="s">
        <v>1051</v>
      </c>
      <c r="B243">
        <v>12464</v>
      </c>
      <c r="C243">
        <v>503</v>
      </c>
      <c r="D243">
        <v>2551</v>
      </c>
      <c r="E243">
        <v>124</v>
      </c>
      <c r="F243">
        <v>7115</v>
      </c>
      <c r="G243">
        <v>373</v>
      </c>
      <c r="H243">
        <v>2798</v>
      </c>
      <c r="I243">
        <v>6</v>
      </c>
      <c r="J243">
        <v>726</v>
      </c>
      <c r="K243">
        <v>11</v>
      </c>
      <c r="L243">
        <v>1825</v>
      </c>
      <c r="M243">
        <v>113</v>
      </c>
      <c r="N243">
        <v>765</v>
      </c>
      <c r="O243">
        <v>97</v>
      </c>
      <c r="P243">
        <v>1083</v>
      </c>
      <c r="Q243">
        <v>63</v>
      </c>
      <c r="R243">
        <v>1252</v>
      </c>
      <c r="S243">
        <v>79</v>
      </c>
      <c r="T243">
        <v>1723</v>
      </c>
      <c r="U243">
        <v>71</v>
      </c>
      <c r="V243">
        <v>2292</v>
      </c>
      <c r="W243">
        <v>63</v>
      </c>
      <c r="X243">
        <v>6291</v>
      </c>
      <c r="Y243">
        <v>320</v>
      </c>
      <c r="Z243">
        <v>6173</v>
      </c>
      <c r="AA243">
        <v>183</v>
      </c>
      <c r="AB243">
        <v>11659</v>
      </c>
      <c r="AC243">
        <v>364</v>
      </c>
      <c r="AD243">
        <v>58</v>
      </c>
      <c r="AE243">
        <v>10</v>
      </c>
      <c r="AF243">
        <v>448</v>
      </c>
      <c r="AG243">
        <v>73</v>
      </c>
      <c r="AH243">
        <v>57</v>
      </c>
      <c r="AI243">
        <v>0</v>
      </c>
      <c r="AJ243">
        <v>8</v>
      </c>
      <c r="AK243">
        <v>0</v>
      </c>
      <c r="AL243">
        <v>234</v>
      </c>
      <c r="AM243">
        <v>56</v>
      </c>
      <c r="AN243">
        <v>41</v>
      </c>
      <c r="AO243">
        <v>0</v>
      </c>
      <c r="AP243">
        <v>11634</v>
      </c>
      <c r="AQ243">
        <v>364</v>
      </c>
      <c r="AR243">
        <v>2107</v>
      </c>
      <c r="AS243">
        <v>61</v>
      </c>
      <c r="AT243">
        <v>10357</v>
      </c>
      <c r="AU243">
        <v>442</v>
      </c>
      <c r="AV243">
        <v>11732</v>
      </c>
      <c r="AW243">
        <v>496</v>
      </c>
      <c r="AX243">
        <v>732</v>
      </c>
      <c r="AY243">
        <v>7</v>
      </c>
      <c r="AZ243">
        <v>432</v>
      </c>
      <c r="BA243">
        <v>7</v>
      </c>
      <c r="BB243">
        <v>300</v>
      </c>
      <c r="BC243">
        <v>0</v>
      </c>
      <c r="BD243">
        <v>660</v>
      </c>
      <c r="BE243">
        <v>4</v>
      </c>
      <c r="BF243">
        <v>3301</v>
      </c>
      <c r="BG243">
        <v>159</v>
      </c>
      <c r="BH243">
        <v>3545</v>
      </c>
      <c r="BI243">
        <v>78</v>
      </c>
      <c r="BJ243">
        <v>1642</v>
      </c>
      <c r="BK243">
        <v>41</v>
      </c>
      <c r="BL243">
        <v>5440</v>
      </c>
      <c r="BM243">
        <v>295</v>
      </c>
      <c r="BN243">
        <v>5095</v>
      </c>
      <c r="BO243">
        <v>197</v>
      </c>
      <c r="BP243">
        <v>345</v>
      </c>
      <c r="BQ243">
        <v>98</v>
      </c>
      <c r="BR243">
        <v>1675</v>
      </c>
      <c r="BS243">
        <v>78</v>
      </c>
      <c r="BT243">
        <v>3268</v>
      </c>
      <c r="BU243">
        <v>125</v>
      </c>
      <c r="BV243">
        <v>2483</v>
      </c>
      <c r="BW243">
        <v>174</v>
      </c>
      <c r="BX243">
        <v>1364</v>
      </c>
      <c r="BY243">
        <v>74</v>
      </c>
      <c r="BZ243">
        <v>2029</v>
      </c>
      <c r="CA243">
        <v>159</v>
      </c>
      <c r="CB243">
        <v>2809</v>
      </c>
      <c r="CC243">
        <v>183</v>
      </c>
      <c r="CD243">
        <v>5603</v>
      </c>
      <c r="CE243">
        <v>219</v>
      </c>
      <c r="CF243">
        <v>3965</v>
      </c>
      <c r="CG243">
        <v>89</v>
      </c>
      <c r="CH243">
        <v>503</v>
      </c>
      <c r="CI243">
        <v>11961</v>
      </c>
      <c r="CJ243">
        <v>8060</v>
      </c>
      <c r="CK243">
        <v>6464</v>
      </c>
      <c r="CL243">
        <v>11676</v>
      </c>
      <c r="CM243">
        <v>446</v>
      </c>
      <c r="CN243">
        <v>120</v>
      </c>
      <c r="CO243">
        <v>201</v>
      </c>
      <c r="CP243">
        <v>364</v>
      </c>
      <c r="CQ243">
        <v>942</v>
      </c>
      <c r="CR243">
        <v>68</v>
      </c>
      <c r="CS243">
        <v>695</v>
      </c>
      <c r="CT243">
        <v>299</v>
      </c>
      <c r="CU243">
        <v>126</v>
      </c>
      <c r="CV243">
        <v>309</v>
      </c>
      <c r="CW243">
        <v>305</v>
      </c>
      <c r="CX243">
        <v>1287</v>
      </c>
      <c r="CY243">
        <v>569</v>
      </c>
      <c r="CZ243">
        <v>311</v>
      </c>
      <c r="DA243">
        <v>261</v>
      </c>
      <c r="DB243">
        <v>190</v>
      </c>
      <c r="DC243">
        <v>158</v>
      </c>
      <c r="DD243">
        <v>829</v>
      </c>
      <c r="DE243">
        <v>2180</v>
      </c>
      <c r="DF243">
        <v>3386</v>
      </c>
      <c r="DG243">
        <v>2594</v>
      </c>
      <c r="DH243">
        <v>617</v>
      </c>
      <c r="DI243">
        <v>319</v>
      </c>
      <c r="DJ243">
        <v>211</v>
      </c>
      <c r="DK243">
        <v>473</v>
      </c>
      <c r="DL243">
        <v>273</v>
      </c>
      <c r="DM243">
        <v>11286</v>
      </c>
      <c r="DN243">
        <v>1263</v>
      </c>
      <c r="DO243">
        <v>4297</v>
      </c>
      <c r="DP243">
        <v>1269</v>
      </c>
      <c r="DQ243">
        <v>186</v>
      </c>
      <c r="DR243">
        <v>76</v>
      </c>
      <c r="DS243">
        <v>99</v>
      </c>
      <c r="DT243">
        <v>144</v>
      </c>
      <c r="DU243">
        <v>159</v>
      </c>
      <c r="DV243">
        <v>426</v>
      </c>
      <c r="DW243">
        <v>5566</v>
      </c>
      <c r="DX243" t="s">
        <v>1521</v>
      </c>
      <c r="DY243" t="s">
        <v>1051</v>
      </c>
      <c r="DZ243" t="s">
        <v>700</v>
      </c>
      <c r="EA243" t="s">
        <v>700</v>
      </c>
      <c r="EB243" t="s">
        <v>912</v>
      </c>
      <c r="EC243">
        <v>1.1000000000000001</v>
      </c>
      <c r="ED243">
        <v>2</v>
      </c>
      <c r="EE243">
        <v>5.0999999999999996</v>
      </c>
      <c r="EF243">
        <v>5.2</v>
      </c>
      <c r="EG243">
        <v>2.9</v>
      </c>
      <c r="EH243">
        <v>3.8</v>
      </c>
      <c r="EI243">
        <v>1.9</v>
      </c>
      <c r="EJ243">
        <v>1.4</v>
      </c>
      <c r="EK243">
        <v>0.6</v>
      </c>
      <c r="EL243">
        <v>3.7</v>
      </c>
      <c r="EM243">
        <v>1.1000000000000001</v>
      </c>
      <c r="EN243">
        <v>0.3</v>
      </c>
      <c r="EO243">
        <v>1.3</v>
      </c>
      <c r="EP243">
        <v>1.3</v>
      </c>
      <c r="EQ243">
        <v>1</v>
      </c>
      <c r="ER243">
        <v>27.7</v>
      </c>
      <c r="ES243">
        <v>8.1999999999999993</v>
      </c>
      <c r="ET243">
        <v>26</v>
      </c>
      <c r="EU243">
        <v>76.900000000000006</v>
      </c>
      <c r="EV243">
        <v>26.8</v>
      </c>
      <c r="EW243">
        <v>33.200000000000003</v>
      </c>
      <c r="EX243">
        <v>1</v>
      </c>
      <c r="EY243">
        <v>1.2</v>
      </c>
      <c r="EZ243">
        <v>1.2</v>
      </c>
      <c r="FA243">
        <v>2</v>
      </c>
      <c r="FB243">
        <v>5.7</v>
      </c>
      <c r="FC243">
        <v>1.8</v>
      </c>
      <c r="FD243">
        <v>1.2</v>
      </c>
      <c r="FE243">
        <v>0.8</v>
      </c>
      <c r="FF243">
        <v>1.7</v>
      </c>
      <c r="FG243">
        <v>1</v>
      </c>
      <c r="FH243">
        <v>1.6</v>
      </c>
      <c r="FI243">
        <v>1.3</v>
      </c>
      <c r="FJ243">
        <v>1.3</v>
      </c>
      <c r="FK243">
        <v>11.9</v>
      </c>
      <c r="FL243">
        <v>2.2000000000000002</v>
      </c>
      <c r="FM243">
        <v>1.8</v>
      </c>
      <c r="FN243">
        <v>2.1</v>
      </c>
      <c r="FO243">
        <v>3</v>
      </c>
      <c r="FP243">
        <v>2.2000000000000002</v>
      </c>
      <c r="FQ243">
        <v>1.9</v>
      </c>
      <c r="FR243">
        <v>2.2999999999999998</v>
      </c>
      <c r="FS243">
        <v>63</v>
      </c>
      <c r="FZ243" t="s">
        <v>700</v>
      </c>
      <c r="GA243" t="s">
        <v>700</v>
      </c>
      <c r="GB243" t="s">
        <v>913</v>
      </c>
      <c r="GC243" t="s">
        <v>195</v>
      </c>
    </row>
    <row r="244" spans="1:185" x14ac:dyDescent="0.25">
      <c r="A244" t="s">
        <v>1052</v>
      </c>
      <c r="B244">
        <v>6653</v>
      </c>
      <c r="C244">
        <v>149</v>
      </c>
      <c r="D244">
        <v>1395</v>
      </c>
      <c r="E244">
        <v>12</v>
      </c>
      <c r="F244">
        <v>3598</v>
      </c>
      <c r="G244">
        <v>137</v>
      </c>
      <c r="H244">
        <v>1660</v>
      </c>
      <c r="I244">
        <v>0</v>
      </c>
      <c r="J244">
        <v>380</v>
      </c>
      <c r="K244">
        <v>2</v>
      </c>
      <c r="L244">
        <v>1015</v>
      </c>
      <c r="M244">
        <v>10</v>
      </c>
      <c r="N244">
        <v>435</v>
      </c>
      <c r="O244">
        <v>8</v>
      </c>
      <c r="P244">
        <v>490</v>
      </c>
      <c r="Q244">
        <v>17</v>
      </c>
      <c r="R244">
        <v>639</v>
      </c>
      <c r="S244">
        <v>51</v>
      </c>
      <c r="T244">
        <v>850</v>
      </c>
      <c r="U244">
        <v>20</v>
      </c>
      <c r="V244">
        <v>1184</v>
      </c>
      <c r="W244">
        <v>41</v>
      </c>
      <c r="X244">
        <v>3351</v>
      </c>
      <c r="Y244">
        <v>89</v>
      </c>
      <c r="Z244">
        <v>3302</v>
      </c>
      <c r="AA244">
        <v>60</v>
      </c>
      <c r="AB244">
        <v>6421</v>
      </c>
      <c r="AC244">
        <v>126</v>
      </c>
      <c r="AD244">
        <v>56</v>
      </c>
      <c r="AE244">
        <v>0</v>
      </c>
      <c r="AF244">
        <v>13</v>
      </c>
      <c r="AG244">
        <v>0</v>
      </c>
      <c r="AH244">
        <v>55</v>
      </c>
      <c r="AI244">
        <v>1</v>
      </c>
      <c r="AJ244">
        <v>57</v>
      </c>
      <c r="AK244">
        <v>15</v>
      </c>
      <c r="AL244">
        <v>51</v>
      </c>
      <c r="AM244">
        <v>7</v>
      </c>
      <c r="AN244">
        <v>149</v>
      </c>
      <c r="AO244">
        <v>18</v>
      </c>
      <c r="AP244">
        <v>6334</v>
      </c>
      <c r="AQ244">
        <v>121</v>
      </c>
      <c r="AR244">
        <v>988</v>
      </c>
      <c r="AS244">
        <v>11</v>
      </c>
      <c r="AT244">
        <v>5665</v>
      </c>
      <c r="AU244">
        <v>138</v>
      </c>
      <c r="AV244">
        <v>6477</v>
      </c>
      <c r="AW244">
        <v>127</v>
      </c>
      <c r="AX244">
        <v>176</v>
      </c>
      <c r="AY244">
        <v>22</v>
      </c>
      <c r="AZ244">
        <v>81</v>
      </c>
      <c r="BA244">
        <v>5</v>
      </c>
      <c r="BB244">
        <v>95</v>
      </c>
      <c r="BC244">
        <v>17</v>
      </c>
      <c r="BD244">
        <v>351</v>
      </c>
      <c r="BE244">
        <v>13</v>
      </c>
      <c r="BF244">
        <v>1771</v>
      </c>
      <c r="BG244">
        <v>48</v>
      </c>
      <c r="BH244">
        <v>1792</v>
      </c>
      <c r="BI244">
        <v>55</v>
      </c>
      <c r="BJ244">
        <v>909</v>
      </c>
      <c r="BK244">
        <v>13</v>
      </c>
      <c r="BL244">
        <v>3019</v>
      </c>
      <c r="BM244">
        <v>114</v>
      </c>
      <c r="BN244">
        <v>2947</v>
      </c>
      <c r="BO244">
        <v>109</v>
      </c>
      <c r="BP244">
        <v>72</v>
      </c>
      <c r="BQ244">
        <v>5</v>
      </c>
      <c r="BR244">
        <v>579</v>
      </c>
      <c r="BS244">
        <v>23</v>
      </c>
      <c r="BT244">
        <v>2217</v>
      </c>
      <c r="BU244">
        <v>67</v>
      </c>
      <c r="BV244">
        <v>944</v>
      </c>
      <c r="BW244">
        <v>52</v>
      </c>
      <c r="BX244">
        <v>437</v>
      </c>
      <c r="BY244">
        <v>18</v>
      </c>
      <c r="BZ244">
        <v>566</v>
      </c>
      <c r="CA244">
        <v>23</v>
      </c>
      <c r="CB244">
        <v>1059</v>
      </c>
      <c r="CC244">
        <v>38</v>
      </c>
      <c r="CD244">
        <v>3429</v>
      </c>
      <c r="CE244">
        <v>91</v>
      </c>
      <c r="CF244">
        <v>2155</v>
      </c>
      <c r="CG244">
        <v>20</v>
      </c>
      <c r="CH244">
        <v>149</v>
      </c>
      <c r="CI244">
        <v>6504</v>
      </c>
      <c r="CJ244">
        <v>5116</v>
      </c>
      <c r="CK244">
        <v>2903</v>
      </c>
      <c r="CL244">
        <v>6198</v>
      </c>
      <c r="CM244">
        <v>261</v>
      </c>
      <c r="CN244">
        <v>77</v>
      </c>
      <c r="CO244">
        <v>467</v>
      </c>
      <c r="CP244">
        <v>235</v>
      </c>
      <c r="CQ244">
        <v>370</v>
      </c>
      <c r="CR244">
        <v>76</v>
      </c>
      <c r="CS244">
        <v>418</v>
      </c>
      <c r="CT244">
        <v>138</v>
      </c>
      <c r="CU244">
        <v>33</v>
      </c>
      <c r="CV244">
        <v>182</v>
      </c>
      <c r="CW244">
        <v>142</v>
      </c>
      <c r="CX244">
        <v>872</v>
      </c>
      <c r="CY244">
        <v>167</v>
      </c>
      <c r="CZ244">
        <v>167</v>
      </c>
      <c r="DA244">
        <v>114</v>
      </c>
      <c r="DB244">
        <v>134</v>
      </c>
      <c r="DC244">
        <v>47</v>
      </c>
      <c r="DD244">
        <v>186</v>
      </c>
      <c r="DE244">
        <v>1094</v>
      </c>
      <c r="DF244">
        <v>2009</v>
      </c>
      <c r="DG244">
        <v>1710</v>
      </c>
      <c r="DH244">
        <v>513</v>
      </c>
      <c r="DI244">
        <v>121</v>
      </c>
      <c r="DJ244">
        <v>62</v>
      </c>
      <c r="DK244">
        <v>178</v>
      </c>
      <c r="DL244">
        <v>129</v>
      </c>
      <c r="DM244">
        <v>5908</v>
      </c>
      <c r="DN244">
        <v>758</v>
      </c>
      <c r="DO244">
        <v>2497</v>
      </c>
      <c r="DP244">
        <v>606</v>
      </c>
      <c r="DQ244">
        <v>136</v>
      </c>
      <c r="DR244">
        <v>70</v>
      </c>
      <c r="DS244">
        <v>58</v>
      </c>
      <c r="DT244">
        <v>57</v>
      </c>
      <c r="DU244">
        <v>22</v>
      </c>
      <c r="DV244">
        <v>144</v>
      </c>
      <c r="DW244">
        <v>3103</v>
      </c>
      <c r="DX244" t="s">
        <v>1521</v>
      </c>
      <c r="DY244" t="s">
        <v>1052</v>
      </c>
      <c r="DZ244" t="s">
        <v>700</v>
      </c>
      <c r="EA244" t="s">
        <v>700</v>
      </c>
      <c r="EB244" t="s">
        <v>914</v>
      </c>
      <c r="EC244">
        <v>0.6</v>
      </c>
      <c r="ED244">
        <v>0.8</v>
      </c>
      <c r="EE244">
        <v>0.9</v>
      </c>
      <c r="EF244">
        <v>1.2</v>
      </c>
      <c r="EG244">
        <v>2.1</v>
      </c>
      <c r="EH244">
        <v>3.8</v>
      </c>
      <c r="EI244">
        <v>1.4</v>
      </c>
      <c r="EJ244">
        <v>1.6</v>
      </c>
      <c r="EK244">
        <v>2.1</v>
      </c>
      <c r="EL244">
        <v>0.7</v>
      </c>
      <c r="EM244">
        <v>0.9</v>
      </c>
      <c r="EN244">
        <v>1</v>
      </c>
      <c r="EO244">
        <v>0.9</v>
      </c>
      <c r="EP244">
        <v>0.6</v>
      </c>
      <c r="EQ244">
        <v>0.5</v>
      </c>
      <c r="ER244">
        <v>26.3</v>
      </c>
      <c r="ES244">
        <v>60.4</v>
      </c>
      <c r="ET244">
        <v>3.9</v>
      </c>
      <c r="EU244">
        <v>24.2</v>
      </c>
      <c r="EV244">
        <v>18.2</v>
      </c>
      <c r="EW244">
        <v>12.6</v>
      </c>
      <c r="EX244">
        <v>0.5</v>
      </c>
      <c r="EY244">
        <v>0.5</v>
      </c>
      <c r="EZ244">
        <v>11.3</v>
      </c>
      <c r="FA244">
        <v>8.3000000000000007</v>
      </c>
      <c r="FB244">
        <v>20.399999999999999</v>
      </c>
      <c r="FC244">
        <v>0.8</v>
      </c>
      <c r="FD244">
        <v>0.6</v>
      </c>
      <c r="FE244">
        <v>3.1</v>
      </c>
      <c r="FF244">
        <v>1.4</v>
      </c>
      <c r="FG244">
        <v>1.2</v>
      </c>
      <c r="FH244">
        <v>1.1000000000000001</v>
      </c>
      <c r="FI244">
        <v>1.1000000000000001</v>
      </c>
      <c r="FJ244">
        <v>1.1000000000000001</v>
      </c>
      <c r="FK244">
        <v>7</v>
      </c>
      <c r="FL244">
        <v>1.7</v>
      </c>
      <c r="FM244">
        <v>1.1000000000000001</v>
      </c>
      <c r="FN244">
        <v>2</v>
      </c>
      <c r="FO244">
        <v>2.2000000000000002</v>
      </c>
      <c r="FP244">
        <v>2.2999999999999998</v>
      </c>
      <c r="FQ244">
        <v>0.8</v>
      </c>
      <c r="FR244">
        <v>0.6</v>
      </c>
      <c r="FS244">
        <v>17</v>
      </c>
      <c r="FZ244" t="s">
        <v>700</v>
      </c>
      <c r="GA244" t="s">
        <v>700</v>
      </c>
      <c r="GB244" t="s">
        <v>915</v>
      </c>
      <c r="GC244" t="s">
        <v>195</v>
      </c>
    </row>
    <row r="245" spans="1:185" x14ac:dyDescent="0.25">
      <c r="A245" t="s">
        <v>1053</v>
      </c>
      <c r="B245">
        <v>10397</v>
      </c>
      <c r="C245">
        <v>422</v>
      </c>
      <c r="D245">
        <v>1988</v>
      </c>
      <c r="E245">
        <v>71</v>
      </c>
      <c r="F245">
        <v>5891</v>
      </c>
      <c r="G245">
        <v>348</v>
      </c>
      <c r="H245">
        <v>2518</v>
      </c>
      <c r="I245">
        <v>3</v>
      </c>
      <c r="J245">
        <v>616</v>
      </c>
      <c r="K245">
        <v>11</v>
      </c>
      <c r="L245">
        <v>1372</v>
      </c>
      <c r="M245">
        <v>60</v>
      </c>
      <c r="N245">
        <v>618</v>
      </c>
      <c r="O245">
        <v>31</v>
      </c>
      <c r="P245">
        <v>857</v>
      </c>
      <c r="Q245">
        <v>57</v>
      </c>
      <c r="R245">
        <v>1136</v>
      </c>
      <c r="S245">
        <v>52</v>
      </c>
      <c r="T245">
        <v>1385</v>
      </c>
      <c r="U245">
        <v>101</v>
      </c>
      <c r="V245">
        <v>1895</v>
      </c>
      <c r="W245">
        <v>107</v>
      </c>
      <c r="X245">
        <v>5323</v>
      </c>
      <c r="Y245">
        <v>225</v>
      </c>
      <c r="Z245">
        <v>5074</v>
      </c>
      <c r="AA245">
        <v>197</v>
      </c>
      <c r="AB245">
        <v>10059</v>
      </c>
      <c r="AC245">
        <v>386</v>
      </c>
      <c r="AD245">
        <v>60</v>
      </c>
      <c r="AE245">
        <v>4</v>
      </c>
      <c r="AF245">
        <v>61</v>
      </c>
      <c r="AG245">
        <v>21</v>
      </c>
      <c r="AH245">
        <v>3</v>
      </c>
      <c r="AI245">
        <v>0</v>
      </c>
      <c r="AJ245">
        <v>41</v>
      </c>
      <c r="AK245">
        <v>0</v>
      </c>
      <c r="AL245">
        <v>130</v>
      </c>
      <c r="AM245">
        <v>11</v>
      </c>
      <c r="AN245">
        <v>162</v>
      </c>
      <c r="AO245">
        <v>19</v>
      </c>
      <c r="AP245">
        <v>9933</v>
      </c>
      <c r="AQ245">
        <v>367</v>
      </c>
      <c r="AR245">
        <v>1479</v>
      </c>
      <c r="AS245">
        <v>45</v>
      </c>
      <c r="AT245">
        <v>8918</v>
      </c>
      <c r="AU245">
        <v>377</v>
      </c>
      <c r="AV245">
        <v>10193</v>
      </c>
      <c r="AW245">
        <v>413</v>
      </c>
      <c r="AX245">
        <v>204</v>
      </c>
      <c r="AY245">
        <v>9</v>
      </c>
      <c r="AZ245">
        <v>152</v>
      </c>
      <c r="BA245">
        <v>9</v>
      </c>
      <c r="BB245">
        <v>52</v>
      </c>
      <c r="BC245">
        <v>0</v>
      </c>
      <c r="BD245">
        <v>298</v>
      </c>
      <c r="BE245">
        <v>1</v>
      </c>
      <c r="BF245">
        <v>2469</v>
      </c>
      <c r="BG245">
        <v>121</v>
      </c>
      <c r="BH245">
        <v>2661</v>
      </c>
      <c r="BI245">
        <v>108</v>
      </c>
      <c r="BJ245">
        <v>2363</v>
      </c>
      <c r="BK245">
        <v>90</v>
      </c>
      <c r="BL245">
        <v>4648</v>
      </c>
      <c r="BM245">
        <v>261</v>
      </c>
      <c r="BN245">
        <v>4474</v>
      </c>
      <c r="BO245">
        <v>219</v>
      </c>
      <c r="BP245">
        <v>174</v>
      </c>
      <c r="BQ245">
        <v>42</v>
      </c>
      <c r="BR245">
        <v>1243</v>
      </c>
      <c r="BS245">
        <v>87</v>
      </c>
      <c r="BT245">
        <v>3207</v>
      </c>
      <c r="BU245">
        <v>120</v>
      </c>
      <c r="BV245">
        <v>1554</v>
      </c>
      <c r="BW245">
        <v>133</v>
      </c>
      <c r="BX245">
        <v>1130</v>
      </c>
      <c r="BY245">
        <v>95</v>
      </c>
      <c r="BZ245">
        <v>881</v>
      </c>
      <c r="CA245">
        <v>34</v>
      </c>
      <c r="CB245">
        <v>1447</v>
      </c>
      <c r="CC245">
        <v>54</v>
      </c>
      <c r="CD245">
        <v>4762</v>
      </c>
      <c r="CE245">
        <v>296</v>
      </c>
      <c r="CF245">
        <v>4120</v>
      </c>
      <c r="CG245">
        <v>72</v>
      </c>
      <c r="CH245">
        <v>422</v>
      </c>
      <c r="CI245">
        <v>9975</v>
      </c>
      <c r="CJ245">
        <v>7964</v>
      </c>
      <c r="CK245">
        <v>4359</v>
      </c>
      <c r="CL245">
        <v>9842</v>
      </c>
      <c r="CM245">
        <v>232</v>
      </c>
      <c r="CN245">
        <v>87</v>
      </c>
      <c r="CO245">
        <v>282</v>
      </c>
      <c r="CP245">
        <v>259</v>
      </c>
      <c r="CQ245">
        <v>576</v>
      </c>
      <c r="CR245">
        <v>52</v>
      </c>
      <c r="CS245">
        <v>289</v>
      </c>
      <c r="CT245">
        <v>370</v>
      </c>
      <c r="CU245">
        <v>152</v>
      </c>
      <c r="CV245">
        <v>289</v>
      </c>
      <c r="CW245">
        <v>361</v>
      </c>
      <c r="CX245">
        <v>1193</v>
      </c>
      <c r="CY245">
        <v>633</v>
      </c>
      <c r="CZ245">
        <v>162</v>
      </c>
      <c r="DA245">
        <v>256</v>
      </c>
      <c r="DB245">
        <v>300</v>
      </c>
      <c r="DC245">
        <v>147</v>
      </c>
      <c r="DD245">
        <v>364</v>
      </c>
      <c r="DE245">
        <v>1903</v>
      </c>
      <c r="DF245">
        <v>3280</v>
      </c>
      <c r="DG245">
        <v>2637</v>
      </c>
      <c r="DH245">
        <v>775</v>
      </c>
      <c r="DI245">
        <v>273</v>
      </c>
      <c r="DJ245">
        <v>136</v>
      </c>
      <c r="DK245">
        <v>370</v>
      </c>
      <c r="DL245">
        <v>151</v>
      </c>
      <c r="DM245">
        <v>9525</v>
      </c>
      <c r="DN245">
        <v>922</v>
      </c>
      <c r="DO245">
        <v>4193</v>
      </c>
      <c r="DP245">
        <v>990</v>
      </c>
      <c r="DQ245">
        <v>241</v>
      </c>
      <c r="DR245">
        <v>108</v>
      </c>
      <c r="DS245">
        <v>54</v>
      </c>
      <c r="DT245">
        <v>54</v>
      </c>
      <c r="DU245">
        <v>113</v>
      </c>
      <c r="DV245">
        <v>277</v>
      </c>
      <c r="DW245">
        <v>5183</v>
      </c>
      <c r="DX245" t="s">
        <v>1521</v>
      </c>
      <c r="DY245" t="s">
        <v>1053</v>
      </c>
      <c r="DZ245" t="s">
        <v>700</v>
      </c>
      <c r="EA245" t="s">
        <v>700</v>
      </c>
      <c r="EB245" t="s">
        <v>916</v>
      </c>
      <c r="EC245">
        <v>1.4</v>
      </c>
      <c r="ED245">
        <v>1.9</v>
      </c>
      <c r="EE245">
        <v>3.8</v>
      </c>
      <c r="EF245">
        <v>6.2</v>
      </c>
      <c r="EG245">
        <v>3.9</v>
      </c>
      <c r="EH245">
        <v>3.3</v>
      </c>
      <c r="EI245">
        <v>3.8</v>
      </c>
      <c r="EJ245">
        <v>2.2999999999999998</v>
      </c>
      <c r="EK245">
        <v>1.3</v>
      </c>
      <c r="EL245">
        <v>2.8</v>
      </c>
      <c r="EM245">
        <v>2</v>
      </c>
      <c r="EN245">
        <v>0.2</v>
      </c>
      <c r="EO245">
        <v>1.6</v>
      </c>
      <c r="EP245">
        <v>1.5</v>
      </c>
      <c r="EQ245">
        <v>1.4</v>
      </c>
      <c r="ER245">
        <v>16.100000000000001</v>
      </c>
      <c r="ES245">
        <v>41.2</v>
      </c>
      <c r="ET245">
        <v>100</v>
      </c>
      <c r="EU245">
        <v>33.200000000000003</v>
      </c>
      <c r="EV245">
        <v>15.5</v>
      </c>
      <c r="EW245">
        <v>14.1</v>
      </c>
      <c r="EX245">
        <v>1.4</v>
      </c>
      <c r="EY245">
        <v>1.4</v>
      </c>
      <c r="EZ245">
        <v>6.3</v>
      </c>
      <c r="FA245">
        <v>8.6999999999999993</v>
      </c>
      <c r="FB245">
        <v>27.9</v>
      </c>
      <c r="FC245">
        <v>2</v>
      </c>
      <c r="FD245">
        <v>1.5</v>
      </c>
      <c r="FE245">
        <v>0.8</v>
      </c>
      <c r="FF245">
        <v>2.2000000000000002</v>
      </c>
      <c r="FG245">
        <v>1.7</v>
      </c>
      <c r="FH245">
        <v>2.2000000000000002</v>
      </c>
      <c r="FI245">
        <v>1.9</v>
      </c>
      <c r="FJ245">
        <v>1.8</v>
      </c>
      <c r="FK245">
        <v>15.3</v>
      </c>
      <c r="FL245">
        <v>3.9</v>
      </c>
      <c r="FM245">
        <v>1.7</v>
      </c>
      <c r="FN245">
        <v>3.9</v>
      </c>
      <c r="FO245">
        <v>4.5999999999999996</v>
      </c>
      <c r="FP245">
        <v>2.4</v>
      </c>
      <c r="FQ245">
        <v>2.5</v>
      </c>
      <c r="FR245">
        <v>1.2</v>
      </c>
      <c r="FS245">
        <v>26</v>
      </c>
      <c r="FZ245" t="s">
        <v>700</v>
      </c>
      <c r="GA245" t="s">
        <v>700</v>
      </c>
      <c r="GB245" t="s">
        <v>917</v>
      </c>
      <c r="GC245" t="s">
        <v>195</v>
      </c>
    </row>
    <row r="246" spans="1:185" x14ac:dyDescent="0.25">
      <c r="A246" t="s">
        <v>1054</v>
      </c>
      <c r="B246">
        <v>3758</v>
      </c>
      <c r="C246">
        <v>132</v>
      </c>
      <c r="D246">
        <v>746</v>
      </c>
      <c r="E246">
        <v>0</v>
      </c>
      <c r="F246">
        <v>2193</v>
      </c>
      <c r="G246">
        <v>106</v>
      </c>
      <c r="H246">
        <v>819</v>
      </c>
      <c r="I246">
        <v>26</v>
      </c>
      <c r="J246">
        <v>178</v>
      </c>
      <c r="K246">
        <v>0</v>
      </c>
      <c r="L246">
        <v>568</v>
      </c>
      <c r="M246">
        <v>0</v>
      </c>
      <c r="N246">
        <v>214</v>
      </c>
      <c r="O246">
        <v>22</v>
      </c>
      <c r="P246">
        <v>261</v>
      </c>
      <c r="Q246">
        <v>19</v>
      </c>
      <c r="R246">
        <v>405</v>
      </c>
      <c r="S246">
        <v>15</v>
      </c>
      <c r="T246">
        <v>556</v>
      </c>
      <c r="U246">
        <v>17</v>
      </c>
      <c r="V246">
        <v>757</v>
      </c>
      <c r="W246">
        <v>33</v>
      </c>
      <c r="X246">
        <v>2015</v>
      </c>
      <c r="Y246">
        <v>66</v>
      </c>
      <c r="Z246">
        <v>1743</v>
      </c>
      <c r="AA246">
        <v>66</v>
      </c>
      <c r="AB246">
        <v>3495</v>
      </c>
      <c r="AC246">
        <v>113</v>
      </c>
      <c r="AD246">
        <v>1</v>
      </c>
      <c r="AE246">
        <v>0</v>
      </c>
      <c r="AF246">
        <v>11</v>
      </c>
      <c r="AG246">
        <v>0</v>
      </c>
      <c r="AH246">
        <v>32</v>
      </c>
      <c r="AI246">
        <v>0</v>
      </c>
      <c r="AJ246">
        <v>0</v>
      </c>
      <c r="AK246">
        <v>0</v>
      </c>
      <c r="AL246">
        <v>219</v>
      </c>
      <c r="AM246">
        <v>19</v>
      </c>
      <c r="AN246">
        <v>63</v>
      </c>
      <c r="AO246">
        <v>1</v>
      </c>
      <c r="AP246">
        <v>3494</v>
      </c>
      <c r="AQ246">
        <v>112</v>
      </c>
      <c r="AR246">
        <v>402</v>
      </c>
      <c r="AS246">
        <v>6</v>
      </c>
      <c r="AT246">
        <v>3356</v>
      </c>
      <c r="AU246">
        <v>126</v>
      </c>
      <c r="AV246">
        <v>3708</v>
      </c>
      <c r="AW246">
        <v>132</v>
      </c>
      <c r="AX246">
        <v>50</v>
      </c>
      <c r="AY246">
        <v>0</v>
      </c>
      <c r="AZ246">
        <v>17</v>
      </c>
      <c r="BA246">
        <v>0</v>
      </c>
      <c r="BB246">
        <v>33</v>
      </c>
      <c r="BC246">
        <v>0</v>
      </c>
      <c r="BD246">
        <v>233</v>
      </c>
      <c r="BE246">
        <v>1</v>
      </c>
      <c r="BF246">
        <v>1090</v>
      </c>
      <c r="BG246">
        <v>60</v>
      </c>
      <c r="BH246">
        <v>930</v>
      </c>
      <c r="BI246">
        <v>44</v>
      </c>
      <c r="BJ246">
        <v>545</v>
      </c>
      <c r="BK246">
        <v>5</v>
      </c>
      <c r="BL246">
        <v>1950</v>
      </c>
      <c r="BM246">
        <v>89</v>
      </c>
      <c r="BN246">
        <v>1884</v>
      </c>
      <c r="BO246">
        <v>72</v>
      </c>
      <c r="BP246">
        <v>66</v>
      </c>
      <c r="BQ246">
        <v>17</v>
      </c>
      <c r="BR246">
        <v>243</v>
      </c>
      <c r="BS246">
        <v>17</v>
      </c>
      <c r="BT246">
        <v>1330</v>
      </c>
      <c r="BU246">
        <v>38</v>
      </c>
      <c r="BV246">
        <v>651</v>
      </c>
      <c r="BW246">
        <v>51</v>
      </c>
      <c r="BX246">
        <v>212</v>
      </c>
      <c r="BY246">
        <v>17</v>
      </c>
      <c r="BZ246">
        <v>347</v>
      </c>
      <c r="CA246">
        <v>51</v>
      </c>
      <c r="CB246">
        <v>577</v>
      </c>
      <c r="CC246">
        <v>56</v>
      </c>
      <c r="CD246">
        <v>2027</v>
      </c>
      <c r="CE246">
        <v>52</v>
      </c>
      <c r="CF246">
        <v>1150</v>
      </c>
      <c r="CG246">
        <v>24</v>
      </c>
      <c r="CH246">
        <v>132</v>
      </c>
      <c r="CI246">
        <v>3626</v>
      </c>
      <c r="CJ246">
        <v>2810</v>
      </c>
      <c r="CK246">
        <v>1438</v>
      </c>
      <c r="CL246">
        <v>3608</v>
      </c>
      <c r="CM246">
        <v>25</v>
      </c>
      <c r="CN246">
        <v>4</v>
      </c>
      <c r="CO246">
        <v>68</v>
      </c>
      <c r="CP246">
        <v>94</v>
      </c>
      <c r="CQ246">
        <v>525</v>
      </c>
      <c r="CR246">
        <v>18</v>
      </c>
      <c r="CS246">
        <v>348</v>
      </c>
      <c r="CT246">
        <v>64</v>
      </c>
      <c r="CU246">
        <v>26</v>
      </c>
      <c r="CV246">
        <v>27</v>
      </c>
      <c r="CW246">
        <v>29</v>
      </c>
      <c r="CX246">
        <v>289</v>
      </c>
      <c r="CY246">
        <v>447</v>
      </c>
      <c r="CZ246">
        <v>65</v>
      </c>
      <c r="DA246">
        <v>63</v>
      </c>
      <c r="DB246">
        <v>38</v>
      </c>
      <c r="DC246">
        <v>22</v>
      </c>
      <c r="DD246">
        <v>99</v>
      </c>
      <c r="DE246">
        <v>563</v>
      </c>
      <c r="DF246">
        <v>1022</v>
      </c>
      <c r="DG246">
        <v>852</v>
      </c>
      <c r="DH246">
        <v>155</v>
      </c>
      <c r="DI246">
        <v>78</v>
      </c>
      <c r="DJ246">
        <v>69</v>
      </c>
      <c r="DK246">
        <v>92</v>
      </c>
      <c r="DL246">
        <v>53</v>
      </c>
      <c r="DM246">
        <v>3374</v>
      </c>
      <c r="DN246">
        <v>417</v>
      </c>
      <c r="DO246">
        <v>1289</v>
      </c>
      <c r="DP246">
        <v>296</v>
      </c>
      <c r="DQ246">
        <v>4</v>
      </c>
      <c r="DR246">
        <v>57</v>
      </c>
      <c r="DS246">
        <v>49</v>
      </c>
      <c r="DT246">
        <v>43</v>
      </c>
      <c r="DU246">
        <v>32</v>
      </c>
      <c r="DV246">
        <v>80</v>
      </c>
      <c r="DW246">
        <v>1585</v>
      </c>
      <c r="DX246" t="s">
        <v>1521</v>
      </c>
      <c r="DY246" t="s">
        <v>1054</v>
      </c>
      <c r="DZ246" t="s">
        <v>700</v>
      </c>
      <c r="EA246" t="s">
        <v>700</v>
      </c>
      <c r="EB246" t="s">
        <v>918</v>
      </c>
      <c r="EC246">
        <v>1.4</v>
      </c>
      <c r="ED246">
        <v>9.4</v>
      </c>
      <c r="EE246">
        <v>3</v>
      </c>
      <c r="EF246">
        <v>12.3</v>
      </c>
      <c r="EG246">
        <v>8.1</v>
      </c>
      <c r="EH246">
        <v>5.9</v>
      </c>
      <c r="EI246">
        <v>2.8</v>
      </c>
      <c r="EJ246">
        <v>3.3</v>
      </c>
      <c r="EK246">
        <v>5.5</v>
      </c>
      <c r="EL246">
        <v>2.2999999999999998</v>
      </c>
      <c r="EM246">
        <v>2.4</v>
      </c>
      <c r="EN246">
        <v>3.3</v>
      </c>
      <c r="EO246">
        <v>2</v>
      </c>
      <c r="EP246">
        <v>2</v>
      </c>
      <c r="EQ246">
        <v>1.3</v>
      </c>
      <c r="ER246">
        <v>100</v>
      </c>
      <c r="ES246">
        <v>65.599999999999994</v>
      </c>
      <c r="ET246">
        <v>38.5</v>
      </c>
      <c r="EV246">
        <v>10.1</v>
      </c>
      <c r="EW246">
        <v>4.5</v>
      </c>
      <c r="EX246">
        <v>1.3</v>
      </c>
      <c r="EY246">
        <v>1.4</v>
      </c>
      <c r="EZ246">
        <v>28.8</v>
      </c>
      <c r="FA246">
        <v>52.8</v>
      </c>
      <c r="FB246">
        <v>37.9</v>
      </c>
      <c r="FC246">
        <v>1.8</v>
      </c>
      <c r="FD246">
        <v>1.6</v>
      </c>
      <c r="FE246">
        <v>1.5</v>
      </c>
      <c r="FF246">
        <v>3.4</v>
      </c>
      <c r="FG246">
        <v>3.3</v>
      </c>
      <c r="FH246">
        <v>1.3</v>
      </c>
      <c r="FI246">
        <v>2.6</v>
      </c>
      <c r="FJ246">
        <v>2.4</v>
      </c>
      <c r="FK246">
        <v>20</v>
      </c>
      <c r="FL246">
        <v>9</v>
      </c>
      <c r="FM246">
        <v>2.1</v>
      </c>
      <c r="FN246">
        <v>5.3</v>
      </c>
      <c r="FO246">
        <v>10.3</v>
      </c>
      <c r="FP246">
        <v>5.5</v>
      </c>
      <c r="FQ246">
        <v>1.6</v>
      </c>
      <c r="FR246">
        <v>2.2999999999999998</v>
      </c>
      <c r="FS246">
        <v>38</v>
      </c>
      <c r="FZ246" t="s">
        <v>700</v>
      </c>
      <c r="GA246" t="s">
        <v>700</v>
      </c>
      <c r="GB246" t="s">
        <v>919</v>
      </c>
      <c r="GC246" t="s">
        <v>195</v>
      </c>
    </row>
    <row r="247" spans="1:185" x14ac:dyDescent="0.25">
      <c r="A247" t="s">
        <v>1055</v>
      </c>
      <c r="B247">
        <v>27841</v>
      </c>
      <c r="C247">
        <v>1258</v>
      </c>
      <c r="D247">
        <v>7089</v>
      </c>
      <c r="E247">
        <v>210</v>
      </c>
      <c r="F247">
        <v>16169</v>
      </c>
      <c r="G247">
        <v>1048</v>
      </c>
      <c r="H247">
        <v>4583</v>
      </c>
      <c r="I247">
        <v>0</v>
      </c>
      <c r="J247">
        <v>2199</v>
      </c>
      <c r="K247">
        <v>37</v>
      </c>
      <c r="L247">
        <v>4890</v>
      </c>
      <c r="M247">
        <v>173</v>
      </c>
      <c r="N247">
        <v>2037</v>
      </c>
      <c r="O247">
        <v>127</v>
      </c>
      <c r="P247">
        <v>2693</v>
      </c>
      <c r="Q247">
        <v>227</v>
      </c>
      <c r="R247">
        <v>3439</v>
      </c>
      <c r="S247">
        <v>330</v>
      </c>
      <c r="T247">
        <v>4023</v>
      </c>
      <c r="U247">
        <v>245</v>
      </c>
      <c r="V247">
        <v>3977</v>
      </c>
      <c r="W247">
        <v>119</v>
      </c>
      <c r="X247">
        <v>14056</v>
      </c>
      <c r="Y247">
        <v>712</v>
      </c>
      <c r="Z247">
        <v>13785</v>
      </c>
      <c r="AA247">
        <v>546</v>
      </c>
      <c r="AB247">
        <v>26759</v>
      </c>
      <c r="AC247">
        <v>1153</v>
      </c>
      <c r="AD247">
        <v>235</v>
      </c>
      <c r="AE247">
        <v>19</v>
      </c>
      <c r="AF247">
        <v>50</v>
      </c>
      <c r="AG247">
        <v>11</v>
      </c>
      <c r="AH247">
        <v>138</v>
      </c>
      <c r="AI247">
        <v>0</v>
      </c>
      <c r="AJ247">
        <v>334</v>
      </c>
      <c r="AK247">
        <v>65</v>
      </c>
      <c r="AL247">
        <v>322</v>
      </c>
      <c r="AM247">
        <v>10</v>
      </c>
      <c r="AN247">
        <v>1641</v>
      </c>
      <c r="AO247">
        <v>365</v>
      </c>
      <c r="AP247">
        <v>25460</v>
      </c>
      <c r="AQ247">
        <v>845</v>
      </c>
      <c r="AR247">
        <v>3013</v>
      </c>
      <c r="AS247">
        <v>80</v>
      </c>
      <c r="AT247">
        <v>24828</v>
      </c>
      <c r="AU247">
        <v>1178</v>
      </c>
      <c r="AV247">
        <v>27053</v>
      </c>
      <c r="AW247">
        <v>949</v>
      </c>
      <c r="AX247">
        <v>788</v>
      </c>
      <c r="AY247">
        <v>309</v>
      </c>
      <c r="AZ247">
        <v>257</v>
      </c>
      <c r="BA247">
        <v>7</v>
      </c>
      <c r="BB247">
        <v>531</v>
      </c>
      <c r="BC247">
        <v>302</v>
      </c>
      <c r="BD247">
        <v>1331</v>
      </c>
      <c r="BE247">
        <v>229</v>
      </c>
      <c r="BF247">
        <v>6546</v>
      </c>
      <c r="BG247">
        <v>371</v>
      </c>
      <c r="BH247">
        <v>6615</v>
      </c>
      <c r="BI247">
        <v>293</v>
      </c>
      <c r="BJ247">
        <v>4223</v>
      </c>
      <c r="BK247">
        <v>28</v>
      </c>
      <c r="BL247">
        <v>13941</v>
      </c>
      <c r="BM247">
        <v>816</v>
      </c>
      <c r="BN247">
        <v>13481</v>
      </c>
      <c r="BO247">
        <v>737</v>
      </c>
      <c r="BP247">
        <v>460</v>
      </c>
      <c r="BQ247">
        <v>79</v>
      </c>
      <c r="BR247">
        <v>2228</v>
      </c>
      <c r="BS247">
        <v>232</v>
      </c>
      <c r="BT247">
        <v>10158</v>
      </c>
      <c r="BU247">
        <v>447</v>
      </c>
      <c r="BV247">
        <v>4315</v>
      </c>
      <c r="BW247">
        <v>423</v>
      </c>
      <c r="BX247">
        <v>1696</v>
      </c>
      <c r="BY247">
        <v>178</v>
      </c>
      <c r="BZ247">
        <v>2431</v>
      </c>
      <c r="CA247">
        <v>311</v>
      </c>
      <c r="CB247">
        <v>3613</v>
      </c>
      <c r="CC247">
        <v>394</v>
      </c>
      <c r="CD247">
        <v>12169</v>
      </c>
      <c r="CE247">
        <v>684</v>
      </c>
      <c r="CF247">
        <v>11933</v>
      </c>
      <c r="CG247">
        <v>178</v>
      </c>
      <c r="CH247">
        <v>1258</v>
      </c>
      <c r="CI247">
        <v>26583</v>
      </c>
      <c r="CJ247">
        <v>21555</v>
      </c>
      <c r="CK247">
        <v>9243</v>
      </c>
      <c r="CL247">
        <v>24705</v>
      </c>
      <c r="CM247">
        <v>1569</v>
      </c>
      <c r="CN247">
        <v>549</v>
      </c>
      <c r="CO247">
        <v>598</v>
      </c>
      <c r="CP247">
        <v>1481</v>
      </c>
      <c r="CQ247">
        <v>2918</v>
      </c>
      <c r="CR247">
        <v>443</v>
      </c>
      <c r="CS247">
        <v>1474</v>
      </c>
      <c r="CT247">
        <v>594</v>
      </c>
      <c r="CU247">
        <v>251</v>
      </c>
      <c r="CV247">
        <v>662</v>
      </c>
      <c r="CW247">
        <v>906</v>
      </c>
      <c r="CX247">
        <v>3276</v>
      </c>
      <c r="CY247">
        <v>893</v>
      </c>
      <c r="CZ247">
        <v>712</v>
      </c>
      <c r="DA247">
        <v>632</v>
      </c>
      <c r="DB247">
        <v>312</v>
      </c>
      <c r="DC247">
        <v>174</v>
      </c>
      <c r="DD247">
        <v>781</v>
      </c>
      <c r="DE247">
        <v>3346</v>
      </c>
      <c r="DF247">
        <v>7528</v>
      </c>
      <c r="DG247">
        <v>6231</v>
      </c>
      <c r="DH247">
        <v>2375</v>
      </c>
      <c r="DI247">
        <v>453</v>
      </c>
      <c r="DJ247">
        <v>266</v>
      </c>
      <c r="DK247">
        <v>844</v>
      </c>
      <c r="DL247">
        <v>529</v>
      </c>
      <c r="DM247">
        <v>24209</v>
      </c>
      <c r="DN247">
        <v>3258</v>
      </c>
      <c r="DO247">
        <v>8814</v>
      </c>
      <c r="DP247">
        <v>2060</v>
      </c>
      <c r="DQ247">
        <v>336</v>
      </c>
      <c r="DR247">
        <v>286</v>
      </c>
      <c r="DS247">
        <v>289</v>
      </c>
      <c r="DT247">
        <v>195</v>
      </c>
      <c r="DU247">
        <v>210</v>
      </c>
      <c r="DV247">
        <v>556</v>
      </c>
      <c r="DW247">
        <v>10874</v>
      </c>
      <c r="DX247" t="s">
        <v>1521</v>
      </c>
      <c r="DY247" t="s">
        <v>1055</v>
      </c>
      <c r="DZ247" t="s">
        <v>700</v>
      </c>
      <c r="EA247" t="s">
        <v>700</v>
      </c>
      <c r="EB247" t="s">
        <v>920</v>
      </c>
      <c r="EC247">
        <v>0.7</v>
      </c>
      <c r="ED247">
        <v>1.2</v>
      </c>
      <c r="EE247">
        <v>1.7</v>
      </c>
      <c r="EF247">
        <v>2.8</v>
      </c>
      <c r="EG247">
        <v>2.8</v>
      </c>
      <c r="EH247">
        <v>3</v>
      </c>
      <c r="EI247">
        <v>1.7</v>
      </c>
      <c r="EJ247">
        <v>1</v>
      </c>
      <c r="EK247">
        <v>0.7</v>
      </c>
      <c r="EL247">
        <v>1.2</v>
      </c>
      <c r="EM247">
        <v>0.9</v>
      </c>
      <c r="EN247">
        <v>0.4</v>
      </c>
      <c r="EO247">
        <v>1</v>
      </c>
      <c r="EP247">
        <v>0.9</v>
      </c>
      <c r="EQ247">
        <v>0.7</v>
      </c>
      <c r="ER247">
        <v>14.8</v>
      </c>
      <c r="ES247">
        <v>29.6</v>
      </c>
      <c r="ET247">
        <v>11.9</v>
      </c>
      <c r="EU247">
        <v>16.2</v>
      </c>
      <c r="EV247">
        <v>4.7</v>
      </c>
      <c r="EW247">
        <v>6.3</v>
      </c>
      <c r="EX247">
        <v>0.6</v>
      </c>
      <c r="EY247">
        <v>0.6</v>
      </c>
      <c r="EZ247">
        <v>10.9</v>
      </c>
      <c r="FA247">
        <v>5</v>
      </c>
      <c r="FB247">
        <v>14.3</v>
      </c>
      <c r="FC247">
        <v>1.7</v>
      </c>
      <c r="FD247">
        <v>0.7</v>
      </c>
      <c r="FE247">
        <v>4.5</v>
      </c>
      <c r="FF247">
        <v>1.6</v>
      </c>
      <c r="FG247">
        <v>1.2</v>
      </c>
      <c r="FH247">
        <v>0.3</v>
      </c>
      <c r="FI247">
        <v>1</v>
      </c>
      <c r="FJ247">
        <v>1</v>
      </c>
      <c r="FK247">
        <v>7.8</v>
      </c>
      <c r="FL247">
        <v>2.6</v>
      </c>
      <c r="FM247">
        <v>1</v>
      </c>
      <c r="FN247">
        <v>2.4</v>
      </c>
      <c r="FO247">
        <v>2.8</v>
      </c>
      <c r="FP247">
        <v>3.2</v>
      </c>
      <c r="FQ247">
        <v>1.3</v>
      </c>
      <c r="FR247">
        <v>0.5</v>
      </c>
      <c r="FS247">
        <v>102</v>
      </c>
      <c r="FZ247" t="s">
        <v>700</v>
      </c>
      <c r="GA247" t="s">
        <v>700</v>
      </c>
      <c r="GB247" t="s">
        <v>921</v>
      </c>
      <c r="GC247" t="s">
        <v>195</v>
      </c>
    </row>
    <row r="248" spans="1:185" x14ac:dyDescent="0.25">
      <c r="A248" t="s">
        <v>1056</v>
      </c>
      <c r="B248">
        <v>5539</v>
      </c>
      <c r="C248">
        <v>273</v>
      </c>
      <c r="D248">
        <v>1363</v>
      </c>
      <c r="E248">
        <v>50</v>
      </c>
      <c r="F248">
        <v>2926</v>
      </c>
      <c r="G248">
        <v>223</v>
      </c>
      <c r="H248">
        <v>1250</v>
      </c>
      <c r="I248">
        <v>0</v>
      </c>
      <c r="J248">
        <v>433</v>
      </c>
      <c r="K248">
        <v>24</v>
      </c>
      <c r="L248">
        <v>930</v>
      </c>
      <c r="M248">
        <v>26</v>
      </c>
      <c r="N248">
        <v>357</v>
      </c>
      <c r="O248">
        <v>23</v>
      </c>
      <c r="P248">
        <v>483</v>
      </c>
      <c r="Q248">
        <v>54</v>
      </c>
      <c r="R248">
        <v>587</v>
      </c>
      <c r="S248">
        <v>48</v>
      </c>
      <c r="T248">
        <v>656</v>
      </c>
      <c r="U248">
        <v>54</v>
      </c>
      <c r="V248">
        <v>843</v>
      </c>
      <c r="W248">
        <v>44</v>
      </c>
      <c r="X248">
        <v>2802</v>
      </c>
      <c r="Y248">
        <v>146</v>
      </c>
      <c r="Z248">
        <v>2737</v>
      </c>
      <c r="AA248">
        <v>127</v>
      </c>
      <c r="AB248">
        <v>5419</v>
      </c>
      <c r="AC248">
        <v>233</v>
      </c>
      <c r="AD248">
        <v>8</v>
      </c>
      <c r="AE248">
        <v>0</v>
      </c>
      <c r="AF248">
        <v>57</v>
      </c>
      <c r="AG248">
        <v>29</v>
      </c>
      <c r="AH248">
        <v>9</v>
      </c>
      <c r="AI248">
        <v>0</v>
      </c>
      <c r="AJ248">
        <v>14</v>
      </c>
      <c r="AK248">
        <v>5</v>
      </c>
      <c r="AL248">
        <v>32</v>
      </c>
      <c r="AM248">
        <v>6</v>
      </c>
      <c r="AN248">
        <v>108</v>
      </c>
      <c r="AO248">
        <v>42</v>
      </c>
      <c r="AP248">
        <v>5344</v>
      </c>
      <c r="AQ248">
        <v>213</v>
      </c>
      <c r="AR248">
        <v>728</v>
      </c>
      <c r="AS248">
        <v>33</v>
      </c>
      <c r="AT248">
        <v>4811</v>
      </c>
      <c r="AU248">
        <v>240</v>
      </c>
      <c r="AV248">
        <v>5512</v>
      </c>
      <c r="AW248">
        <v>270</v>
      </c>
      <c r="AX248">
        <v>27</v>
      </c>
      <c r="AY248">
        <v>3</v>
      </c>
      <c r="AZ248">
        <v>21</v>
      </c>
      <c r="BA248">
        <v>0</v>
      </c>
      <c r="BB248">
        <v>6</v>
      </c>
      <c r="BC248">
        <v>3</v>
      </c>
      <c r="BD248">
        <v>306</v>
      </c>
      <c r="BE248">
        <v>35</v>
      </c>
      <c r="BF248">
        <v>1441</v>
      </c>
      <c r="BG248">
        <v>95</v>
      </c>
      <c r="BH248">
        <v>1346</v>
      </c>
      <c r="BI248">
        <v>53</v>
      </c>
      <c r="BJ248">
        <v>726</v>
      </c>
      <c r="BK248">
        <v>17</v>
      </c>
      <c r="BL248">
        <v>2534</v>
      </c>
      <c r="BM248">
        <v>182</v>
      </c>
      <c r="BN248">
        <v>2468</v>
      </c>
      <c r="BO248">
        <v>163</v>
      </c>
      <c r="BP248">
        <v>66</v>
      </c>
      <c r="BQ248">
        <v>19</v>
      </c>
      <c r="BR248">
        <v>392</v>
      </c>
      <c r="BS248">
        <v>41</v>
      </c>
      <c r="BT248">
        <v>1856</v>
      </c>
      <c r="BU248">
        <v>99</v>
      </c>
      <c r="BV248">
        <v>794</v>
      </c>
      <c r="BW248">
        <v>94</v>
      </c>
      <c r="BX248">
        <v>276</v>
      </c>
      <c r="BY248">
        <v>30</v>
      </c>
      <c r="BZ248">
        <v>573</v>
      </c>
      <c r="CA248">
        <v>34</v>
      </c>
      <c r="CB248">
        <v>881</v>
      </c>
      <c r="CC248">
        <v>66</v>
      </c>
      <c r="CD248">
        <v>2995</v>
      </c>
      <c r="CE248">
        <v>155</v>
      </c>
      <c r="CF248">
        <v>1650</v>
      </c>
      <c r="CG248">
        <v>52</v>
      </c>
      <c r="CH248">
        <v>273</v>
      </c>
      <c r="CI248">
        <v>5266</v>
      </c>
      <c r="CJ248">
        <v>4193</v>
      </c>
      <c r="CK248">
        <v>2113</v>
      </c>
      <c r="CL248">
        <v>5303</v>
      </c>
      <c r="CM248">
        <v>55</v>
      </c>
      <c r="CN248">
        <v>4</v>
      </c>
      <c r="CO248">
        <v>349</v>
      </c>
      <c r="CP248">
        <v>279</v>
      </c>
      <c r="CQ248">
        <v>290</v>
      </c>
      <c r="CR248">
        <v>87</v>
      </c>
      <c r="CS248">
        <v>251</v>
      </c>
      <c r="CT248">
        <v>160</v>
      </c>
      <c r="CU248">
        <v>31</v>
      </c>
      <c r="CV248">
        <v>173</v>
      </c>
      <c r="CW248">
        <v>99</v>
      </c>
      <c r="CX248">
        <v>661</v>
      </c>
      <c r="CY248">
        <v>170</v>
      </c>
      <c r="CZ248">
        <v>222</v>
      </c>
      <c r="DA248">
        <v>75</v>
      </c>
      <c r="DB248">
        <v>89</v>
      </c>
      <c r="DC248">
        <v>46</v>
      </c>
      <c r="DD248">
        <v>177</v>
      </c>
      <c r="DE248">
        <v>929</v>
      </c>
      <c r="DF248">
        <v>1541</v>
      </c>
      <c r="DG248">
        <v>1322</v>
      </c>
      <c r="DH248">
        <v>488</v>
      </c>
      <c r="DI248">
        <v>96</v>
      </c>
      <c r="DJ248">
        <v>62</v>
      </c>
      <c r="DK248">
        <v>123</v>
      </c>
      <c r="DL248">
        <v>71</v>
      </c>
      <c r="DM248">
        <v>4929</v>
      </c>
      <c r="DN248">
        <v>708</v>
      </c>
      <c r="DO248">
        <v>1938</v>
      </c>
      <c r="DP248">
        <v>532</v>
      </c>
      <c r="DQ248">
        <v>122</v>
      </c>
      <c r="DR248">
        <v>67</v>
      </c>
      <c r="DS248">
        <v>47</v>
      </c>
      <c r="DT248">
        <v>46</v>
      </c>
      <c r="DU248">
        <v>19</v>
      </c>
      <c r="DV248">
        <v>151</v>
      </c>
      <c r="DW248">
        <v>2470</v>
      </c>
      <c r="DX248" t="s">
        <v>1521</v>
      </c>
      <c r="DY248" t="s">
        <v>1056</v>
      </c>
      <c r="DZ248" t="s">
        <v>700</v>
      </c>
      <c r="EA248" t="s">
        <v>700</v>
      </c>
      <c r="EB248" t="s">
        <v>922</v>
      </c>
      <c r="EC248">
        <v>1.1000000000000001</v>
      </c>
      <c r="ED248">
        <v>2.9</v>
      </c>
      <c r="EE248">
        <v>1.3</v>
      </c>
      <c r="EF248">
        <v>4.4000000000000004</v>
      </c>
      <c r="EG248">
        <v>5.2</v>
      </c>
      <c r="EH248">
        <v>3.2</v>
      </c>
      <c r="EI248">
        <v>3.7</v>
      </c>
      <c r="EJ248">
        <v>1.6</v>
      </c>
      <c r="EK248">
        <v>2.8</v>
      </c>
      <c r="EL248">
        <v>1.3</v>
      </c>
      <c r="EM248">
        <v>1.7</v>
      </c>
      <c r="EN248">
        <v>1.4</v>
      </c>
      <c r="EO248">
        <v>1.4</v>
      </c>
      <c r="EP248">
        <v>1.2</v>
      </c>
      <c r="EQ248">
        <v>1</v>
      </c>
      <c r="ER248">
        <v>76.900000000000006</v>
      </c>
      <c r="ES248">
        <v>36.299999999999997</v>
      </c>
      <c r="ET248">
        <v>72.5</v>
      </c>
      <c r="EU248">
        <v>20.7</v>
      </c>
      <c r="EV248">
        <v>20</v>
      </c>
      <c r="EW248">
        <v>22.4</v>
      </c>
      <c r="EX248">
        <v>0.9</v>
      </c>
      <c r="EY248">
        <v>1.1000000000000001</v>
      </c>
      <c r="EZ248">
        <v>19.8</v>
      </c>
      <c r="FA248">
        <v>47.5</v>
      </c>
      <c r="FB248">
        <v>50</v>
      </c>
      <c r="FC248">
        <v>2.8</v>
      </c>
      <c r="FD248">
        <v>1.1000000000000001</v>
      </c>
      <c r="FE248">
        <v>6.9</v>
      </c>
      <c r="FF248">
        <v>1.8</v>
      </c>
      <c r="FG248">
        <v>1.7</v>
      </c>
      <c r="FH248">
        <v>1.1000000000000001</v>
      </c>
      <c r="FI248">
        <v>1.7</v>
      </c>
      <c r="FJ248">
        <v>1.6</v>
      </c>
      <c r="FK248">
        <v>19.600000000000001</v>
      </c>
      <c r="FL248">
        <v>4.9000000000000004</v>
      </c>
      <c r="FM248">
        <v>1.6</v>
      </c>
      <c r="FN248">
        <v>3.7</v>
      </c>
      <c r="FO248">
        <v>6</v>
      </c>
      <c r="FP248">
        <v>3</v>
      </c>
      <c r="FQ248">
        <v>1.7</v>
      </c>
      <c r="FR248">
        <v>1.6</v>
      </c>
      <c r="FS248">
        <v>16</v>
      </c>
      <c r="FZ248" t="s">
        <v>700</v>
      </c>
      <c r="GA248" t="s">
        <v>700</v>
      </c>
      <c r="GB248" t="s">
        <v>923</v>
      </c>
      <c r="GC248" t="s">
        <v>195</v>
      </c>
    </row>
    <row r="249" spans="1:185" x14ac:dyDescent="0.25">
      <c r="A249" t="s">
        <v>1057</v>
      </c>
      <c r="B249">
        <v>25541</v>
      </c>
      <c r="C249">
        <v>1262</v>
      </c>
      <c r="D249">
        <v>6842</v>
      </c>
      <c r="E249">
        <v>313</v>
      </c>
      <c r="F249">
        <v>15043</v>
      </c>
      <c r="G249">
        <v>945</v>
      </c>
      <c r="H249">
        <v>3656</v>
      </c>
      <c r="I249">
        <v>4</v>
      </c>
      <c r="J249">
        <v>2196</v>
      </c>
      <c r="K249">
        <v>68</v>
      </c>
      <c r="L249">
        <v>4646</v>
      </c>
      <c r="M249">
        <v>245</v>
      </c>
      <c r="N249">
        <v>2781</v>
      </c>
      <c r="O249">
        <v>116</v>
      </c>
      <c r="P249">
        <v>3000</v>
      </c>
      <c r="Q249">
        <v>260</v>
      </c>
      <c r="R249">
        <v>3012</v>
      </c>
      <c r="S249">
        <v>319</v>
      </c>
      <c r="T249">
        <v>2992</v>
      </c>
      <c r="U249">
        <v>108</v>
      </c>
      <c r="V249">
        <v>3258</v>
      </c>
      <c r="W249">
        <v>142</v>
      </c>
      <c r="X249">
        <v>12649</v>
      </c>
      <c r="Y249">
        <v>725</v>
      </c>
      <c r="Z249">
        <v>12892</v>
      </c>
      <c r="AA249">
        <v>537</v>
      </c>
      <c r="AB249">
        <v>22193</v>
      </c>
      <c r="AC249">
        <v>783</v>
      </c>
      <c r="AD249">
        <v>887</v>
      </c>
      <c r="AE249">
        <v>40</v>
      </c>
      <c r="AF249">
        <v>96</v>
      </c>
      <c r="AG249">
        <v>7</v>
      </c>
      <c r="AH249">
        <v>1071</v>
      </c>
      <c r="AI249">
        <v>26</v>
      </c>
      <c r="AJ249">
        <v>831</v>
      </c>
      <c r="AK249">
        <v>391</v>
      </c>
      <c r="AL249">
        <v>460</v>
      </c>
      <c r="AM249">
        <v>12</v>
      </c>
      <c r="AN249">
        <v>1700</v>
      </c>
      <c r="AO249">
        <v>501</v>
      </c>
      <c r="AP249">
        <v>21539</v>
      </c>
      <c r="AQ249">
        <v>681</v>
      </c>
      <c r="AR249">
        <v>2508</v>
      </c>
      <c r="AS249">
        <v>51</v>
      </c>
      <c r="AT249">
        <v>23033</v>
      </c>
      <c r="AU249">
        <v>1211</v>
      </c>
      <c r="AV249">
        <v>23685</v>
      </c>
      <c r="AW249">
        <v>800</v>
      </c>
      <c r="AX249">
        <v>1856</v>
      </c>
      <c r="AY249">
        <v>462</v>
      </c>
      <c r="AZ249">
        <v>652</v>
      </c>
      <c r="BA249">
        <v>37</v>
      </c>
      <c r="BB249">
        <v>1204</v>
      </c>
      <c r="BC249">
        <v>425</v>
      </c>
      <c r="BD249">
        <v>1235</v>
      </c>
      <c r="BE249">
        <v>160</v>
      </c>
      <c r="BF249">
        <v>5249</v>
      </c>
      <c r="BG249">
        <v>316</v>
      </c>
      <c r="BH249">
        <v>5309</v>
      </c>
      <c r="BI249">
        <v>244</v>
      </c>
      <c r="BJ249">
        <v>4125</v>
      </c>
      <c r="BK249">
        <v>113</v>
      </c>
      <c r="BL249">
        <v>12917</v>
      </c>
      <c r="BM249">
        <v>701</v>
      </c>
      <c r="BN249">
        <v>12467</v>
      </c>
      <c r="BO249">
        <v>602</v>
      </c>
      <c r="BP249">
        <v>450</v>
      </c>
      <c r="BQ249">
        <v>99</v>
      </c>
      <c r="BR249">
        <v>2126</v>
      </c>
      <c r="BS249">
        <v>244</v>
      </c>
      <c r="BT249">
        <v>9055</v>
      </c>
      <c r="BU249">
        <v>377</v>
      </c>
      <c r="BV249">
        <v>4412</v>
      </c>
      <c r="BW249">
        <v>357</v>
      </c>
      <c r="BX249">
        <v>1576</v>
      </c>
      <c r="BY249">
        <v>211</v>
      </c>
      <c r="BZ249">
        <v>3348</v>
      </c>
      <c r="CA249">
        <v>556</v>
      </c>
      <c r="CB249">
        <v>5304</v>
      </c>
      <c r="CC249">
        <v>591</v>
      </c>
      <c r="CD249">
        <v>10642</v>
      </c>
      <c r="CE249">
        <v>430</v>
      </c>
      <c r="CF249">
        <v>8643</v>
      </c>
      <c r="CG249">
        <v>158</v>
      </c>
      <c r="CH249">
        <v>1262</v>
      </c>
      <c r="CI249">
        <v>24279</v>
      </c>
      <c r="CJ249">
        <v>18888</v>
      </c>
      <c r="CK249">
        <v>8831</v>
      </c>
      <c r="CL249">
        <v>21445</v>
      </c>
      <c r="CM249">
        <v>2513</v>
      </c>
      <c r="CN249">
        <v>990</v>
      </c>
      <c r="CO249">
        <v>983</v>
      </c>
      <c r="CP249">
        <v>812</v>
      </c>
      <c r="CQ249">
        <v>1847</v>
      </c>
      <c r="CR249">
        <v>461</v>
      </c>
      <c r="CS249">
        <v>1816</v>
      </c>
      <c r="CT249">
        <v>558</v>
      </c>
      <c r="CU249">
        <v>113</v>
      </c>
      <c r="CV249">
        <v>1280</v>
      </c>
      <c r="CW249">
        <v>627</v>
      </c>
      <c r="CX249">
        <v>3258</v>
      </c>
      <c r="CY249">
        <v>1072</v>
      </c>
      <c r="CZ249">
        <v>474</v>
      </c>
      <c r="DA249">
        <v>459</v>
      </c>
      <c r="DB249">
        <v>322</v>
      </c>
      <c r="DC249">
        <v>326</v>
      </c>
      <c r="DD249">
        <v>884</v>
      </c>
      <c r="DE249">
        <v>3551</v>
      </c>
      <c r="DF249">
        <v>6499</v>
      </c>
      <c r="DG249">
        <v>5128</v>
      </c>
      <c r="DH249">
        <v>2056</v>
      </c>
      <c r="DI249">
        <v>427</v>
      </c>
      <c r="DJ249">
        <v>303</v>
      </c>
      <c r="DK249">
        <v>944</v>
      </c>
      <c r="DL249">
        <v>657</v>
      </c>
      <c r="DM249">
        <v>21561</v>
      </c>
      <c r="DN249">
        <v>3811</v>
      </c>
      <c r="DO249">
        <v>6851</v>
      </c>
      <c r="DP249">
        <v>3199</v>
      </c>
      <c r="DQ249">
        <v>435</v>
      </c>
      <c r="DR249">
        <v>602</v>
      </c>
      <c r="DS249">
        <v>330</v>
      </c>
      <c r="DT249">
        <v>320</v>
      </c>
      <c r="DU249">
        <v>303</v>
      </c>
      <c r="DV249">
        <v>1057</v>
      </c>
      <c r="DW249">
        <v>10050</v>
      </c>
      <c r="DX249" t="s">
        <v>1521</v>
      </c>
      <c r="DY249" t="s">
        <v>1057</v>
      </c>
      <c r="DZ249" t="s">
        <v>700</v>
      </c>
      <c r="EA249" t="s">
        <v>700</v>
      </c>
      <c r="EB249" t="s">
        <v>924</v>
      </c>
      <c r="EC249">
        <v>1.1000000000000001</v>
      </c>
      <c r="ED249">
        <v>3</v>
      </c>
      <c r="EE249">
        <v>2.6</v>
      </c>
      <c r="EF249">
        <v>2.2999999999999998</v>
      </c>
      <c r="EG249">
        <v>3.5</v>
      </c>
      <c r="EH249">
        <v>3.7</v>
      </c>
      <c r="EI249">
        <v>1.7</v>
      </c>
      <c r="EJ249">
        <v>1.6</v>
      </c>
      <c r="EK249">
        <v>0.3</v>
      </c>
      <c r="EL249">
        <v>2.2999999999999998</v>
      </c>
      <c r="EM249">
        <v>1.2</v>
      </c>
      <c r="EN249">
        <v>0.2</v>
      </c>
      <c r="EO249">
        <v>1.4</v>
      </c>
      <c r="EP249">
        <v>1.2</v>
      </c>
      <c r="EQ249">
        <v>1</v>
      </c>
      <c r="ER249">
        <v>4.0999999999999996</v>
      </c>
      <c r="ES249">
        <v>12.5</v>
      </c>
      <c r="ET249">
        <v>2.5</v>
      </c>
      <c r="EU249">
        <v>19</v>
      </c>
      <c r="EV249">
        <v>3.5</v>
      </c>
      <c r="EW249">
        <v>11.4</v>
      </c>
      <c r="EX249">
        <v>1</v>
      </c>
      <c r="EY249">
        <v>0.9</v>
      </c>
      <c r="EZ249">
        <v>9.1</v>
      </c>
      <c r="FA249">
        <v>4.5999999999999996</v>
      </c>
      <c r="FB249">
        <v>13.3</v>
      </c>
      <c r="FC249">
        <v>1.4</v>
      </c>
      <c r="FD249">
        <v>1.2</v>
      </c>
      <c r="FE249">
        <v>4.7</v>
      </c>
      <c r="FF249">
        <v>1.8</v>
      </c>
      <c r="FG249">
        <v>1.4</v>
      </c>
      <c r="FH249">
        <v>1.5</v>
      </c>
      <c r="FI249">
        <v>1.2</v>
      </c>
      <c r="FJ249">
        <v>1.2</v>
      </c>
      <c r="FK249">
        <v>13.3</v>
      </c>
      <c r="FL249">
        <v>3.9</v>
      </c>
      <c r="FM249">
        <v>1.4</v>
      </c>
      <c r="FN249">
        <v>2.7</v>
      </c>
      <c r="FO249">
        <v>4.7</v>
      </c>
      <c r="FP249">
        <v>4.5999999999999996</v>
      </c>
      <c r="FQ249">
        <v>1.3</v>
      </c>
      <c r="FR249">
        <v>1</v>
      </c>
      <c r="FS249">
        <v>254</v>
      </c>
      <c r="FZ249" t="s">
        <v>700</v>
      </c>
      <c r="GA249" t="s">
        <v>700</v>
      </c>
      <c r="GB249" t="s">
        <v>925</v>
      </c>
      <c r="GC249" t="s">
        <v>195</v>
      </c>
    </row>
    <row r="250" spans="1:185" x14ac:dyDescent="0.25">
      <c r="A250" t="s">
        <v>1058</v>
      </c>
      <c r="B250">
        <v>35580</v>
      </c>
      <c r="C250">
        <v>1831</v>
      </c>
      <c r="D250">
        <v>8739</v>
      </c>
      <c r="E250">
        <v>331</v>
      </c>
      <c r="F250">
        <v>20605</v>
      </c>
      <c r="G250">
        <v>1492</v>
      </c>
      <c r="H250">
        <v>6236</v>
      </c>
      <c r="I250">
        <v>8</v>
      </c>
      <c r="J250">
        <v>2601</v>
      </c>
      <c r="K250">
        <v>56</v>
      </c>
      <c r="L250">
        <v>6138</v>
      </c>
      <c r="M250">
        <v>275</v>
      </c>
      <c r="N250">
        <v>2755</v>
      </c>
      <c r="O250">
        <v>276</v>
      </c>
      <c r="P250">
        <v>3919</v>
      </c>
      <c r="Q250">
        <v>336</v>
      </c>
      <c r="R250">
        <v>4308</v>
      </c>
      <c r="S250">
        <v>459</v>
      </c>
      <c r="T250">
        <v>4841</v>
      </c>
      <c r="U250">
        <v>204</v>
      </c>
      <c r="V250">
        <v>4782</v>
      </c>
      <c r="W250">
        <v>217</v>
      </c>
      <c r="X250">
        <v>17813</v>
      </c>
      <c r="Y250">
        <v>1096</v>
      </c>
      <c r="Z250">
        <v>17767</v>
      </c>
      <c r="AA250">
        <v>735</v>
      </c>
      <c r="AB250">
        <v>33777</v>
      </c>
      <c r="AC250">
        <v>1465</v>
      </c>
      <c r="AD250">
        <v>187</v>
      </c>
      <c r="AE250">
        <v>3</v>
      </c>
      <c r="AF250">
        <v>66</v>
      </c>
      <c r="AG250">
        <v>4</v>
      </c>
      <c r="AH250">
        <v>224</v>
      </c>
      <c r="AI250">
        <v>0</v>
      </c>
      <c r="AJ250">
        <v>853</v>
      </c>
      <c r="AK250">
        <v>356</v>
      </c>
      <c r="AL250">
        <v>473</v>
      </c>
      <c r="AM250">
        <v>3</v>
      </c>
      <c r="AN250">
        <v>2161</v>
      </c>
      <c r="AO250">
        <v>551</v>
      </c>
      <c r="AP250">
        <v>32434</v>
      </c>
      <c r="AQ250">
        <v>1273</v>
      </c>
      <c r="AR250">
        <v>4183</v>
      </c>
      <c r="AS250">
        <v>107</v>
      </c>
      <c r="AT250">
        <v>31397</v>
      </c>
      <c r="AU250">
        <v>1724</v>
      </c>
      <c r="AV250">
        <v>34433</v>
      </c>
      <c r="AW250">
        <v>1384</v>
      </c>
      <c r="AX250">
        <v>1147</v>
      </c>
      <c r="AY250">
        <v>447</v>
      </c>
      <c r="AZ250">
        <v>417</v>
      </c>
      <c r="BA250">
        <v>29</v>
      </c>
      <c r="BB250">
        <v>730</v>
      </c>
      <c r="BC250">
        <v>418</v>
      </c>
      <c r="BD250">
        <v>1600</v>
      </c>
      <c r="BE250">
        <v>307</v>
      </c>
      <c r="BF250">
        <v>8811</v>
      </c>
      <c r="BG250">
        <v>439</v>
      </c>
      <c r="BH250">
        <v>9341</v>
      </c>
      <c r="BI250">
        <v>322</v>
      </c>
      <c r="BJ250">
        <v>4334</v>
      </c>
      <c r="BK250">
        <v>156</v>
      </c>
      <c r="BL250">
        <v>17874</v>
      </c>
      <c r="BM250">
        <v>1273</v>
      </c>
      <c r="BN250">
        <v>17430</v>
      </c>
      <c r="BO250">
        <v>1153</v>
      </c>
      <c r="BP250">
        <v>444</v>
      </c>
      <c r="BQ250">
        <v>120</v>
      </c>
      <c r="BR250">
        <v>2731</v>
      </c>
      <c r="BS250">
        <v>219</v>
      </c>
      <c r="BT250">
        <v>12744</v>
      </c>
      <c r="BU250">
        <v>670</v>
      </c>
      <c r="BV250">
        <v>5514</v>
      </c>
      <c r="BW250">
        <v>639</v>
      </c>
      <c r="BX250">
        <v>2347</v>
      </c>
      <c r="BY250">
        <v>183</v>
      </c>
      <c r="BZ250">
        <v>3138</v>
      </c>
      <c r="CA250">
        <v>388</v>
      </c>
      <c r="CB250">
        <v>5600</v>
      </c>
      <c r="CC250">
        <v>463</v>
      </c>
      <c r="CD250">
        <v>16380</v>
      </c>
      <c r="CE250">
        <v>1119</v>
      </c>
      <c r="CF250">
        <v>13458</v>
      </c>
      <c r="CG250">
        <v>219</v>
      </c>
      <c r="CH250">
        <v>1831</v>
      </c>
      <c r="CI250">
        <v>33749</v>
      </c>
      <c r="CJ250">
        <v>27084</v>
      </c>
      <c r="CK250">
        <v>12611</v>
      </c>
      <c r="CL250">
        <v>31688</v>
      </c>
      <c r="CM250">
        <v>2060</v>
      </c>
      <c r="CN250">
        <v>767</v>
      </c>
      <c r="CO250">
        <v>524</v>
      </c>
      <c r="CP250">
        <v>1345</v>
      </c>
      <c r="CQ250">
        <v>4892</v>
      </c>
      <c r="CR250">
        <v>453</v>
      </c>
      <c r="CS250">
        <v>1986</v>
      </c>
      <c r="CT250">
        <v>785</v>
      </c>
      <c r="CU250">
        <v>226</v>
      </c>
      <c r="CV250">
        <v>767</v>
      </c>
      <c r="CW250">
        <v>1484</v>
      </c>
      <c r="CX250">
        <v>4214</v>
      </c>
      <c r="CY250">
        <v>1173</v>
      </c>
      <c r="CZ250">
        <v>757</v>
      </c>
      <c r="DA250">
        <v>489</v>
      </c>
      <c r="DB250">
        <v>408</v>
      </c>
      <c r="DC250">
        <v>282</v>
      </c>
      <c r="DD250">
        <v>1007</v>
      </c>
      <c r="DE250">
        <v>5183</v>
      </c>
      <c r="DF250">
        <v>9701</v>
      </c>
      <c r="DG250">
        <v>7652</v>
      </c>
      <c r="DH250">
        <v>2895</v>
      </c>
      <c r="DI250">
        <v>743</v>
      </c>
      <c r="DJ250">
        <v>443</v>
      </c>
      <c r="DK250">
        <v>1306</v>
      </c>
      <c r="DL250">
        <v>869</v>
      </c>
      <c r="DM250">
        <v>31150</v>
      </c>
      <c r="DN250">
        <v>4234</v>
      </c>
      <c r="DO250">
        <v>11391</v>
      </c>
      <c r="DP250">
        <v>3493</v>
      </c>
      <c r="DQ250">
        <v>570</v>
      </c>
      <c r="DR250">
        <v>537</v>
      </c>
      <c r="DS250">
        <v>512</v>
      </c>
      <c r="DT250">
        <v>342</v>
      </c>
      <c r="DU250">
        <v>243</v>
      </c>
      <c r="DV250">
        <v>1040</v>
      </c>
      <c r="DW250">
        <v>14884</v>
      </c>
      <c r="DX250" t="s">
        <v>1857</v>
      </c>
      <c r="DY250" t="s">
        <v>1058</v>
      </c>
      <c r="DZ250" t="s">
        <v>700</v>
      </c>
      <c r="EA250" t="s">
        <v>700</v>
      </c>
      <c r="EB250" t="s">
        <v>926</v>
      </c>
      <c r="EC250">
        <v>1.1000000000000001</v>
      </c>
      <c r="ED250">
        <v>2.2000000000000002</v>
      </c>
      <c r="EE250">
        <v>2.2999999999999998</v>
      </c>
      <c r="EF250">
        <v>5</v>
      </c>
      <c r="EG250">
        <v>3.9</v>
      </c>
      <c r="EH250">
        <v>3.3</v>
      </c>
      <c r="EI250">
        <v>1.8</v>
      </c>
      <c r="EJ250">
        <v>1.5</v>
      </c>
      <c r="EK250">
        <v>0.2</v>
      </c>
      <c r="EL250">
        <v>1.7</v>
      </c>
      <c r="EM250">
        <v>1.4</v>
      </c>
      <c r="EN250">
        <v>0.1</v>
      </c>
      <c r="EO250">
        <v>1.5</v>
      </c>
      <c r="EP250">
        <v>1.1000000000000001</v>
      </c>
      <c r="EQ250">
        <v>1</v>
      </c>
      <c r="ER250">
        <v>2.2000000000000002</v>
      </c>
      <c r="ES250">
        <v>10.6</v>
      </c>
      <c r="ET250">
        <v>7.5</v>
      </c>
      <c r="EU250">
        <v>21.8</v>
      </c>
      <c r="EV250">
        <v>1.5</v>
      </c>
      <c r="EW250">
        <v>11.5</v>
      </c>
      <c r="EX250">
        <v>0.8</v>
      </c>
      <c r="EY250">
        <v>0.9</v>
      </c>
      <c r="EZ250">
        <v>14.6</v>
      </c>
      <c r="FA250">
        <v>9</v>
      </c>
      <c r="FB250">
        <v>17.399999999999999</v>
      </c>
      <c r="FC250">
        <v>2.2000000000000002</v>
      </c>
      <c r="FD250">
        <v>1.2</v>
      </c>
      <c r="FE250">
        <v>6.9</v>
      </c>
      <c r="FF250">
        <v>1.8</v>
      </c>
      <c r="FG250">
        <v>1.2</v>
      </c>
      <c r="FH250">
        <v>1.4</v>
      </c>
      <c r="FI250">
        <v>1.7</v>
      </c>
      <c r="FJ250">
        <v>1.8</v>
      </c>
      <c r="FK250">
        <v>14.5</v>
      </c>
      <c r="FL250">
        <v>2.7</v>
      </c>
      <c r="FM250">
        <v>1.7</v>
      </c>
      <c r="FN250">
        <v>2.9</v>
      </c>
      <c r="FO250">
        <v>2.9</v>
      </c>
      <c r="FP250">
        <v>3.1</v>
      </c>
      <c r="FQ250">
        <v>2.2999999999999998</v>
      </c>
      <c r="FR250">
        <v>0.7</v>
      </c>
      <c r="FS250">
        <v>186</v>
      </c>
      <c r="FZ250" t="s">
        <v>700</v>
      </c>
      <c r="GA250" t="s">
        <v>700</v>
      </c>
      <c r="GB250" t="s">
        <v>927</v>
      </c>
      <c r="GC250" t="s">
        <v>195</v>
      </c>
    </row>
    <row r="251" spans="1:185" x14ac:dyDescent="0.25">
      <c r="A251" t="s">
        <v>1059</v>
      </c>
      <c r="B251">
        <v>5478</v>
      </c>
      <c r="C251">
        <v>815</v>
      </c>
      <c r="D251">
        <v>1805</v>
      </c>
      <c r="E251">
        <v>337</v>
      </c>
      <c r="F251">
        <v>2743</v>
      </c>
      <c r="G251">
        <v>463</v>
      </c>
      <c r="H251">
        <v>930</v>
      </c>
      <c r="I251">
        <v>15</v>
      </c>
      <c r="J251">
        <v>545</v>
      </c>
      <c r="K251">
        <v>83</v>
      </c>
      <c r="L251">
        <v>1260</v>
      </c>
      <c r="M251">
        <v>254</v>
      </c>
      <c r="N251">
        <v>410</v>
      </c>
      <c r="O251">
        <v>94</v>
      </c>
      <c r="P251">
        <v>476</v>
      </c>
      <c r="Q251">
        <v>112</v>
      </c>
      <c r="R251">
        <v>557</v>
      </c>
      <c r="S251">
        <v>95</v>
      </c>
      <c r="T251">
        <v>595</v>
      </c>
      <c r="U251">
        <v>85</v>
      </c>
      <c r="V251">
        <v>705</v>
      </c>
      <c r="W251">
        <v>77</v>
      </c>
      <c r="X251">
        <v>2716</v>
      </c>
      <c r="Y251">
        <v>432</v>
      </c>
      <c r="Z251">
        <v>2762</v>
      </c>
      <c r="AA251">
        <v>383</v>
      </c>
      <c r="AB251">
        <v>2577</v>
      </c>
      <c r="AC251">
        <v>163</v>
      </c>
      <c r="AD251">
        <v>28</v>
      </c>
      <c r="AE251">
        <v>0</v>
      </c>
      <c r="AF251">
        <v>2219</v>
      </c>
      <c r="AG251">
        <v>570</v>
      </c>
      <c r="AH251">
        <v>21</v>
      </c>
      <c r="AI251">
        <v>0</v>
      </c>
      <c r="AJ251">
        <v>15</v>
      </c>
      <c r="AK251">
        <v>0</v>
      </c>
      <c r="AL251">
        <v>603</v>
      </c>
      <c r="AM251">
        <v>82</v>
      </c>
      <c r="AN251">
        <v>229</v>
      </c>
      <c r="AO251">
        <v>35</v>
      </c>
      <c r="AP251">
        <v>2498</v>
      </c>
      <c r="AQ251">
        <v>135</v>
      </c>
      <c r="AR251">
        <v>823</v>
      </c>
      <c r="AS251">
        <v>74</v>
      </c>
      <c r="AT251">
        <v>4655</v>
      </c>
      <c r="AU251">
        <v>741</v>
      </c>
      <c r="AV251">
        <v>5432</v>
      </c>
      <c r="AW251">
        <v>809</v>
      </c>
      <c r="AX251">
        <v>46</v>
      </c>
      <c r="AY251">
        <v>6</v>
      </c>
      <c r="AZ251">
        <v>32</v>
      </c>
      <c r="BA251">
        <v>0</v>
      </c>
      <c r="BB251">
        <v>14</v>
      </c>
      <c r="BC251">
        <v>6</v>
      </c>
      <c r="BD251">
        <v>408</v>
      </c>
      <c r="BE251">
        <v>54</v>
      </c>
      <c r="BF251">
        <v>1251</v>
      </c>
      <c r="BG251">
        <v>182</v>
      </c>
      <c r="BH251">
        <v>1202</v>
      </c>
      <c r="BI251">
        <v>137</v>
      </c>
      <c r="BJ251">
        <v>402</v>
      </c>
      <c r="BK251">
        <v>11</v>
      </c>
      <c r="BL251">
        <v>2062</v>
      </c>
      <c r="BM251">
        <v>333</v>
      </c>
      <c r="BN251">
        <v>1893</v>
      </c>
      <c r="BO251">
        <v>286</v>
      </c>
      <c r="BP251">
        <v>169</v>
      </c>
      <c r="BQ251">
        <v>47</v>
      </c>
      <c r="BR251">
        <v>681</v>
      </c>
      <c r="BS251">
        <v>130</v>
      </c>
      <c r="BT251">
        <v>1441</v>
      </c>
      <c r="BU251">
        <v>226</v>
      </c>
      <c r="BV251">
        <v>668</v>
      </c>
      <c r="BW251">
        <v>112</v>
      </c>
      <c r="BX251">
        <v>634</v>
      </c>
      <c r="BY251">
        <v>125</v>
      </c>
      <c r="BZ251">
        <v>1122</v>
      </c>
      <c r="CA251">
        <v>212</v>
      </c>
      <c r="CB251">
        <v>1817</v>
      </c>
      <c r="CC251">
        <v>342</v>
      </c>
      <c r="CD251">
        <v>2373</v>
      </c>
      <c r="CE251">
        <v>413</v>
      </c>
      <c r="CF251">
        <v>1185</v>
      </c>
      <c r="CG251">
        <v>60</v>
      </c>
      <c r="CH251">
        <v>815</v>
      </c>
      <c r="CI251">
        <v>4663</v>
      </c>
      <c r="CJ251">
        <v>2455</v>
      </c>
      <c r="CK251">
        <v>2947</v>
      </c>
      <c r="CL251">
        <v>4712</v>
      </c>
      <c r="CM251">
        <v>334</v>
      </c>
      <c r="CN251">
        <v>43</v>
      </c>
      <c r="CO251">
        <v>167</v>
      </c>
      <c r="CP251">
        <v>162</v>
      </c>
      <c r="CQ251">
        <v>116</v>
      </c>
      <c r="CR251">
        <v>38</v>
      </c>
      <c r="CS251">
        <v>176</v>
      </c>
      <c r="CT251">
        <v>99</v>
      </c>
      <c r="CU251">
        <v>12</v>
      </c>
      <c r="CV251">
        <v>71</v>
      </c>
      <c r="CW251">
        <v>65</v>
      </c>
      <c r="CX251">
        <v>535</v>
      </c>
      <c r="CY251">
        <v>490</v>
      </c>
      <c r="CZ251">
        <v>79</v>
      </c>
      <c r="DA251">
        <v>167</v>
      </c>
      <c r="DB251">
        <v>122</v>
      </c>
      <c r="DC251">
        <v>175</v>
      </c>
      <c r="DD251">
        <v>394</v>
      </c>
      <c r="DE251">
        <v>688</v>
      </c>
      <c r="DF251">
        <v>1250</v>
      </c>
      <c r="DG251">
        <v>815</v>
      </c>
      <c r="DH251">
        <v>213</v>
      </c>
      <c r="DI251">
        <v>145</v>
      </c>
      <c r="DJ251">
        <v>80</v>
      </c>
      <c r="DK251">
        <v>290</v>
      </c>
      <c r="DL251">
        <v>172</v>
      </c>
      <c r="DM251">
        <v>4797</v>
      </c>
      <c r="DN251">
        <v>612</v>
      </c>
      <c r="DO251">
        <v>1353</v>
      </c>
      <c r="DP251">
        <v>585</v>
      </c>
      <c r="DQ251">
        <v>121</v>
      </c>
      <c r="DR251">
        <v>62</v>
      </c>
      <c r="DS251">
        <v>80</v>
      </c>
      <c r="DT251">
        <v>57</v>
      </c>
      <c r="DU251">
        <v>39</v>
      </c>
      <c r="DV251">
        <v>170</v>
      </c>
      <c r="DW251">
        <v>1938</v>
      </c>
      <c r="DX251" t="s">
        <v>1857</v>
      </c>
      <c r="DY251" t="s">
        <v>1059</v>
      </c>
      <c r="DZ251" t="s">
        <v>700</v>
      </c>
      <c r="EA251" t="s">
        <v>700</v>
      </c>
      <c r="EB251" t="s">
        <v>928</v>
      </c>
      <c r="EC251">
        <v>1.8</v>
      </c>
      <c r="ED251">
        <v>4</v>
      </c>
      <c r="EE251">
        <v>4.3</v>
      </c>
      <c r="EF251">
        <v>6.5</v>
      </c>
      <c r="EG251">
        <v>4.8</v>
      </c>
      <c r="EH251">
        <v>3.7</v>
      </c>
      <c r="EI251">
        <v>3.1</v>
      </c>
      <c r="EJ251">
        <v>2.6</v>
      </c>
      <c r="EK251">
        <v>1.6</v>
      </c>
      <c r="EL251">
        <v>3.7</v>
      </c>
      <c r="EM251">
        <v>2</v>
      </c>
      <c r="EN251">
        <v>1</v>
      </c>
      <c r="EO251">
        <v>2.1</v>
      </c>
      <c r="EP251">
        <v>1.9</v>
      </c>
      <c r="EQ251">
        <v>1.7</v>
      </c>
      <c r="ER251">
        <v>41.1</v>
      </c>
      <c r="ES251">
        <v>3.5</v>
      </c>
      <c r="ET251">
        <v>47.5</v>
      </c>
      <c r="EU251">
        <v>56.2</v>
      </c>
      <c r="EV251">
        <v>4.7</v>
      </c>
      <c r="EW251">
        <v>8.1999999999999993</v>
      </c>
      <c r="EX251">
        <v>1.5</v>
      </c>
      <c r="EY251">
        <v>1.8</v>
      </c>
      <c r="EZ251">
        <v>11.7</v>
      </c>
      <c r="FA251">
        <v>38.5</v>
      </c>
      <c r="FB251">
        <v>46.7</v>
      </c>
      <c r="FC251">
        <v>2.5</v>
      </c>
      <c r="FD251">
        <v>1.9</v>
      </c>
      <c r="FE251">
        <v>3.1</v>
      </c>
      <c r="FF251">
        <v>2.5</v>
      </c>
      <c r="FG251">
        <v>2.2999999999999998</v>
      </c>
      <c r="FH251">
        <v>1.5</v>
      </c>
      <c r="FI251">
        <v>2</v>
      </c>
      <c r="FJ251">
        <v>2.1</v>
      </c>
      <c r="FK251">
        <v>9.1</v>
      </c>
      <c r="FL251">
        <v>5</v>
      </c>
      <c r="FM251">
        <v>2.5</v>
      </c>
      <c r="FN251">
        <v>3.2</v>
      </c>
      <c r="FO251">
        <v>4.4000000000000004</v>
      </c>
      <c r="FP251">
        <v>3.6</v>
      </c>
      <c r="FQ251">
        <v>2.5</v>
      </c>
      <c r="FR251">
        <v>1.5</v>
      </c>
      <c r="FS251">
        <v>59</v>
      </c>
      <c r="FZ251" t="s">
        <v>700</v>
      </c>
      <c r="GA251" t="s">
        <v>700</v>
      </c>
      <c r="GB251" t="s">
        <v>929</v>
      </c>
      <c r="GC251" t="s">
        <v>195</v>
      </c>
    </row>
    <row r="252" spans="1:185" x14ac:dyDescent="0.25">
      <c r="A252" t="s">
        <v>1060</v>
      </c>
      <c r="B252">
        <v>9322</v>
      </c>
      <c r="C252">
        <v>442</v>
      </c>
      <c r="D252">
        <v>2251</v>
      </c>
      <c r="E252">
        <v>76</v>
      </c>
      <c r="F252">
        <v>5183</v>
      </c>
      <c r="G252">
        <v>364</v>
      </c>
      <c r="H252">
        <v>1888</v>
      </c>
      <c r="I252">
        <v>2</v>
      </c>
      <c r="J252">
        <v>709</v>
      </c>
      <c r="K252">
        <v>17</v>
      </c>
      <c r="L252">
        <v>1542</v>
      </c>
      <c r="M252">
        <v>59</v>
      </c>
      <c r="N252">
        <v>660</v>
      </c>
      <c r="O252">
        <v>64</v>
      </c>
      <c r="P252">
        <v>886</v>
      </c>
      <c r="Q252">
        <v>66</v>
      </c>
      <c r="R252">
        <v>988</v>
      </c>
      <c r="S252">
        <v>68</v>
      </c>
      <c r="T252">
        <v>1220</v>
      </c>
      <c r="U252">
        <v>97</v>
      </c>
      <c r="V252">
        <v>1429</v>
      </c>
      <c r="W252">
        <v>69</v>
      </c>
      <c r="X252">
        <v>4735</v>
      </c>
      <c r="Y252">
        <v>286</v>
      </c>
      <c r="Z252">
        <v>4587</v>
      </c>
      <c r="AA252">
        <v>156</v>
      </c>
      <c r="AB252">
        <v>9066</v>
      </c>
      <c r="AC252">
        <v>415</v>
      </c>
      <c r="AD252">
        <v>28</v>
      </c>
      <c r="AE252">
        <v>0</v>
      </c>
      <c r="AF252">
        <v>22</v>
      </c>
      <c r="AG252">
        <v>0</v>
      </c>
      <c r="AH252">
        <v>31</v>
      </c>
      <c r="AI252">
        <v>0</v>
      </c>
      <c r="AJ252">
        <v>42</v>
      </c>
      <c r="AK252">
        <v>20</v>
      </c>
      <c r="AL252">
        <v>131</v>
      </c>
      <c r="AM252">
        <v>7</v>
      </c>
      <c r="AN252">
        <v>414</v>
      </c>
      <c r="AO252">
        <v>100</v>
      </c>
      <c r="AP252">
        <v>8722</v>
      </c>
      <c r="AQ252">
        <v>335</v>
      </c>
      <c r="AR252">
        <v>1144</v>
      </c>
      <c r="AS252">
        <v>18</v>
      </c>
      <c r="AT252">
        <v>8178</v>
      </c>
      <c r="AU252">
        <v>424</v>
      </c>
      <c r="AV252">
        <v>9162</v>
      </c>
      <c r="AW252">
        <v>392</v>
      </c>
      <c r="AX252">
        <v>160</v>
      </c>
      <c r="AY252">
        <v>50</v>
      </c>
      <c r="AZ252">
        <v>82</v>
      </c>
      <c r="BA252">
        <v>27</v>
      </c>
      <c r="BB252">
        <v>78</v>
      </c>
      <c r="BC252">
        <v>23</v>
      </c>
      <c r="BD252">
        <v>713</v>
      </c>
      <c r="BE252">
        <v>81</v>
      </c>
      <c r="BF252">
        <v>2344</v>
      </c>
      <c r="BG252">
        <v>116</v>
      </c>
      <c r="BH252">
        <v>2121</v>
      </c>
      <c r="BI252">
        <v>64</v>
      </c>
      <c r="BJ252">
        <v>1233</v>
      </c>
      <c r="BK252">
        <v>41</v>
      </c>
      <c r="BL252">
        <v>4426</v>
      </c>
      <c r="BM252">
        <v>312</v>
      </c>
      <c r="BN252">
        <v>4311</v>
      </c>
      <c r="BO252">
        <v>292</v>
      </c>
      <c r="BP252">
        <v>115</v>
      </c>
      <c r="BQ252">
        <v>20</v>
      </c>
      <c r="BR252">
        <v>757</v>
      </c>
      <c r="BS252">
        <v>52</v>
      </c>
      <c r="BT252">
        <v>3285</v>
      </c>
      <c r="BU252">
        <v>154</v>
      </c>
      <c r="BV252">
        <v>1330</v>
      </c>
      <c r="BW252">
        <v>186</v>
      </c>
      <c r="BX252">
        <v>568</v>
      </c>
      <c r="BY252">
        <v>24</v>
      </c>
      <c r="BZ252">
        <v>702</v>
      </c>
      <c r="CA252">
        <v>81</v>
      </c>
      <c r="CB252">
        <v>1251</v>
      </c>
      <c r="CC252">
        <v>101</v>
      </c>
      <c r="CD252">
        <v>4683</v>
      </c>
      <c r="CE252">
        <v>279</v>
      </c>
      <c r="CF252">
        <v>3366</v>
      </c>
      <c r="CG252">
        <v>62</v>
      </c>
      <c r="CH252">
        <v>442</v>
      </c>
      <c r="CI252">
        <v>8880</v>
      </c>
      <c r="CJ252">
        <v>7056</v>
      </c>
      <c r="CK252">
        <v>3350</v>
      </c>
      <c r="CL252">
        <v>8417</v>
      </c>
      <c r="CM252">
        <v>408</v>
      </c>
      <c r="CN252">
        <v>133</v>
      </c>
      <c r="CO252">
        <v>667</v>
      </c>
      <c r="CP252">
        <v>400</v>
      </c>
      <c r="CQ252">
        <v>720</v>
      </c>
      <c r="CR252">
        <v>352</v>
      </c>
      <c r="CS252">
        <v>455</v>
      </c>
      <c r="CT252">
        <v>202</v>
      </c>
      <c r="CU252">
        <v>44</v>
      </c>
      <c r="CV252">
        <v>208</v>
      </c>
      <c r="CW252">
        <v>129</v>
      </c>
      <c r="CX252">
        <v>1026</v>
      </c>
      <c r="CY252">
        <v>248</v>
      </c>
      <c r="CZ252">
        <v>187</v>
      </c>
      <c r="DA252">
        <v>167</v>
      </c>
      <c r="DB252">
        <v>175</v>
      </c>
      <c r="DC252">
        <v>64</v>
      </c>
      <c r="DD252">
        <v>203</v>
      </c>
      <c r="DE252">
        <v>1310</v>
      </c>
      <c r="DF252">
        <v>2654</v>
      </c>
      <c r="DG252">
        <v>2213</v>
      </c>
      <c r="DH252">
        <v>689</v>
      </c>
      <c r="DI252">
        <v>191</v>
      </c>
      <c r="DJ252">
        <v>106</v>
      </c>
      <c r="DK252">
        <v>250</v>
      </c>
      <c r="DL252">
        <v>132</v>
      </c>
      <c r="DM252">
        <v>8590</v>
      </c>
      <c r="DN252">
        <v>663</v>
      </c>
      <c r="DO252">
        <v>3241</v>
      </c>
      <c r="DP252">
        <v>723</v>
      </c>
      <c r="DQ252">
        <v>141</v>
      </c>
      <c r="DR252">
        <v>90</v>
      </c>
      <c r="DS252">
        <v>89</v>
      </c>
      <c r="DT252">
        <v>43</v>
      </c>
      <c r="DU252">
        <v>45</v>
      </c>
      <c r="DV252">
        <v>194</v>
      </c>
      <c r="DW252">
        <v>3964</v>
      </c>
      <c r="DX252" t="s">
        <v>1857</v>
      </c>
      <c r="DY252" t="s">
        <v>1060</v>
      </c>
      <c r="DZ252" t="s">
        <v>700</v>
      </c>
      <c r="EA252" t="s">
        <v>700</v>
      </c>
      <c r="EB252" t="s">
        <v>930</v>
      </c>
      <c r="EC252">
        <v>0.8</v>
      </c>
      <c r="ED252">
        <v>2.1</v>
      </c>
      <c r="EE252">
        <v>1.8</v>
      </c>
      <c r="EF252">
        <v>3.7</v>
      </c>
      <c r="EG252">
        <v>3.1</v>
      </c>
      <c r="EH252">
        <v>2.2999999999999998</v>
      </c>
      <c r="EI252">
        <v>2.7</v>
      </c>
      <c r="EJ252">
        <v>1.2</v>
      </c>
      <c r="EK252">
        <v>1.8</v>
      </c>
      <c r="EL252">
        <v>1.3</v>
      </c>
      <c r="EM252">
        <v>1.2</v>
      </c>
      <c r="EN252">
        <v>0.2</v>
      </c>
      <c r="EO252">
        <v>1</v>
      </c>
      <c r="EP252">
        <v>0.9</v>
      </c>
      <c r="EQ252">
        <v>0.8</v>
      </c>
      <c r="ER252">
        <v>41.1</v>
      </c>
      <c r="ES252">
        <v>46.4</v>
      </c>
      <c r="ET252">
        <v>39.1</v>
      </c>
      <c r="EU252">
        <v>37.9</v>
      </c>
      <c r="EV252">
        <v>3.8</v>
      </c>
      <c r="EW252">
        <v>14.3</v>
      </c>
      <c r="EX252">
        <v>0.6</v>
      </c>
      <c r="EY252">
        <v>0.7</v>
      </c>
      <c r="EZ252">
        <v>18.399999999999999</v>
      </c>
      <c r="FA252">
        <v>28.9</v>
      </c>
      <c r="FB252">
        <v>23.3</v>
      </c>
      <c r="FC252">
        <v>1</v>
      </c>
      <c r="FD252">
        <v>0.9</v>
      </c>
      <c r="FE252">
        <v>5.3</v>
      </c>
      <c r="FF252">
        <v>1.4</v>
      </c>
      <c r="FG252">
        <v>1.1000000000000001</v>
      </c>
      <c r="FH252">
        <v>1.5</v>
      </c>
      <c r="FI252">
        <v>1.2</v>
      </c>
      <c r="FJ252">
        <v>1.3</v>
      </c>
      <c r="FK252">
        <v>12.9</v>
      </c>
      <c r="FL252">
        <v>3.3</v>
      </c>
      <c r="FM252">
        <v>1.1000000000000001</v>
      </c>
      <c r="FN252">
        <v>3.4</v>
      </c>
      <c r="FO252">
        <v>2.6</v>
      </c>
      <c r="FP252">
        <v>2.5</v>
      </c>
      <c r="FQ252">
        <v>1.5</v>
      </c>
      <c r="FR252">
        <v>0.7</v>
      </c>
      <c r="FS252">
        <v>30</v>
      </c>
      <c r="FZ252" t="s">
        <v>700</v>
      </c>
      <c r="GA252" t="s">
        <v>700</v>
      </c>
      <c r="GB252" t="s">
        <v>931</v>
      </c>
      <c r="GC252" t="s">
        <v>195</v>
      </c>
    </row>
    <row r="253" spans="1:185" x14ac:dyDescent="0.25">
      <c r="A253" t="s">
        <v>1061</v>
      </c>
      <c r="B253">
        <v>19756</v>
      </c>
      <c r="C253">
        <v>1214</v>
      </c>
      <c r="D253">
        <v>4570</v>
      </c>
      <c r="E253">
        <v>263</v>
      </c>
      <c r="F253">
        <v>10879</v>
      </c>
      <c r="G253">
        <v>950</v>
      </c>
      <c r="H253">
        <v>4307</v>
      </c>
      <c r="I253">
        <v>1</v>
      </c>
      <c r="J253">
        <v>1470</v>
      </c>
      <c r="K253">
        <v>76</v>
      </c>
      <c r="L253">
        <v>3100</v>
      </c>
      <c r="M253">
        <v>187</v>
      </c>
      <c r="N253">
        <v>1476</v>
      </c>
      <c r="O253">
        <v>221</v>
      </c>
      <c r="P253">
        <v>1954</v>
      </c>
      <c r="Q253">
        <v>231</v>
      </c>
      <c r="R253">
        <v>1909</v>
      </c>
      <c r="S253">
        <v>125</v>
      </c>
      <c r="T253">
        <v>2353</v>
      </c>
      <c r="U253">
        <v>115</v>
      </c>
      <c r="V253">
        <v>3187</v>
      </c>
      <c r="W253">
        <v>258</v>
      </c>
      <c r="X253">
        <v>9992</v>
      </c>
      <c r="Y253">
        <v>673</v>
      </c>
      <c r="Z253">
        <v>9764</v>
      </c>
      <c r="AA253">
        <v>541</v>
      </c>
      <c r="AB253">
        <v>19014</v>
      </c>
      <c r="AC253">
        <v>1018</v>
      </c>
      <c r="AD253">
        <v>55</v>
      </c>
      <c r="AE253">
        <v>0</v>
      </c>
      <c r="AF253">
        <v>20</v>
      </c>
      <c r="AG253">
        <v>0</v>
      </c>
      <c r="AH253">
        <v>75</v>
      </c>
      <c r="AI253">
        <v>27</v>
      </c>
      <c r="AJ253">
        <v>254</v>
      </c>
      <c r="AK253">
        <v>132</v>
      </c>
      <c r="AL253">
        <v>325</v>
      </c>
      <c r="AM253">
        <v>37</v>
      </c>
      <c r="AN253">
        <v>851</v>
      </c>
      <c r="AO253">
        <v>197</v>
      </c>
      <c r="AP253">
        <v>18429</v>
      </c>
      <c r="AQ253">
        <v>953</v>
      </c>
      <c r="AR253">
        <v>2786</v>
      </c>
      <c r="AS253">
        <v>77</v>
      </c>
      <c r="AT253">
        <v>16970</v>
      </c>
      <c r="AU253">
        <v>1137</v>
      </c>
      <c r="AV253">
        <v>19530</v>
      </c>
      <c r="AW253">
        <v>1144</v>
      </c>
      <c r="AX253">
        <v>226</v>
      </c>
      <c r="AY253">
        <v>70</v>
      </c>
      <c r="AZ253">
        <v>139</v>
      </c>
      <c r="BA253">
        <v>27</v>
      </c>
      <c r="BB253">
        <v>87</v>
      </c>
      <c r="BC253">
        <v>43</v>
      </c>
      <c r="BD253">
        <v>947</v>
      </c>
      <c r="BE253">
        <v>39</v>
      </c>
      <c r="BF253">
        <v>5176</v>
      </c>
      <c r="BG253">
        <v>316</v>
      </c>
      <c r="BH253">
        <v>4808</v>
      </c>
      <c r="BI253">
        <v>317</v>
      </c>
      <c r="BJ253">
        <v>2779</v>
      </c>
      <c r="BK253">
        <v>58</v>
      </c>
      <c r="BL253">
        <v>9203</v>
      </c>
      <c r="BM253">
        <v>760</v>
      </c>
      <c r="BN253">
        <v>8910</v>
      </c>
      <c r="BO253">
        <v>736</v>
      </c>
      <c r="BP253">
        <v>293</v>
      </c>
      <c r="BQ253">
        <v>24</v>
      </c>
      <c r="BR253">
        <v>1676</v>
      </c>
      <c r="BS253">
        <v>190</v>
      </c>
      <c r="BT253">
        <v>6586</v>
      </c>
      <c r="BU253">
        <v>490</v>
      </c>
      <c r="BV253">
        <v>2879</v>
      </c>
      <c r="BW253">
        <v>345</v>
      </c>
      <c r="BX253">
        <v>1414</v>
      </c>
      <c r="BY253">
        <v>115</v>
      </c>
      <c r="BZ253">
        <v>2614</v>
      </c>
      <c r="CA253">
        <v>293</v>
      </c>
      <c r="CB253">
        <v>3664</v>
      </c>
      <c r="CC253">
        <v>336</v>
      </c>
      <c r="CD253">
        <v>8630</v>
      </c>
      <c r="CE253">
        <v>551</v>
      </c>
      <c r="CF253">
        <v>7352</v>
      </c>
      <c r="CG253">
        <v>327</v>
      </c>
      <c r="CH253">
        <v>1214</v>
      </c>
      <c r="CI253">
        <v>18542</v>
      </c>
      <c r="CJ253">
        <v>14195</v>
      </c>
      <c r="CK253">
        <v>8155</v>
      </c>
      <c r="CL253">
        <v>18419</v>
      </c>
      <c r="CM253">
        <v>453</v>
      </c>
      <c r="CN253">
        <v>165</v>
      </c>
      <c r="CO253">
        <v>1064</v>
      </c>
      <c r="CP253">
        <v>623</v>
      </c>
      <c r="CQ253">
        <v>1566</v>
      </c>
      <c r="CR253">
        <v>307</v>
      </c>
      <c r="CS253">
        <v>1110</v>
      </c>
      <c r="CT253">
        <v>413</v>
      </c>
      <c r="CU253">
        <v>110</v>
      </c>
      <c r="CV253">
        <v>571</v>
      </c>
      <c r="CW253">
        <v>473</v>
      </c>
      <c r="CX253">
        <v>2336</v>
      </c>
      <c r="CY253">
        <v>719</v>
      </c>
      <c r="CZ253">
        <v>413</v>
      </c>
      <c r="DA253">
        <v>332</v>
      </c>
      <c r="DB253">
        <v>445</v>
      </c>
      <c r="DC253">
        <v>227</v>
      </c>
      <c r="DD253">
        <v>731</v>
      </c>
      <c r="DE253">
        <v>3270</v>
      </c>
      <c r="DF253">
        <v>5383</v>
      </c>
      <c r="DG253">
        <v>4252</v>
      </c>
      <c r="DH253">
        <v>1207</v>
      </c>
      <c r="DI253">
        <v>492</v>
      </c>
      <c r="DJ253">
        <v>350</v>
      </c>
      <c r="DK253">
        <v>639</v>
      </c>
      <c r="DL253">
        <v>418</v>
      </c>
      <c r="DM253">
        <v>17291</v>
      </c>
      <c r="DN253">
        <v>2360</v>
      </c>
      <c r="DO253">
        <v>6336</v>
      </c>
      <c r="DP253">
        <v>2317</v>
      </c>
      <c r="DQ253">
        <v>498</v>
      </c>
      <c r="DR253">
        <v>348</v>
      </c>
      <c r="DS253">
        <v>170</v>
      </c>
      <c r="DT253">
        <v>220</v>
      </c>
      <c r="DU253">
        <v>259</v>
      </c>
      <c r="DV253">
        <v>609</v>
      </c>
      <c r="DW253">
        <v>8653</v>
      </c>
      <c r="DX253" t="s">
        <v>1857</v>
      </c>
      <c r="DY253" t="s">
        <v>1061</v>
      </c>
      <c r="DZ253" t="s">
        <v>700</v>
      </c>
      <c r="EA253" t="s">
        <v>700</v>
      </c>
      <c r="EB253" t="s">
        <v>932</v>
      </c>
      <c r="EC253">
        <v>1.8</v>
      </c>
      <c r="ED253">
        <v>3.7</v>
      </c>
      <c r="EE253">
        <v>3.3</v>
      </c>
      <c r="EF253">
        <v>8</v>
      </c>
      <c r="EG253">
        <v>3.6</v>
      </c>
      <c r="EH253">
        <v>3.9</v>
      </c>
      <c r="EI253">
        <v>3.3</v>
      </c>
      <c r="EJ253">
        <v>3.6</v>
      </c>
      <c r="EK253">
        <v>0.1</v>
      </c>
      <c r="EL253">
        <v>3.3</v>
      </c>
      <c r="EM253">
        <v>2.7</v>
      </c>
      <c r="EN253">
        <v>0.1</v>
      </c>
      <c r="EO253">
        <v>2.2000000000000002</v>
      </c>
      <c r="EP253">
        <v>1.9</v>
      </c>
      <c r="EQ253">
        <v>1.6</v>
      </c>
      <c r="ER253">
        <v>26.7</v>
      </c>
      <c r="ES253">
        <v>48.7</v>
      </c>
      <c r="ET253">
        <v>21</v>
      </c>
      <c r="EU253">
        <v>39.1</v>
      </c>
      <c r="EV253">
        <v>15.1</v>
      </c>
      <c r="EW253">
        <v>19.100000000000001</v>
      </c>
      <c r="EX253">
        <v>1.7</v>
      </c>
      <c r="EY253">
        <v>1.8</v>
      </c>
      <c r="EZ253">
        <v>23.1</v>
      </c>
      <c r="FA253">
        <v>19.3</v>
      </c>
      <c r="FB253">
        <v>38.4</v>
      </c>
      <c r="FC253">
        <v>2.7</v>
      </c>
      <c r="FD253">
        <v>1.7</v>
      </c>
      <c r="FE253">
        <v>2.7</v>
      </c>
      <c r="FF253">
        <v>3.7</v>
      </c>
      <c r="FG253">
        <v>2</v>
      </c>
      <c r="FH253">
        <v>1.3</v>
      </c>
      <c r="FI253">
        <v>2.6</v>
      </c>
      <c r="FJ253">
        <v>2.6</v>
      </c>
      <c r="FK253">
        <v>8.8000000000000007</v>
      </c>
      <c r="FL253">
        <v>6.2</v>
      </c>
      <c r="FM253">
        <v>2.4</v>
      </c>
      <c r="FN253">
        <v>5.8</v>
      </c>
      <c r="FO253">
        <v>4.7</v>
      </c>
      <c r="FP253">
        <v>4.5999999999999996</v>
      </c>
      <c r="FQ253">
        <v>1.7</v>
      </c>
      <c r="FR253">
        <v>3.6</v>
      </c>
      <c r="FS253">
        <v>172</v>
      </c>
      <c r="FZ253" t="s">
        <v>700</v>
      </c>
      <c r="GA253" t="s">
        <v>700</v>
      </c>
      <c r="GB253" t="s">
        <v>933</v>
      </c>
      <c r="GC253" t="s">
        <v>195</v>
      </c>
    </row>
    <row r="254" spans="1:185" x14ac:dyDescent="0.25">
      <c r="A254" t="s">
        <v>1062</v>
      </c>
      <c r="B254">
        <v>22764</v>
      </c>
      <c r="C254">
        <v>1179</v>
      </c>
      <c r="D254">
        <v>5870</v>
      </c>
      <c r="E254">
        <v>375</v>
      </c>
      <c r="F254">
        <v>12764</v>
      </c>
      <c r="G254">
        <v>802</v>
      </c>
      <c r="H254">
        <v>4130</v>
      </c>
      <c r="I254">
        <v>2</v>
      </c>
      <c r="J254">
        <v>1666</v>
      </c>
      <c r="K254">
        <v>137</v>
      </c>
      <c r="L254">
        <v>4204</v>
      </c>
      <c r="M254">
        <v>238</v>
      </c>
      <c r="N254">
        <v>1592</v>
      </c>
      <c r="O254">
        <v>133</v>
      </c>
      <c r="P254">
        <v>2019</v>
      </c>
      <c r="Q254">
        <v>163</v>
      </c>
      <c r="R254">
        <v>2728</v>
      </c>
      <c r="S254">
        <v>249</v>
      </c>
      <c r="T254">
        <v>2926</v>
      </c>
      <c r="U254">
        <v>145</v>
      </c>
      <c r="V254">
        <v>3499</v>
      </c>
      <c r="W254">
        <v>112</v>
      </c>
      <c r="X254">
        <v>11585</v>
      </c>
      <c r="Y254">
        <v>675</v>
      </c>
      <c r="Z254">
        <v>11179</v>
      </c>
      <c r="AA254">
        <v>504</v>
      </c>
      <c r="AB254">
        <v>22187</v>
      </c>
      <c r="AC254">
        <v>1113</v>
      </c>
      <c r="AD254">
        <v>119</v>
      </c>
      <c r="AE254">
        <v>0</v>
      </c>
      <c r="AF254">
        <v>24</v>
      </c>
      <c r="AG254">
        <v>0</v>
      </c>
      <c r="AH254">
        <v>53</v>
      </c>
      <c r="AI254">
        <v>2</v>
      </c>
      <c r="AJ254">
        <v>115</v>
      </c>
      <c r="AK254">
        <v>26</v>
      </c>
      <c r="AL254">
        <v>255</v>
      </c>
      <c r="AM254">
        <v>38</v>
      </c>
      <c r="AN254">
        <v>877</v>
      </c>
      <c r="AO254">
        <v>238</v>
      </c>
      <c r="AP254">
        <v>21460</v>
      </c>
      <c r="AQ254">
        <v>898</v>
      </c>
      <c r="AR254">
        <v>2549</v>
      </c>
      <c r="AS254">
        <v>53</v>
      </c>
      <c r="AT254">
        <v>20215</v>
      </c>
      <c r="AU254">
        <v>1126</v>
      </c>
      <c r="AV254">
        <v>22298</v>
      </c>
      <c r="AW254">
        <v>1035</v>
      </c>
      <c r="AX254">
        <v>466</v>
      </c>
      <c r="AY254">
        <v>144</v>
      </c>
      <c r="AZ254">
        <v>138</v>
      </c>
      <c r="BA254">
        <v>2</v>
      </c>
      <c r="BB254">
        <v>328</v>
      </c>
      <c r="BC254">
        <v>142</v>
      </c>
      <c r="BD254">
        <v>1050</v>
      </c>
      <c r="BE254">
        <v>185</v>
      </c>
      <c r="BF254">
        <v>5528</v>
      </c>
      <c r="BG254">
        <v>165</v>
      </c>
      <c r="BH254">
        <v>5823</v>
      </c>
      <c r="BI254">
        <v>255</v>
      </c>
      <c r="BJ254">
        <v>2901</v>
      </c>
      <c r="BK254">
        <v>66</v>
      </c>
      <c r="BL254">
        <v>10567</v>
      </c>
      <c r="BM254">
        <v>617</v>
      </c>
      <c r="BN254">
        <v>10303</v>
      </c>
      <c r="BO254">
        <v>580</v>
      </c>
      <c r="BP254">
        <v>264</v>
      </c>
      <c r="BQ254">
        <v>37</v>
      </c>
      <c r="BR254">
        <v>2197</v>
      </c>
      <c r="BS254">
        <v>185</v>
      </c>
      <c r="BT254">
        <v>7598</v>
      </c>
      <c r="BU254">
        <v>458</v>
      </c>
      <c r="BV254">
        <v>3433</v>
      </c>
      <c r="BW254">
        <v>177</v>
      </c>
      <c r="BX254">
        <v>1733</v>
      </c>
      <c r="BY254">
        <v>167</v>
      </c>
      <c r="BZ254">
        <v>1721</v>
      </c>
      <c r="CA254">
        <v>111</v>
      </c>
      <c r="CB254">
        <v>3190</v>
      </c>
      <c r="CC254">
        <v>310</v>
      </c>
      <c r="CD254">
        <v>10686</v>
      </c>
      <c r="CE254">
        <v>585</v>
      </c>
      <c r="CF254">
        <v>8755</v>
      </c>
      <c r="CG254">
        <v>275</v>
      </c>
      <c r="CH254">
        <v>1179</v>
      </c>
      <c r="CI254">
        <v>21585</v>
      </c>
      <c r="CJ254">
        <v>17353</v>
      </c>
      <c r="CK254">
        <v>8252</v>
      </c>
      <c r="CL254">
        <v>20741</v>
      </c>
      <c r="CM254">
        <v>925</v>
      </c>
      <c r="CN254">
        <v>377</v>
      </c>
      <c r="CO254">
        <v>662</v>
      </c>
      <c r="CP254">
        <v>1058</v>
      </c>
      <c r="CQ254">
        <v>2668</v>
      </c>
      <c r="CR254">
        <v>306</v>
      </c>
      <c r="CS254">
        <v>1081</v>
      </c>
      <c r="CT254">
        <v>627</v>
      </c>
      <c r="CU254">
        <v>91</v>
      </c>
      <c r="CV254">
        <v>457</v>
      </c>
      <c r="CW254">
        <v>560</v>
      </c>
      <c r="CX254">
        <v>2657</v>
      </c>
      <c r="CY254">
        <v>651</v>
      </c>
      <c r="CZ254">
        <v>478</v>
      </c>
      <c r="DA254">
        <v>267</v>
      </c>
      <c r="DB254">
        <v>399</v>
      </c>
      <c r="DC254">
        <v>289</v>
      </c>
      <c r="DD254">
        <v>794</v>
      </c>
      <c r="DE254">
        <v>2969</v>
      </c>
      <c r="DF254">
        <v>6222</v>
      </c>
      <c r="DG254">
        <v>5129</v>
      </c>
      <c r="DH254">
        <v>1738</v>
      </c>
      <c r="DI254">
        <v>502</v>
      </c>
      <c r="DJ254">
        <v>289</v>
      </c>
      <c r="DK254">
        <v>591</v>
      </c>
      <c r="DL254">
        <v>381</v>
      </c>
      <c r="DM254">
        <v>20242</v>
      </c>
      <c r="DN254">
        <v>2326</v>
      </c>
      <c r="DO254">
        <v>7275</v>
      </c>
      <c r="DP254">
        <v>1916</v>
      </c>
      <c r="DQ254">
        <v>340</v>
      </c>
      <c r="DR254">
        <v>323</v>
      </c>
      <c r="DS254">
        <v>184</v>
      </c>
      <c r="DT254">
        <v>172</v>
      </c>
      <c r="DU254">
        <v>130</v>
      </c>
      <c r="DV254">
        <v>594</v>
      </c>
      <c r="DW254">
        <v>9191</v>
      </c>
      <c r="DX254" t="s">
        <v>1857</v>
      </c>
      <c r="DY254" t="s">
        <v>1062</v>
      </c>
      <c r="DZ254" t="s">
        <v>700</v>
      </c>
      <c r="EA254" t="s">
        <v>700</v>
      </c>
      <c r="EB254" t="s">
        <v>934</v>
      </c>
      <c r="EC254">
        <v>1</v>
      </c>
      <c r="ED254">
        <v>2.9</v>
      </c>
      <c r="EE254">
        <v>1.8</v>
      </c>
      <c r="EF254">
        <v>3.3</v>
      </c>
      <c r="EG254">
        <v>2.5</v>
      </c>
      <c r="EH254">
        <v>4.3</v>
      </c>
      <c r="EI254">
        <v>1.8</v>
      </c>
      <c r="EJ254">
        <v>1</v>
      </c>
      <c r="EK254">
        <v>0.7</v>
      </c>
      <c r="EL254">
        <v>1.8</v>
      </c>
      <c r="EM254">
        <v>1.2</v>
      </c>
      <c r="EN254">
        <v>0.1</v>
      </c>
      <c r="EO254">
        <v>1.2</v>
      </c>
      <c r="EP254">
        <v>0.9</v>
      </c>
      <c r="EQ254">
        <v>1</v>
      </c>
      <c r="ER254">
        <v>13.6</v>
      </c>
      <c r="ES254">
        <v>44.4</v>
      </c>
      <c r="ET254">
        <v>7.2</v>
      </c>
      <c r="EU254">
        <v>12</v>
      </c>
      <c r="EV254">
        <v>7.3</v>
      </c>
      <c r="EW254">
        <v>18.100000000000001</v>
      </c>
      <c r="EX254">
        <v>0.7</v>
      </c>
      <c r="EY254">
        <v>0.8</v>
      </c>
      <c r="EZ254">
        <v>16.7</v>
      </c>
      <c r="FA254">
        <v>3.5</v>
      </c>
      <c r="FB254">
        <v>21.9</v>
      </c>
      <c r="FC254">
        <v>1.2</v>
      </c>
      <c r="FD254">
        <v>1.1000000000000001</v>
      </c>
      <c r="FE254">
        <v>9.5</v>
      </c>
      <c r="FF254">
        <v>1</v>
      </c>
      <c r="FG254">
        <v>1</v>
      </c>
      <c r="FH254">
        <v>1.1000000000000001</v>
      </c>
      <c r="FI254">
        <v>1.2</v>
      </c>
      <c r="FJ254">
        <v>1.2</v>
      </c>
      <c r="FK254">
        <v>8.1999999999999993</v>
      </c>
      <c r="FL254">
        <v>2.5</v>
      </c>
      <c r="FM254">
        <v>1.5</v>
      </c>
      <c r="FN254">
        <v>1.3</v>
      </c>
      <c r="FO254">
        <v>3</v>
      </c>
      <c r="FP254">
        <v>5.0999999999999996</v>
      </c>
      <c r="FQ254">
        <v>1.1000000000000001</v>
      </c>
      <c r="FR254">
        <v>1.4</v>
      </c>
      <c r="FS254">
        <v>47</v>
      </c>
      <c r="FZ254" t="s">
        <v>700</v>
      </c>
      <c r="GA254" t="s">
        <v>700</v>
      </c>
      <c r="GB254" t="s">
        <v>935</v>
      </c>
      <c r="GC254" t="s">
        <v>195</v>
      </c>
    </row>
    <row r="255" spans="1:185" x14ac:dyDescent="0.25">
      <c r="A255" t="s">
        <v>1063</v>
      </c>
      <c r="B255">
        <v>25283</v>
      </c>
      <c r="C255">
        <v>1537</v>
      </c>
      <c r="D255">
        <v>6423</v>
      </c>
      <c r="E255">
        <v>338</v>
      </c>
      <c r="F255">
        <v>14548</v>
      </c>
      <c r="G255">
        <v>1179</v>
      </c>
      <c r="H255">
        <v>4312</v>
      </c>
      <c r="I255">
        <v>20</v>
      </c>
      <c r="J255">
        <v>1989</v>
      </c>
      <c r="K255">
        <v>163</v>
      </c>
      <c r="L255">
        <v>4434</v>
      </c>
      <c r="M255">
        <v>175</v>
      </c>
      <c r="N255">
        <v>1818</v>
      </c>
      <c r="O255">
        <v>185</v>
      </c>
      <c r="P255">
        <v>2707</v>
      </c>
      <c r="Q255">
        <v>283</v>
      </c>
      <c r="R255">
        <v>2995</v>
      </c>
      <c r="S255">
        <v>254</v>
      </c>
      <c r="T255">
        <v>3436</v>
      </c>
      <c r="U255">
        <v>271</v>
      </c>
      <c r="V255">
        <v>3592</v>
      </c>
      <c r="W255">
        <v>186</v>
      </c>
      <c r="X255">
        <v>12619</v>
      </c>
      <c r="Y255">
        <v>923</v>
      </c>
      <c r="Z255">
        <v>12664</v>
      </c>
      <c r="AA255">
        <v>614</v>
      </c>
      <c r="AB255">
        <v>22937</v>
      </c>
      <c r="AC255">
        <v>1258</v>
      </c>
      <c r="AD255">
        <v>62</v>
      </c>
      <c r="AE255">
        <v>0</v>
      </c>
      <c r="AF255">
        <v>1252</v>
      </c>
      <c r="AG255">
        <v>185</v>
      </c>
      <c r="AH255">
        <v>206</v>
      </c>
      <c r="AI255">
        <v>0</v>
      </c>
      <c r="AJ255">
        <v>79</v>
      </c>
      <c r="AK255">
        <v>34</v>
      </c>
      <c r="AL255">
        <v>734</v>
      </c>
      <c r="AM255">
        <v>47</v>
      </c>
      <c r="AN255">
        <v>588</v>
      </c>
      <c r="AO255">
        <v>80</v>
      </c>
      <c r="AP255">
        <v>22597</v>
      </c>
      <c r="AQ255">
        <v>1227</v>
      </c>
      <c r="AR255">
        <v>3893</v>
      </c>
      <c r="AS255">
        <v>175</v>
      </c>
      <c r="AT255">
        <v>21390</v>
      </c>
      <c r="AU255">
        <v>1362</v>
      </c>
      <c r="AV255">
        <v>24895</v>
      </c>
      <c r="AW255">
        <v>1480</v>
      </c>
      <c r="AX255">
        <v>388</v>
      </c>
      <c r="AY255">
        <v>57</v>
      </c>
      <c r="AZ255">
        <v>257</v>
      </c>
      <c r="BA255">
        <v>27</v>
      </c>
      <c r="BB255">
        <v>131</v>
      </c>
      <c r="BC255">
        <v>30</v>
      </c>
      <c r="BD255">
        <v>1661</v>
      </c>
      <c r="BE255">
        <v>215</v>
      </c>
      <c r="BF255">
        <v>6501</v>
      </c>
      <c r="BG255">
        <v>434</v>
      </c>
      <c r="BH255">
        <v>6232</v>
      </c>
      <c r="BI255">
        <v>281</v>
      </c>
      <c r="BJ255">
        <v>2648</v>
      </c>
      <c r="BK255">
        <v>84</v>
      </c>
      <c r="BL255">
        <v>11692</v>
      </c>
      <c r="BM255">
        <v>883</v>
      </c>
      <c r="BN255">
        <v>11008</v>
      </c>
      <c r="BO255">
        <v>763</v>
      </c>
      <c r="BP255">
        <v>684</v>
      </c>
      <c r="BQ255">
        <v>120</v>
      </c>
      <c r="BR255">
        <v>2856</v>
      </c>
      <c r="BS255">
        <v>296</v>
      </c>
      <c r="BT255">
        <v>7898</v>
      </c>
      <c r="BU255">
        <v>533</v>
      </c>
      <c r="BV255">
        <v>4022</v>
      </c>
      <c r="BW255">
        <v>351</v>
      </c>
      <c r="BX255">
        <v>2628</v>
      </c>
      <c r="BY255">
        <v>295</v>
      </c>
      <c r="BZ255">
        <v>3042</v>
      </c>
      <c r="CA255">
        <v>259</v>
      </c>
      <c r="CB255">
        <v>4831</v>
      </c>
      <c r="CC255">
        <v>481</v>
      </c>
      <c r="CD255">
        <v>13143</v>
      </c>
      <c r="CE255">
        <v>834</v>
      </c>
      <c r="CF255">
        <v>7173</v>
      </c>
      <c r="CG255">
        <v>219</v>
      </c>
      <c r="CH255">
        <v>1537</v>
      </c>
      <c r="CI255">
        <v>23746</v>
      </c>
      <c r="CJ255">
        <v>16892</v>
      </c>
      <c r="CK255">
        <v>11101</v>
      </c>
      <c r="CL255">
        <v>23325</v>
      </c>
      <c r="CM255">
        <v>749</v>
      </c>
      <c r="CN255">
        <v>155</v>
      </c>
      <c r="CO255">
        <v>228</v>
      </c>
      <c r="CP255">
        <v>1366</v>
      </c>
      <c r="CQ255">
        <v>2058</v>
      </c>
      <c r="CR255">
        <v>254</v>
      </c>
      <c r="CS255">
        <v>1372</v>
      </c>
      <c r="CT255">
        <v>463</v>
      </c>
      <c r="CU255">
        <v>68</v>
      </c>
      <c r="CV255">
        <v>471</v>
      </c>
      <c r="CW255">
        <v>677</v>
      </c>
      <c r="CX255">
        <v>2773</v>
      </c>
      <c r="CY255">
        <v>1259</v>
      </c>
      <c r="CZ255">
        <v>637</v>
      </c>
      <c r="DA255">
        <v>462</v>
      </c>
      <c r="DB255">
        <v>427</v>
      </c>
      <c r="DC255">
        <v>360</v>
      </c>
      <c r="DD255">
        <v>1053</v>
      </c>
      <c r="DE255">
        <v>3382</v>
      </c>
      <c r="DF255">
        <v>6754</v>
      </c>
      <c r="DG255">
        <v>4938</v>
      </c>
      <c r="DH255">
        <v>1731</v>
      </c>
      <c r="DI255">
        <v>691</v>
      </c>
      <c r="DJ255">
        <v>451</v>
      </c>
      <c r="DK255">
        <v>1125</v>
      </c>
      <c r="DL255">
        <v>731</v>
      </c>
      <c r="DM255">
        <v>21925</v>
      </c>
      <c r="DN255">
        <v>3472</v>
      </c>
      <c r="DO255">
        <v>7604</v>
      </c>
      <c r="DP255">
        <v>2532</v>
      </c>
      <c r="DQ255">
        <v>352</v>
      </c>
      <c r="DR255">
        <v>225</v>
      </c>
      <c r="DS255">
        <v>263</v>
      </c>
      <c r="DT255">
        <v>430</v>
      </c>
      <c r="DU255">
        <v>219</v>
      </c>
      <c r="DV255">
        <v>808</v>
      </c>
      <c r="DW255">
        <v>10136</v>
      </c>
      <c r="DX255" t="s">
        <v>1857</v>
      </c>
      <c r="DY255" t="s">
        <v>1063</v>
      </c>
      <c r="DZ255" t="s">
        <v>700</v>
      </c>
      <c r="EA255" t="s">
        <v>700</v>
      </c>
      <c r="EB255" t="s">
        <v>936</v>
      </c>
      <c r="EC255">
        <v>0.9</v>
      </c>
      <c r="ED255">
        <v>3.4</v>
      </c>
      <c r="EE255">
        <v>1.5</v>
      </c>
      <c r="EF255">
        <v>3.4</v>
      </c>
      <c r="EG255">
        <v>3.1</v>
      </c>
      <c r="EH255">
        <v>2.7</v>
      </c>
      <c r="EI255">
        <v>2.2000000000000002</v>
      </c>
      <c r="EJ255">
        <v>1.3</v>
      </c>
      <c r="EK255">
        <v>0.4</v>
      </c>
      <c r="EL255">
        <v>1.6</v>
      </c>
      <c r="EM255">
        <v>1.2</v>
      </c>
      <c r="EN255">
        <v>0.4</v>
      </c>
      <c r="EO255">
        <v>1.2</v>
      </c>
      <c r="EP255">
        <v>0.9</v>
      </c>
      <c r="EQ255">
        <v>1</v>
      </c>
      <c r="ER255">
        <v>24.2</v>
      </c>
      <c r="ES255">
        <v>3.9</v>
      </c>
      <c r="ET255">
        <v>8.1</v>
      </c>
      <c r="EU255">
        <v>42</v>
      </c>
      <c r="EV255">
        <v>3.9</v>
      </c>
      <c r="EW255">
        <v>7.8</v>
      </c>
      <c r="EX255">
        <v>1</v>
      </c>
      <c r="EY255">
        <v>0.9</v>
      </c>
      <c r="EZ255">
        <v>6.7</v>
      </c>
      <c r="FA255">
        <v>6.8</v>
      </c>
      <c r="FB255">
        <v>15.3</v>
      </c>
      <c r="FC255">
        <v>1.4</v>
      </c>
      <c r="FD255">
        <v>1.1000000000000001</v>
      </c>
      <c r="FE255">
        <v>3</v>
      </c>
      <c r="FF255">
        <v>1.6</v>
      </c>
      <c r="FG255">
        <v>1.1000000000000001</v>
      </c>
      <c r="FH255">
        <v>1.7</v>
      </c>
      <c r="FI255">
        <v>1.4</v>
      </c>
      <c r="FJ255">
        <v>1.3</v>
      </c>
      <c r="FK255">
        <v>5.9</v>
      </c>
      <c r="FL255">
        <v>2</v>
      </c>
      <c r="FM255">
        <v>1.6</v>
      </c>
      <c r="FN255">
        <v>1.8</v>
      </c>
      <c r="FO255">
        <v>2.1</v>
      </c>
      <c r="FP255">
        <v>2.7</v>
      </c>
      <c r="FQ255">
        <v>1.3</v>
      </c>
      <c r="FR255">
        <v>0.9</v>
      </c>
      <c r="FS255">
        <v>65</v>
      </c>
      <c r="FZ255" t="s">
        <v>700</v>
      </c>
      <c r="GA255" t="s">
        <v>700</v>
      </c>
      <c r="GB255" t="s">
        <v>937</v>
      </c>
      <c r="GC255" t="s">
        <v>195</v>
      </c>
    </row>
    <row r="256" spans="1:185" x14ac:dyDescent="0.25">
      <c r="A256" t="s">
        <v>1064</v>
      </c>
      <c r="B256">
        <v>32602</v>
      </c>
      <c r="C256">
        <v>1699</v>
      </c>
      <c r="D256">
        <v>8107</v>
      </c>
      <c r="E256">
        <v>292</v>
      </c>
      <c r="F256">
        <v>18650</v>
      </c>
      <c r="G256">
        <v>1404</v>
      </c>
      <c r="H256">
        <v>5845</v>
      </c>
      <c r="I256">
        <v>3</v>
      </c>
      <c r="J256">
        <v>2448</v>
      </c>
      <c r="K256">
        <v>98</v>
      </c>
      <c r="L256">
        <v>5659</v>
      </c>
      <c r="M256">
        <v>194</v>
      </c>
      <c r="N256">
        <v>2260</v>
      </c>
      <c r="O256">
        <v>216</v>
      </c>
      <c r="P256">
        <v>3284</v>
      </c>
      <c r="Q256">
        <v>309</v>
      </c>
      <c r="R256">
        <v>3742</v>
      </c>
      <c r="S256">
        <v>285</v>
      </c>
      <c r="T256">
        <v>4406</v>
      </c>
      <c r="U256">
        <v>297</v>
      </c>
      <c r="V256">
        <v>4958</v>
      </c>
      <c r="W256">
        <v>297</v>
      </c>
      <c r="X256">
        <v>16463</v>
      </c>
      <c r="Y256">
        <v>1037</v>
      </c>
      <c r="Z256">
        <v>16139</v>
      </c>
      <c r="AA256">
        <v>662</v>
      </c>
      <c r="AB256">
        <v>31562</v>
      </c>
      <c r="AC256">
        <v>1573</v>
      </c>
      <c r="AD256">
        <v>155</v>
      </c>
      <c r="AE256">
        <v>0</v>
      </c>
      <c r="AF256">
        <v>66</v>
      </c>
      <c r="AG256">
        <v>3</v>
      </c>
      <c r="AH256">
        <v>154</v>
      </c>
      <c r="AI256">
        <v>20</v>
      </c>
      <c r="AJ256">
        <v>220</v>
      </c>
      <c r="AK256">
        <v>80</v>
      </c>
      <c r="AL256">
        <v>445</v>
      </c>
      <c r="AM256">
        <v>23</v>
      </c>
      <c r="AN256">
        <v>529</v>
      </c>
      <c r="AO256">
        <v>159</v>
      </c>
      <c r="AP256">
        <v>31271</v>
      </c>
      <c r="AQ256">
        <v>1494</v>
      </c>
      <c r="AR256">
        <v>4083</v>
      </c>
      <c r="AS256">
        <v>51</v>
      </c>
      <c r="AT256">
        <v>28519</v>
      </c>
      <c r="AU256">
        <v>1648</v>
      </c>
      <c r="AV256">
        <v>32165</v>
      </c>
      <c r="AW256">
        <v>1561</v>
      </c>
      <c r="AX256">
        <v>437</v>
      </c>
      <c r="AY256">
        <v>138</v>
      </c>
      <c r="AZ256">
        <v>260</v>
      </c>
      <c r="BA256">
        <v>60</v>
      </c>
      <c r="BB256">
        <v>177</v>
      </c>
      <c r="BC256">
        <v>78</v>
      </c>
      <c r="BD256">
        <v>2116</v>
      </c>
      <c r="BE256">
        <v>282</v>
      </c>
      <c r="BF256">
        <v>8588</v>
      </c>
      <c r="BG256">
        <v>413</v>
      </c>
      <c r="BH256">
        <v>7696</v>
      </c>
      <c r="BI256">
        <v>424</v>
      </c>
      <c r="BJ256">
        <v>3835</v>
      </c>
      <c r="BK256">
        <v>72</v>
      </c>
      <c r="BL256">
        <v>15540</v>
      </c>
      <c r="BM256">
        <v>1140</v>
      </c>
      <c r="BN256">
        <v>14890</v>
      </c>
      <c r="BO256">
        <v>1029</v>
      </c>
      <c r="BP256">
        <v>650</v>
      </c>
      <c r="BQ256">
        <v>111</v>
      </c>
      <c r="BR256">
        <v>3110</v>
      </c>
      <c r="BS256">
        <v>264</v>
      </c>
      <c r="BT256">
        <v>10840</v>
      </c>
      <c r="BU256">
        <v>721</v>
      </c>
      <c r="BV256">
        <v>5140</v>
      </c>
      <c r="BW256">
        <v>439</v>
      </c>
      <c r="BX256">
        <v>2670</v>
      </c>
      <c r="BY256">
        <v>244</v>
      </c>
      <c r="BZ256">
        <v>3561</v>
      </c>
      <c r="CA256">
        <v>266</v>
      </c>
      <c r="CB256">
        <v>5816</v>
      </c>
      <c r="CC256">
        <v>382</v>
      </c>
      <c r="CD256">
        <v>16049</v>
      </c>
      <c r="CE256">
        <v>884</v>
      </c>
      <c r="CF256">
        <v>10629</v>
      </c>
      <c r="CG256">
        <v>431</v>
      </c>
      <c r="CH256">
        <v>1699</v>
      </c>
      <c r="CI256">
        <v>30903</v>
      </c>
      <c r="CJ256">
        <v>22844</v>
      </c>
      <c r="CK256">
        <v>13869</v>
      </c>
      <c r="CL256">
        <v>30234</v>
      </c>
      <c r="CM256">
        <v>732</v>
      </c>
      <c r="CN256">
        <v>301</v>
      </c>
      <c r="CO256">
        <v>1153</v>
      </c>
      <c r="CP256">
        <v>1386</v>
      </c>
      <c r="CQ256">
        <v>2375</v>
      </c>
      <c r="CR256">
        <v>453</v>
      </c>
      <c r="CS256">
        <v>1820</v>
      </c>
      <c r="CT256">
        <v>720</v>
      </c>
      <c r="CU256">
        <v>133</v>
      </c>
      <c r="CV256">
        <v>480</v>
      </c>
      <c r="CW256">
        <v>1273</v>
      </c>
      <c r="CX256">
        <v>3903</v>
      </c>
      <c r="CY256">
        <v>1205</v>
      </c>
      <c r="CZ256">
        <v>751</v>
      </c>
      <c r="DA256">
        <v>780</v>
      </c>
      <c r="DB256">
        <v>589</v>
      </c>
      <c r="DC256">
        <v>314</v>
      </c>
      <c r="DD256">
        <v>1217</v>
      </c>
      <c r="DE256">
        <v>4370</v>
      </c>
      <c r="DF256">
        <v>9118</v>
      </c>
      <c r="DG256">
        <v>7430</v>
      </c>
      <c r="DH256">
        <v>2664</v>
      </c>
      <c r="DI256">
        <v>642</v>
      </c>
      <c r="DJ256">
        <v>390</v>
      </c>
      <c r="DK256">
        <v>1046</v>
      </c>
      <c r="DL256">
        <v>711</v>
      </c>
      <c r="DM256">
        <v>29264</v>
      </c>
      <c r="DN256">
        <v>3315</v>
      </c>
      <c r="DO256">
        <v>10525</v>
      </c>
      <c r="DP256">
        <v>2963</v>
      </c>
      <c r="DQ256">
        <v>399</v>
      </c>
      <c r="DR256">
        <v>376</v>
      </c>
      <c r="DS256">
        <v>434</v>
      </c>
      <c r="DT256">
        <v>327</v>
      </c>
      <c r="DU256">
        <v>228</v>
      </c>
      <c r="DV256">
        <v>889</v>
      </c>
      <c r="DW256">
        <v>13488</v>
      </c>
      <c r="DX256" t="s">
        <v>1857</v>
      </c>
      <c r="DY256" t="s">
        <v>1064</v>
      </c>
      <c r="DZ256" t="s">
        <v>700</v>
      </c>
      <c r="EA256" t="s">
        <v>700</v>
      </c>
      <c r="EB256" t="s">
        <v>938</v>
      </c>
      <c r="EC256">
        <v>0.7</v>
      </c>
      <c r="ED256">
        <v>1.9</v>
      </c>
      <c r="EE256">
        <v>1.1000000000000001</v>
      </c>
      <c r="EF256">
        <v>3.6</v>
      </c>
      <c r="EG256">
        <v>2.2999999999999998</v>
      </c>
      <c r="EH256">
        <v>2.8</v>
      </c>
      <c r="EI256">
        <v>1.8</v>
      </c>
      <c r="EJ256">
        <v>1.5</v>
      </c>
      <c r="EK256">
        <v>0.1</v>
      </c>
      <c r="EL256">
        <v>1</v>
      </c>
      <c r="EM256">
        <v>1.1000000000000001</v>
      </c>
      <c r="EN256">
        <v>0.1</v>
      </c>
      <c r="EO256">
        <v>0.9</v>
      </c>
      <c r="EP256">
        <v>0.8</v>
      </c>
      <c r="EQ256">
        <v>0.7</v>
      </c>
      <c r="ER256">
        <v>10.7</v>
      </c>
      <c r="ES256">
        <v>5.8</v>
      </c>
      <c r="ET256">
        <v>16.7</v>
      </c>
      <c r="EU256">
        <v>12.7</v>
      </c>
      <c r="EV256">
        <v>3.2</v>
      </c>
      <c r="EW256">
        <v>17.899999999999999</v>
      </c>
      <c r="EX256">
        <v>0.7</v>
      </c>
      <c r="EY256">
        <v>0.7</v>
      </c>
      <c r="EZ256">
        <v>11.4</v>
      </c>
      <c r="FA256">
        <v>13.8</v>
      </c>
      <c r="FB256">
        <v>17.899999999999999</v>
      </c>
      <c r="FC256">
        <v>0.5</v>
      </c>
      <c r="FD256">
        <v>0.8</v>
      </c>
      <c r="FE256">
        <v>4.3</v>
      </c>
      <c r="FF256">
        <v>0.8</v>
      </c>
      <c r="FG256">
        <v>1.3</v>
      </c>
      <c r="FH256">
        <v>0.5</v>
      </c>
      <c r="FI256">
        <v>1.2</v>
      </c>
      <c r="FJ256">
        <v>1.2</v>
      </c>
      <c r="FK256">
        <v>6.2</v>
      </c>
      <c r="FL256">
        <v>1.9</v>
      </c>
      <c r="FM256">
        <v>1.2</v>
      </c>
      <c r="FN256">
        <v>2</v>
      </c>
      <c r="FO256">
        <v>1.9</v>
      </c>
      <c r="FP256">
        <v>2.2999999999999998</v>
      </c>
      <c r="FQ256">
        <v>0.9</v>
      </c>
      <c r="FR256">
        <v>1.5</v>
      </c>
      <c r="FS256">
        <v>101</v>
      </c>
      <c r="FZ256" t="s">
        <v>700</v>
      </c>
      <c r="GA256" t="s">
        <v>700</v>
      </c>
      <c r="GB256" t="s">
        <v>939</v>
      </c>
      <c r="GC256" t="s">
        <v>195</v>
      </c>
    </row>
    <row r="257" spans="1:185" x14ac:dyDescent="0.25">
      <c r="A257" t="s">
        <v>1065</v>
      </c>
      <c r="B257">
        <v>39155</v>
      </c>
      <c r="C257">
        <v>2463</v>
      </c>
      <c r="D257">
        <v>10331</v>
      </c>
      <c r="E257">
        <v>612</v>
      </c>
      <c r="F257">
        <v>21820</v>
      </c>
      <c r="G257">
        <v>1851</v>
      </c>
      <c r="H257">
        <v>7004</v>
      </c>
      <c r="I257">
        <v>0</v>
      </c>
      <c r="J257">
        <v>3190</v>
      </c>
      <c r="K257">
        <v>204</v>
      </c>
      <c r="L257">
        <v>7141</v>
      </c>
      <c r="M257">
        <v>408</v>
      </c>
      <c r="N257">
        <v>2899</v>
      </c>
      <c r="O257">
        <v>578</v>
      </c>
      <c r="P257">
        <v>4309</v>
      </c>
      <c r="Q257">
        <v>378</v>
      </c>
      <c r="R257">
        <v>4688</v>
      </c>
      <c r="S257">
        <v>370</v>
      </c>
      <c r="T257">
        <v>4773</v>
      </c>
      <c r="U257">
        <v>190</v>
      </c>
      <c r="V257">
        <v>5151</v>
      </c>
      <c r="W257">
        <v>335</v>
      </c>
      <c r="X257">
        <v>19806</v>
      </c>
      <c r="Y257">
        <v>1607</v>
      </c>
      <c r="Z257">
        <v>19349</v>
      </c>
      <c r="AA257">
        <v>856</v>
      </c>
      <c r="AB257">
        <v>34637</v>
      </c>
      <c r="AC257">
        <v>1901</v>
      </c>
      <c r="AD257">
        <v>1375</v>
      </c>
      <c r="AE257">
        <v>134</v>
      </c>
      <c r="AF257">
        <v>55</v>
      </c>
      <c r="AG257">
        <v>0</v>
      </c>
      <c r="AH257">
        <v>1230</v>
      </c>
      <c r="AI257">
        <v>36</v>
      </c>
      <c r="AJ257">
        <v>862</v>
      </c>
      <c r="AK257">
        <v>208</v>
      </c>
      <c r="AL257">
        <v>840</v>
      </c>
      <c r="AM257">
        <v>96</v>
      </c>
      <c r="AN257">
        <v>4446</v>
      </c>
      <c r="AO257">
        <v>1104</v>
      </c>
      <c r="AP257">
        <v>31220</v>
      </c>
      <c r="AQ257">
        <v>1090</v>
      </c>
      <c r="AR257">
        <v>4894</v>
      </c>
      <c r="AS257">
        <v>195</v>
      </c>
      <c r="AT257">
        <v>34261</v>
      </c>
      <c r="AU257">
        <v>2268</v>
      </c>
      <c r="AV257">
        <v>35220</v>
      </c>
      <c r="AW257">
        <v>1416</v>
      </c>
      <c r="AX257">
        <v>3935</v>
      </c>
      <c r="AY257">
        <v>1047</v>
      </c>
      <c r="AZ257">
        <v>1084</v>
      </c>
      <c r="BA257">
        <v>115</v>
      </c>
      <c r="BB257">
        <v>2851</v>
      </c>
      <c r="BC257">
        <v>932</v>
      </c>
      <c r="BD257">
        <v>3357</v>
      </c>
      <c r="BE257">
        <v>426</v>
      </c>
      <c r="BF257">
        <v>8103</v>
      </c>
      <c r="BG257">
        <v>453</v>
      </c>
      <c r="BH257">
        <v>8806</v>
      </c>
      <c r="BI257">
        <v>264</v>
      </c>
      <c r="BJ257">
        <v>5659</v>
      </c>
      <c r="BK257">
        <v>130</v>
      </c>
      <c r="BL257">
        <v>18120</v>
      </c>
      <c r="BM257">
        <v>1328</v>
      </c>
      <c r="BN257">
        <v>17408</v>
      </c>
      <c r="BO257">
        <v>1034</v>
      </c>
      <c r="BP257">
        <v>712</v>
      </c>
      <c r="BQ257">
        <v>294</v>
      </c>
      <c r="BR257">
        <v>3700</v>
      </c>
      <c r="BS257">
        <v>523</v>
      </c>
      <c r="BT257">
        <v>12632</v>
      </c>
      <c r="BU257">
        <v>538</v>
      </c>
      <c r="BV257">
        <v>5977</v>
      </c>
      <c r="BW257">
        <v>720</v>
      </c>
      <c r="BX257">
        <v>3211</v>
      </c>
      <c r="BY257">
        <v>593</v>
      </c>
      <c r="BZ257">
        <v>4987</v>
      </c>
      <c r="CA257">
        <v>743</v>
      </c>
      <c r="CB257">
        <v>7736</v>
      </c>
      <c r="CC257">
        <v>1239</v>
      </c>
      <c r="CD257">
        <v>18087</v>
      </c>
      <c r="CE257">
        <v>970</v>
      </c>
      <c r="CF257">
        <v>13070</v>
      </c>
      <c r="CG257">
        <v>246</v>
      </c>
      <c r="CH257">
        <v>2463</v>
      </c>
      <c r="CI257">
        <v>36692</v>
      </c>
      <c r="CJ257">
        <v>28528</v>
      </c>
      <c r="CK257">
        <v>15135</v>
      </c>
      <c r="CL257">
        <v>31357</v>
      </c>
      <c r="CM257">
        <v>5690</v>
      </c>
      <c r="CN257">
        <v>3327</v>
      </c>
      <c r="CO257">
        <v>910</v>
      </c>
      <c r="CP257">
        <v>1211</v>
      </c>
      <c r="CQ257">
        <v>4470</v>
      </c>
      <c r="CR257">
        <v>487</v>
      </c>
      <c r="CS257">
        <v>1858</v>
      </c>
      <c r="CT257">
        <v>763</v>
      </c>
      <c r="CU257">
        <v>154</v>
      </c>
      <c r="CV257">
        <v>650</v>
      </c>
      <c r="CW257">
        <v>1293</v>
      </c>
      <c r="CX257">
        <v>4921</v>
      </c>
      <c r="CY257">
        <v>1094</v>
      </c>
      <c r="CZ257">
        <v>817</v>
      </c>
      <c r="DA257">
        <v>519</v>
      </c>
      <c r="DB257">
        <v>620</v>
      </c>
      <c r="DC257">
        <v>593</v>
      </c>
      <c r="DD257">
        <v>1609</v>
      </c>
      <c r="DE257">
        <v>5406</v>
      </c>
      <c r="DF257">
        <v>10096</v>
      </c>
      <c r="DG257">
        <v>7850</v>
      </c>
      <c r="DH257">
        <v>3061</v>
      </c>
      <c r="DI257">
        <v>986</v>
      </c>
      <c r="DJ257">
        <v>670</v>
      </c>
      <c r="DK257">
        <v>1260</v>
      </c>
      <c r="DL257">
        <v>746</v>
      </c>
      <c r="DM257">
        <v>33053</v>
      </c>
      <c r="DN257">
        <v>5753</v>
      </c>
      <c r="DO257">
        <v>11403</v>
      </c>
      <c r="DP257">
        <v>4099</v>
      </c>
      <c r="DQ257">
        <v>559</v>
      </c>
      <c r="DR257">
        <v>438</v>
      </c>
      <c r="DS257">
        <v>669</v>
      </c>
      <c r="DT257">
        <v>578</v>
      </c>
      <c r="DU257">
        <v>209</v>
      </c>
      <c r="DV257">
        <v>1392</v>
      </c>
      <c r="DW257">
        <v>15502</v>
      </c>
      <c r="DX257" t="s">
        <v>1857</v>
      </c>
      <c r="DY257" t="s">
        <v>1065</v>
      </c>
      <c r="DZ257" t="s">
        <v>700</v>
      </c>
      <c r="EA257" t="s">
        <v>700</v>
      </c>
      <c r="EB257" t="s">
        <v>940</v>
      </c>
      <c r="EC257">
        <v>1</v>
      </c>
      <c r="ED257">
        <v>3</v>
      </c>
      <c r="EE257">
        <v>2.2000000000000002</v>
      </c>
      <c r="EF257">
        <v>6.1</v>
      </c>
      <c r="EG257">
        <v>3</v>
      </c>
      <c r="EH257">
        <v>2.8</v>
      </c>
      <c r="EI257">
        <v>1.4</v>
      </c>
      <c r="EJ257">
        <v>2.1</v>
      </c>
      <c r="EK257">
        <v>0.5</v>
      </c>
      <c r="EL257">
        <v>1.9</v>
      </c>
      <c r="EM257">
        <v>1.3</v>
      </c>
      <c r="EN257">
        <v>0.2</v>
      </c>
      <c r="EO257">
        <v>1.4</v>
      </c>
      <c r="EP257">
        <v>0.9</v>
      </c>
      <c r="EQ257">
        <v>0.9</v>
      </c>
      <c r="ER257">
        <v>6.1</v>
      </c>
      <c r="ES257">
        <v>26.7</v>
      </c>
      <c r="ET257">
        <v>4.2</v>
      </c>
      <c r="EU257">
        <v>29</v>
      </c>
      <c r="EV257">
        <v>7.3</v>
      </c>
      <c r="EW257">
        <v>8.3000000000000007</v>
      </c>
      <c r="EX257">
        <v>0.7</v>
      </c>
      <c r="EY257">
        <v>0.7</v>
      </c>
      <c r="EZ257">
        <v>7.6</v>
      </c>
      <c r="FA257">
        <v>8.1999999999999993</v>
      </c>
      <c r="FB257">
        <v>8.3000000000000007</v>
      </c>
      <c r="FC257">
        <v>1.9</v>
      </c>
      <c r="FD257">
        <v>1.1000000000000001</v>
      </c>
      <c r="FE257">
        <v>5</v>
      </c>
      <c r="FF257">
        <v>1.7</v>
      </c>
      <c r="FG257">
        <v>1.1000000000000001</v>
      </c>
      <c r="FH257">
        <v>1.4</v>
      </c>
      <c r="FI257">
        <v>1.5</v>
      </c>
      <c r="FJ257">
        <v>1.2</v>
      </c>
      <c r="FK257">
        <v>15.8</v>
      </c>
      <c r="FL257">
        <v>5.7</v>
      </c>
      <c r="FM257">
        <v>1</v>
      </c>
      <c r="FN257">
        <v>3.5</v>
      </c>
      <c r="FO257">
        <v>5.9</v>
      </c>
      <c r="FP257">
        <v>4.8</v>
      </c>
      <c r="FQ257">
        <v>1.1000000000000001</v>
      </c>
      <c r="FR257">
        <v>0.7</v>
      </c>
      <c r="FS257">
        <v>342</v>
      </c>
      <c r="FZ257" t="s">
        <v>700</v>
      </c>
      <c r="GA257" t="s">
        <v>700</v>
      </c>
      <c r="GB257" t="s">
        <v>941</v>
      </c>
      <c r="GC257" t="s">
        <v>195</v>
      </c>
    </row>
    <row r="258" spans="1:185" x14ac:dyDescent="0.25">
      <c r="A258" t="s">
        <v>1066</v>
      </c>
      <c r="B258">
        <v>8246</v>
      </c>
      <c r="C258">
        <v>404</v>
      </c>
      <c r="D258">
        <v>1872</v>
      </c>
      <c r="E258">
        <v>48</v>
      </c>
      <c r="F258">
        <v>4384</v>
      </c>
      <c r="G258">
        <v>356</v>
      </c>
      <c r="H258">
        <v>1990</v>
      </c>
      <c r="I258">
        <v>0</v>
      </c>
      <c r="J258">
        <v>563</v>
      </c>
      <c r="K258">
        <v>9</v>
      </c>
      <c r="L258">
        <v>1309</v>
      </c>
      <c r="M258">
        <v>39</v>
      </c>
      <c r="N258">
        <v>545</v>
      </c>
      <c r="O258">
        <v>67</v>
      </c>
      <c r="P258">
        <v>663</v>
      </c>
      <c r="Q258">
        <v>68</v>
      </c>
      <c r="R258">
        <v>840</v>
      </c>
      <c r="S258">
        <v>54</v>
      </c>
      <c r="T258">
        <v>1029</v>
      </c>
      <c r="U258">
        <v>106</v>
      </c>
      <c r="V258">
        <v>1307</v>
      </c>
      <c r="W258">
        <v>61</v>
      </c>
      <c r="X258">
        <v>4119</v>
      </c>
      <c r="Y258">
        <v>214</v>
      </c>
      <c r="Z258">
        <v>4127</v>
      </c>
      <c r="AA258">
        <v>190</v>
      </c>
      <c r="AB258">
        <v>7962</v>
      </c>
      <c r="AC258">
        <v>372</v>
      </c>
      <c r="AD258">
        <v>49</v>
      </c>
      <c r="AE258">
        <v>17</v>
      </c>
      <c r="AF258">
        <v>19</v>
      </c>
      <c r="AG258">
        <v>0</v>
      </c>
      <c r="AH258">
        <v>101</v>
      </c>
      <c r="AI258">
        <v>0</v>
      </c>
      <c r="AJ258">
        <v>33</v>
      </c>
      <c r="AK258">
        <v>6</v>
      </c>
      <c r="AL258">
        <v>82</v>
      </c>
      <c r="AM258">
        <v>9</v>
      </c>
      <c r="AN258">
        <v>320</v>
      </c>
      <c r="AO258">
        <v>62</v>
      </c>
      <c r="AP258">
        <v>7696</v>
      </c>
      <c r="AQ258">
        <v>319</v>
      </c>
      <c r="AR258">
        <v>1065</v>
      </c>
      <c r="AS258">
        <v>39</v>
      </c>
      <c r="AT258">
        <v>7181</v>
      </c>
      <c r="AU258">
        <v>365</v>
      </c>
      <c r="AV258">
        <v>7994</v>
      </c>
      <c r="AW258">
        <v>370</v>
      </c>
      <c r="AX258">
        <v>252</v>
      </c>
      <c r="AY258">
        <v>34</v>
      </c>
      <c r="AZ258">
        <v>67</v>
      </c>
      <c r="BA258">
        <v>0</v>
      </c>
      <c r="BB258">
        <v>185</v>
      </c>
      <c r="BC258">
        <v>34</v>
      </c>
      <c r="BD258">
        <v>543</v>
      </c>
      <c r="BE258">
        <v>50</v>
      </c>
      <c r="BF258">
        <v>2177</v>
      </c>
      <c r="BG258">
        <v>140</v>
      </c>
      <c r="BH258">
        <v>2005</v>
      </c>
      <c r="BI258">
        <v>80</v>
      </c>
      <c r="BJ258">
        <v>1104</v>
      </c>
      <c r="BK258">
        <v>19</v>
      </c>
      <c r="BL258">
        <v>3725</v>
      </c>
      <c r="BM258">
        <v>290</v>
      </c>
      <c r="BN258">
        <v>3635</v>
      </c>
      <c r="BO258">
        <v>259</v>
      </c>
      <c r="BP258">
        <v>90</v>
      </c>
      <c r="BQ258">
        <v>31</v>
      </c>
      <c r="BR258">
        <v>659</v>
      </c>
      <c r="BS258">
        <v>66</v>
      </c>
      <c r="BT258">
        <v>2659</v>
      </c>
      <c r="BU258">
        <v>142</v>
      </c>
      <c r="BV258">
        <v>1281</v>
      </c>
      <c r="BW258">
        <v>163</v>
      </c>
      <c r="BX258">
        <v>444</v>
      </c>
      <c r="BY258">
        <v>51</v>
      </c>
      <c r="BZ258">
        <v>607</v>
      </c>
      <c r="CA258">
        <v>41</v>
      </c>
      <c r="CB258">
        <v>1171</v>
      </c>
      <c r="CC258">
        <v>103</v>
      </c>
      <c r="CD258">
        <v>3753</v>
      </c>
      <c r="CE258">
        <v>202</v>
      </c>
      <c r="CF258">
        <v>3288</v>
      </c>
      <c r="CG258">
        <v>98</v>
      </c>
      <c r="CH258">
        <v>404</v>
      </c>
      <c r="CI258">
        <v>7842</v>
      </c>
      <c r="CJ258">
        <v>6069</v>
      </c>
      <c r="CK258">
        <v>3420</v>
      </c>
      <c r="CL258">
        <v>7482</v>
      </c>
      <c r="CM258">
        <v>432</v>
      </c>
      <c r="CN258">
        <v>206</v>
      </c>
      <c r="CO258">
        <v>561</v>
      </c>
      <c r="CP258">
        <v>362</v>
      </c>
      <c r="CQ258">
        <v>540</v>
      </c>
      <c r="CR258">
        <v>138</v>
      </c>
      <c r="CS258">
        <v>454</v>
      </c>
      <c r="CT258">
        <v>241</v>
      </c>
      <c r="CU258">
        <v>33</v>
      </c>
      <c r="CV258">
        <v>170</v>
      </c>
      <c r="CW258">
        <v>203</v>
      </c>
      <c r="CX258">
        <v>963</v>
      </c>
      <c r="CY258">
        <v>247</v>
      </c>
      <c r="CZ258">
        <v>197</v>
      </c>
      <c r="DA258">
        <v>143</v>
      </c>
      <c r="DB258">
        <v>175</v>
      </c>
      <c r="DC258">
        <v>54</v>
      </c>
      <c r="DD258">
        <v>193</v>
      </c>
      <c r="DE258">
        <v>1322</v>
      </c>
      <c r="DF258">
        <v>2380</v>
      </c>
      <c r="DG258">
        <v>2049</v>
      </c>
      <c r="DH258">
        <v>611</v>
      </c>
      <c r="DI258">
        <v>164</v>
      </c>
      <c r="DJ258">
        <v>103</v>
      </c>
      <c r="DK258">
        <v>167</v>
      </c>
      <c r="DL258">
        <v>97</v>
      </c>
      <c r="DM258">
        <v>7522</v>
      </c>
      <c r="DN258">
        <v>712</v>
      </c>
      <c r="DO258">
        <v>3020</v>
      </c>
      <c r="DP258">
        <v>682</v>
      </c>
      <c r="DQ258">
        <v>130</v>
      </c>
      <c r="DR258">
        <v>108</v>
      </c>
      <c r="DS258">
        <v>64</v>
      </c>
      <c r="DT258">
        <v>45</v>
      </c>
      <c r="DU258">
        <v>23</v>
      </c>
      <c r="DV258">
        <v>173</v>
      </c>
      <c r="DW258">
        <v>3702</v>
      </c>
      <c r="DX258" t="s">
        <v>1857</v>
      </c>
      <c r="DY258" t="s">
        <v>1066</v>
      </c>
      <c r="DZ258" t="s">
        <v>700</v>
      </c>
      <c r="EA258" t="s">
        <v>700</v>
      </c>
      <c r="EB258" t="s">
        <v>942</v>
      </c>
      <c r="EC258">
        <v>1</v>
      </c>
      <c r="ED258">
        <v>1.4</v>
      </c>
      <c r="EE258">
        <v>1.7</v>
      </c>
      <c r="EF258">
        <v>5.8</v>
      </c>
      <c r="EG258">
        <v>3</v>
      </c>
      <c r="EH258">
        <v>2.9</v>
      </c>
      <c r="EI258">
        <v>4</v>
      </c>
      <c r="EJ258">
        <v>1.6</v>
      </c>
      <c r="EK258">
        <v>1.7</v>
      </c>
      <c r="EL258">
        <v>1.2</v>
      </c>
      <c r="EM258">
        <v>1.8</v>
      </c>
      <c r="EN258">
        <v>0.9</v>
      </c>
      <c r="EO258">
        <v>1.3</v>
      </c>
      <c r="EP258">
        <v>1.3</v>
      </c>
      <c r="EQ258">
        <v>1</v>
      </c>
      <c r="ER258">
        <v>34.5</v>
      </c>
      <c r="ES258">
        <v>49.9</v>
      </c>
      <c r="ET258">
        <v>15.9</v>
      </c>
      <c r="EU258">
        <v>21.8</v>
      </c>
      <c r="EV258">
        <v>8.6999999999999993</v>
      </c>
      <c r="EW258">
        <v>10.7</v>
      </c>
      <c r="EX258">
        <v>0.9</v>
      </c>
      <c r="EY258">
        <v>1</v>
      </c>
      <c r="EZ258">
        <v>8.5</v>
      </c>
      <c r="FA258">
        <v>22.7</v>
      </c>
      <c r="FB258">
        <v>11.1</v>
      </c>
      <c r="FC258">
        <v>2.6</v>
      </c>
      <c r="FD258">
        <v>1.1000000000000001</v>
      </c>
      <c r="FE258">
        <v>4.8</v>
      </c>
      <c r="FF258">
        <v>2</v>
      </c>
      <c r="FG258">
        <v>1.8</v>
      </c>
      <c r="FH258">
        <v>1</v>
      </c>
      <c r="FI258">
        <v>1.9</v>
      </c>
      <c r="FJ258">
        <v>1.8</v>
      </c>
      <c r="FK258">
        <v>16.5</v>
      </c>
      <c r="FL258">
        <v>4.8</v>
      </c>
      <c r="FM258">
        <v>1.7</v>
      </c>
      <c r="FN258">
        <v>3.8</v>
      </c>
      <c r="FO258">
        <v>6.1</v>
      </c>
      <c r="FP258">
        <v>3.5</v>
      </c>
      <c r="FQ258">
        <v>1.4</v>
      </c>
      <c r="FR258">
        <v>1.3</v>
      </c>
      <c r="FS258">
        <v>26</v>
      </c>
      <c r="FZ258" t="s">
        <v>700</v>
      </c>
      <c r="GA258" t="s">
        <v>700</v>
      </c>
      <c r="GB258" t="s">
        <v>943</v>
      </c>
      <c r="GC258" t="s">
        <v>195</v>
      </c>
    </row>
    <row r="259" spans="1:185" x14ac:dyDescent="0.25">
      <c r="A259" t="s">
        <v>1067</v>
      </c>
      <c r="B259">
        <v>33575</v>
      </c>
      <c r="C259">
        <v>1097</v>
      </c>
      <c r="D259">
        <v>8156</v>
      </c>
      <c r="E259">
        <v>163</v>
      </c>
      <c r="F259">
        <v>20467</v>
      </c>
      <c r="G259">
        <v>934</v>
      </c>
      <c r="H259">
        <v>4952</v>
      </c>
      <c r="I259">
        <v>0</v>
      </c>
      <c r="J259">
        <v>2436</v>
      </c>
      <c r="K259">
        <v>59</v>
      </c>
      <c r="L259">
        <v>5720</v>
      </c>
      <c r="M259">
        <v>104</v>
      </c>
      <c r="N259">
        <v>3988</v>
      </c>
      <c r="O259">
        <v>98</v>
      </c>
      <c r="P259">
        <v>4117</v>
      </c>
      <c r="Q259">
        <v>329</v>
      </c>
      <c r="R259">
        <v>4144</v>
      </c>
      <c r="S259">
        <v>244</v>
      </c>
      <c r="T259">
        <v>3930</v>
      </c>
      <c r="U259">
        <v>168</v>
      </c>
      <c r="V259">
        <v>4288</v>
      </c>
      <c r="W259">
        <v>95</v>
      </c>
      <c r="X259">
        <v>16810</v>
      </c>
      <c r="Y259">
        <v>604</v>
      </c>
      <c r="Z259">
        <v>16765</v>
      </c>
      <c r="AA259">
        <v>493</v>
      </c>
      <c r="AB259">
        <v>31091</v>
      </c>
      <c r="AC259">
        <v>997</v>
      </c>
      <c r="AD259">
        <v>1035</v>
      </c>
      <c r="AE259">
        <v>19</v>
      </c>
      <c r="AF259">
        <v>10</v>
      </c>
      <c r="AG259">
        <v>0</v>
      </c>
      <c r="AH259">
        <v>583</v>
      </c>
      <c r="AI259">
        <v>13</v>
      </c>
      <c r="AJ259">
        <v>221</v>
      </c>
      <c r="AK259">
        <v>13</v>
      </c>
      <c r="AL259">
        <v>635</v>
      </c>
      <c r="AM259">
        <v>55</v>
      </c>
      <c r="AN259">
        <v>1496</v>
      </c>
      <c r="AO259">
        <v>388</v>
      </c>
      <c r="AP259">
        <v>29919</v>
      </c>
      <c r="AQ259">
        <v>609</v>
      </c>
      <c r="AR259">
        <v>4023</v>
      </c>
      <c r="AS259">
        <v>44</v>
      </c>
      <c r="AT259">
        <v>29552</v>
      </c>
      <c r="AU259">
        <v>1053</v>
      </c>
      <c r="AV259">
        <v>32086</v>
      </c>
      <c r="AW259">
        <v>784</v>
      </c>
      <c r="AX259">
        <v>1489</v>
      </c>
      <c r="AY259">
        <v>313</v>
      </c>
      <c r="AZ259">
        <v>579</v>
      </c>
      <c r="BA259">
        <v>0</v>
      </c>
      <c r="BB259">
        <v>910</v>
      </c>
      <c r="BC259">
        <v>313</v>
      </c>
      <c r="BD259">
        <v>1231</v>
      </c>
      <c r="BE259">
        <v>176</v>
      </c>
      <c r="BF259">
        <v>5672</v>
      </c>
      <c r="BG259">
        <v>248</v>
      </c>
      <c r="BH259">
        <v>7518</v>
      </c>
      <c r="BI259">
        <v>308</v>
      </c>
      <c r="BJ259">
        <v>7010</v>
      </c>
      <c r="BK259">
        <v>104</v>
      </c>
      <c r="BL259">
        <v>17669</v>
      </c>
      <c r="BM259">
        <v>814</v>
      </c>
      <c r="BN259">
        <v>17175</v>
      </c>
      <c r="BO259">
        <v>726</v>
      </c>
      <c r="BP259">
        <v>494</v>
      </c>
      <c r="BQ259">
        <v>88</v>
      </c>
      <c r="BR259">
        <v>2798</v>
      </c>
      <c r="BS259">
        <v>120</v>
      </c>
      <c r="BT259">
        <v>11659</v>
      </c>
      <c r="BU259">
        <v>393</v>
      </c>
      <c r="BV259">
        <v>6551</v>
      </c>
      <c r="BW259">
        <v>425</v>
      </c>
      <c r="BX259">
        <v>2257</v>
      </c>
      <c r="BY259">
        <v>116</v>
      </c>
      <c r="BZ259">
        <v>3003</v>
      </c>
      <c r="CA259">
        <v>254</v>
      </c>
      <c r="CB259">
        <v>4301</v>
      </c>
      <c r="CC259">
        <v>289</v>
      </c>
      <c r="CD259">
        <v>14457</v>
      </c>
      <c r="CE259">
        <v>596</v>
      </c>
      <c r="CF259">
        <v>12664</v>
      </c>
      <c r="CG259">
        <v>212</v>
      </c>
      <c r="CH259">
        <v>1097</v>
      </c>
      <c r="CI259">
        <v>32478</v>
      </c>
      <c r="CJ259">
        <v>27258</v>
      </c>
      <c r="CK259">
        <v>10044</v>
      </c>
      <c r="CL259">
        <v>29922</v>
      </c>
      <c r="CM259">
        <v>1833</v>
      </c>
      <c r="CN259">
        <v>854</v>
      </c>
      <c r="CO259">
        <v>807</v>
      </c>
      <c r="CP259">
        <v>972</v>
      </c>
      <c r="CQ259">
        <v>2979</v>
      </c>
      <c r="CR259">
        <v>402</v>
      </c>
      <c r="CS259">
        <v>1822</v>
      </c>
      <c r="CT259">
        <v>806</v>
      </c>
      <c r="CU259">
        <v>287</v>
      </c>
      <c r="CV259">
        <v>746</v>
      </c>
      <c r="CW259">
        <v>1043</v>
      </c>
      <c r="CX259">
        <v>6259</v>
      </c>
      <c r="CY259">
        <v>1359</v>
      </c>
      <c r="CZ259">
        <v>786</v>
      </c>
      <c r="DA259">
        <v>817</v>
      </c>
      <c r="DB259">
        <v>358</v>
      </c>
      <c r="DC259">
        <v>401</v>
      </c>
      <c r="DD259">
        <v>869</v>
      </c>
      <c r="DE259">
        <v>4188</v>
      </c>
      <c r="DF259">
        <v>8550</v>
      </c>
      <c r="DG259">
        <v>6820</v>
      </c>
      <c r="DH259">
        <v>2566</v>
      </c>
      <c r="DI259">
        <v>582</v>
      </c>
      <c r="DJ259">
        <v>334</v>
      </c>
      <c r="DK259">
        <v>1148</v>
      </c>
      <c r="DL259">
        <v>836</v>
      </c>
      <c r="DM259">
        <v>28125</v>
      </c>
      <c r="DN259">
        <v>5227</v>
      </c>
      <c r="DO259">
        <v>9363</v>
      </c>
      <c r="DP259">
        <v>3375</v>
      </c>
      <c r="DQ259">
        <v>501</v>
      </c>
      <c r="DR259">
        <v>567</v>
      </c>
      <c r="DS259">
        <v>498</v>
      </c>
      <c r="DT259">
        <v>384</v>
      </c>
      <c r="DU259">
        <v>241</v>
      </c>
      <c r="DV259">
        <v>1041</v>
      </c>
      <c r="DW259">
        <v>12738</v>
      </c>
      <c r="DX259" t="s">
        <v>1857</v>
      </c>
      <c r="DY259" t="s">
        <v>1067</v>
      </c>
      <c r="DZ259" t="s">
        <v>700</v>
      </c>
      <c r="EA259" t="s">
        <v>700</v>
      </c>
      <c r="EB259" t="s">
        <v>944</v>
      </c>
      <c r="EC259">
        <v>0.7</v>
      </c>
      <c r="ED259">
        <v>1.6</v>
      </c>
      <c r="EE259">
        <v>1</v>
      </c>
      <c r="EF259">
        <v>1.5</v>
      </c>
      <c r="EG259">
        <v>2.5</v>
      </c>
      <c r="EH259">
        <v>1.6</v>
      </c>
      <c r="EI259">
        <v>1.8</v>
      </c>
      <c r="EJ259">
        <v>1</v>
      </c>
      <c r="EK259">
        <v>0.6</v>
      </c>
      <c r="EL259">
        <v>0.8</v>
      </c>
      <c r="EM259">
        <v>1</v>
      </c>
      <c r="EN259">
        <v>0.4</v>
      </c>
      <c r="EO259">
        <v>0.9</v>
      </c>
      <c r="EP259">
        <v>0.8</v>
      </c>
      <c r="EQ259">
        <v>0.6</v>
      </c>
      <c r="ER259">
        <v>2.8</v>
      </c>
      <c r="ES259">
        <v>68.8</v>
      </c>
      <c r="ET259">
        <v>3.4</v>
      </c>
      <c r="EU259">
        <v>11.8</v>
      </c>
      <c r="EV259">
        <v>10</v>
      </c>
      <c r="EW259">
        <v>10.1</v>
      </c>
      <c r="EX259">
        <v>0.5</v>
      </c>
      <c r="EY259">
        <v>0.5</v>
      </c>
      <c r="EZ259">
        <v>8.1999999999999993</v>
      </c>
      <c r="FA259">
        <v>3</v>
      </c>
      <c r="FB259">
        <v>13.4</v>
      </c>
      <c r="FC259">
        <v>0.8</v>
      </c>
      <c r="FD259">
        <v>0.7</v>
      </c>
      <c r="FE259">
        <v>9.9</v>
      </c>
      <c r="FF259">
        <v>2</v>
      </c>
      <c r="FG259">
        <v>1.1000000000000001</v>
      </c>
      <c r="FH259">
        <v>0.9</v>
      </c>
      <c r="FI259">
        <v>1</v>
      </c>
      <c r="FJ259">
        <v>1</v>
      </c>
      <c r="FK259">
        <v>10.7</v>
      </c>
      <c r="FL259">
        <v>2.5</v>
      </c>
      <c r="FM259">
        <v>1</v>
      </c>
      <c r="FN259">
        <v>2.5</v>
      </c>
      <c r="FO259">
        <v>3.1</v>
      </c>
      <c r="FP259">
        <v>2.6</v>
      </c>
      <c r="FQ259">
        <v>1</v>
      </c>
      <c r="FR259">
        <v>1.1000000000000001</v>
      </c>
      <c r="FS259">
        <v>112</v>
      </c>
      <c r="FZ259" t="s">
        <v>700</v>
      </c>
      <c r="GA259" t="s">
        <v>700</v>
      </c>
      <c r="GB259" t="s">
        <v>945</v>
      </c>
      <c r="GC259" t="s">
        <v>195</v>
      </c>
    </row>
    <row r="260" spans="1:185" x14ac:dyDescent="0.25">
      <c r="A260" t="s">
        <v>1068</v>
      </c>
      <c r="B260">
        <v>21542</v>
      </c>
      <c r="C260">
        <v>1523</v>
      </c>
      <c r="D260">
        <v>6219</v>
      </c>
      <c r="E260">
        <v>286</v>
      </c>
      <c r="F260">
        <v>12146</v>
      </c>
      <c r="G260">
        <v>1225</v>
      </c>
      <c r="H260">
        <v>3177</v>
      </c>
      <c r="I260">
        <v>12</v>
      </c>
      <c r="J260">
        <v>2030</v>
      </c>
      <c r="K260">
        <v>46</v>
      </c>
      <c r="L260">
        <v>4189</v>
      </c>
      <c r="M260">
        <v>240</v>
      </c>
      <c r="N260">
        <v>1948</v>
      </c>
      <c r="O260">
        <v>228</v>
      </c>
      <c r="P260">
        <v>2482</v>
      </c>
      <c r="Q260">
        <v>429</v>
      </c>
      <c r="R260">
        <v>2452</v>
      </c>
      <c r="S260">
        <v>362</v>
      </c>
      <c r="T260">
        <v>2476</v>
      </c>
      <c r="U260">
        <v>95</v>
      </c>
      <c r="V260">
        <v>2788</v>
      </c>
      <c r="W260">
        <v>111</v>
      </c>
      <c r="X260">
        <v>11114</v>
      </c>
      <c r="Y260">
        <v>1034</v>
      </c>
      <c r="Z260">
        <v>10428</v>
      </c>
      <c r="AA260">
        <v>489</v>
      </c>
      <c r="AB260">
        <v>17007</v>
      </c>
      <c r="AC260">
        <v>1033</v>
      </c>
      <c r="AD260">
        <v>1006</v>
      </c>
      <c r="AE260">
        <v>42</v>
      </c>
      <c r="AF260">
        <v>131</v>
      </c>
      <c r="AG260">
        <v>40</v>
      </c>
      <c r="AH260">
        <v>1421</v>
      </c>
      <c r="AI260">
        <v>4</v>
      </c>
      <c r="AJ260">
        <v>1581</v>
      </c>
      <c r="AK260">
        <v>379</v>
      </c>
      <c r="AL260">
        <v>389</v>
      </c>
      <c r="AM260">
        <v>25</v>
      </c>
      <c r="AN260">
        <v>5908</v>
      </c>
      <c r="AO260">
        <v>1059</v>
      </c>
      <c r="AP260">
        <v>12848</v>
      </c>
      <c r="AQ260">
        <v>393</v>
      </c>
      <c r="AR260">
        <v>2715</v>
      </c>
      <c r="AS260">
        <v>98</v>
      </c>
      <c r="AT260">
        <v>18827</v>
      </c>
      <c r="AU260">
        <v>1425</v>
      </c>
      <c r="AV260">
        <v>17314</v>
      </c>
      <c r="AW260">
        <v>722</v>
      </c>
      <c r="AX260">
        <v>4228</v>
      </c>
      <c r="AY260">
        <v>801</v>
      </c>
      <c r="AZ260">
        <v>1209</v>
      </c>
      <c r="BA260">
        <v>28</v>
      </c>
      <c r="BB260">
        <v>3019</v>
      </c>
      <c r="BC260">
        <v>773</v>
      </c>
      <c r="BD260">
        <v>2991</v>
      </c>
      <c r="BE260">
        <v>626</v>
      </c>
      <c r="BF260">
        <v>4381</v>
      </c>
      <c r="BG260">
        <v>169</v>
      </c>
      <c r="BH260">
        <v>3958</v>
      </c>
      <c r="BI260">
        <v>187</v>
      </c>
      <c r="BJ260">
        <v>2045</v>
      </c>
      <c r="BK260">
        <v>27</v>
      </c>
      <c r="BL260">
        <v>10070</v>
      </c>
      <c r="BM260">
        <v>926</v>
      </c>
      <c r="BN260">
        <v>9616</v>
      </c>
      <c r="BO260">
        <v>849</v>
      </c>
      <c r="BP260">
        <v>454</v>
      </c>
      <c r="BQ260">
        <v>77</v>
      </c>
      <c r="BR260">
        <v>2076</v>
      </c>
      <c r="BS260">
        <v>299</v>
      </c>
      <c r="BT260">
        <v>7368</v>
      </c>
      <c r="BU260">
        <v>620</v>
      </c>
      <c r="BV260">
        <v>2834</v>
      </c>
      <c r="BW260">
        <v>291</v>
      </c>
      <c r="BX260">
        <v>1944</v>
      </c>
      <c r="BY260">
        <v>314</v>
      </c>
      <c r="BZ260">
        <v>3061</v>
      </c>
      <c r="CA260">
        <v>447</v>
      </c>
      <c r="CB260">
        <v>5045</v>
      </c>
      <c r="CC260">
        <v>676</v>
      </c>
      <c r="CD260">
        <v>10449</v>
      </c>
      <c r="CE260">
        <v>703</v>
      </c>
      <c r="CF260">
        <v>5913</v>
      </c>
      <c r="CG260">
        <v>144</v>
      </c>
      <c r="CH260">
        <v>1523</v>
      </c>
      <c r="CI260">
        <v>20019</v>
      </c>
      <c r="CJ260">
        <v>14596</v>
      </c>
      <c r="CK260">
        <v>8538</v>
      </c>
      <c r="CL260">
        <v>14026</v>
      </c>
      <c r="CM260">
        <v>6086</v>
      </c>
      <c r="CN260">
        <v>3402</v>
      </c>
      <c r="CO260">
        <v>891</v>
      </c>
      <c r="CP260">
        <v>612</v>
      </c>
      <c r="CQ260">
        <v>3006</v>
      </c>
      <c r="CR260">
        <v>411</v>
      </c>
      <c r="CS260">
        <v>1241</v>
      </c>
      <c r="CT260">
        <v>449</v>
      </c>
      <c r="CU260">
        <v>65</v>
      </c>
      <c r="CV260">
        <v>335</v>
      </c>
      <c r="CW260">
        <v>402</v>
      </c>
      <c r="CX260">
        <v>1987</v>
      </c>
      <c r="CY260">
        <v>545</v>
      </c>
      <c r="CZ260">
        <v>407</v>
      </c>
      <c r="DA260">
        <v>281</v>
      </c>
      <c r="DB260">
        <v>426</v>
      </c>
      <c r="DC260">
        <v>327</v>
      </c>
      <c r="DD260">
        <v>948</v>
      </c>
      <c r="DE260">
        <v>2538</v>
      </c>
      <c r="DF260">
        <v>5359</v>
      </c>
      <c r="DG260">
        <v>4071</v>
      </c>
      <c r="DH260">
        <v>1491</v>
      </c>
      <c r="DI260">
        <v>559</v>
      </c>
      <c r="DJ260">
        <v>349</v>
      </c>
      <c r="DK260">
        <v>729</v>
      </c>
      <c r="DL260">
        <v>470</v>
      </c>
      <c r="DM260">
        <v>19465</v>
      </c>
      <c r="DN260">
        <v>2012</v>
      </c>
      <c r="DO260">
        <v>5629</v>
      </c>
      <c r="DP260">
        <v>2268</v>
      </c>
      <c r="DQ260">
        <v>515</v>
      </c>
      <c r="DR260">
        <v>308</v>
      </c>
      <c r="DS260">
        <v>281</v>
      </c>
      <c r="DT260">
        <v>180</v>
      </c>
      <c r="DU260">
        <v>205</v>
      </c>
      <c r="DV260">
        <v>577</v>
      </c>
      <c r="DW260">
        <v>7897</v>
      </c>
      <c r="DX260" t="s">
        <v>1857</v>
      </c>
      <c r="DY260" t="s">
        <v>1068</v>
      </c>
      <c r="DZ260" t="s">
        <v>700</v>
      </c>
      <c r="EA260" t="s">
        <v>700</v>
      </c>
      <c r="EB260" t="s">
        <v>946</v>
      </c>
      <c r="EC260">
        <v>1.3</v>
      </c>
      <c r="ED260">
        <v>1.4</v>
      </c>
      <c r="EE260">
        <v>3.4</v>
      </c>
      <c r="EF260">
        <v>3.6</v>
      </c>
      <c r="EG260">
        <v>4.5999999999999996</v>
      </c>
      <c r="EH260">
        <v>4.5</v>
      </c>
      <c r="EI260">
        <v>1.4</v>
      </c>
      <c r="EJ260">
        <v>1.6</v>
      </c>
      <c r="EK260">
        <v>0.8</v>
      </c>
      <c r="EL260">
        <v>2.4</v>
      </c>
      <c r="EM260">
        <v>1.5</v>
      </c>
      <c r="EN260">
        <v>0.4</v>
      </c>
      <c r="EO260">
        <v>2.2000000000000002</v>
      </c>
      <c r="EP260">
        <v>1.1000000000000001</v>
      </c>
      <c r="EQ260">
        <v>1.3</v>
      </c>
      <c r="ER260">
        <v>4</v>
      </c>
      <c r="ES260">
        <v>25.6</v>
      </c>
      <c r="ET260">
        <v>0.6</v>
      </c>
      <c r="EU260">
        <v>7.1</v>
      </c>
      <c r="EV260">
        <v>7.7</v>
      </c>
      <c r="EW260">
        <v>4.4000000000000004</v>
      </c>
      <c r="EX260">
        <v>0.7</v>
      </c>
      <c r="EY260">
        <v>1.2</v>
      </c>
      <c r="EZ260">
        <v>4.2</v>
      </c>
      <c r="FA260">
        <v>1.9</v>
      </c>
      <c r="FB260">
        <v>6.2</v>
      </c>
      <c r="FC260">
        <v>2.4</v>
      </c>
      <c r="FD260">
        <v>1.4</v>
      </c>
      <c r="FE260">
        <v>5.2</v>
      </c>
      <c r="FF260">
        <v>1.3</v>
      </c>
      <c r="FG260">
        <v>1.6</v>
      </c>
      <c r="FH260">
        <v>0.7</v>
      </c>
      <c r="FI260">
        <v>1.5</v>
      </c>
      <c r="FJ260">
        <v>1.6</v>
      </c>
      <c r="FK260">
        <v>10.4</v>
      </c>
      <c r="FL260">
        <v>5.6</v>
      </c>
      <c r="FM260">
        <v>1.8</v>
      </c>
      <c r="FN260">
        <v>2.9</v>
      </c>
      <c r="FO260">
        <v>6.1</v>
      </c>
      <c r="FP260">
        <v>5</v>
      </c>
      <c r="FQ260">
        <v>1.5</v>
      </c>
      <c r="FR260">
        <v>1.1000000000000001</v>
      </c>
      <c r="FS260">
        <v>163</v>
      </c>
      <c r="FZ260" t="s">
        <v>700</v>
      </c>
      <c r="GA260" t="s">
        <v>700</v>
      </c>
      <c r="GB260" t="s">
        <v>947</v>
      </c>
      <c r="GC260" t="s">
        <v>195</v>
      </c>
    </row>
    <row r="261" spans="1:185" x14ac:dyDescent="0.25">
      <c r="A261" t="s">
        <v>1069</v>
      </c>
      <c r="B261">
        <v>6426</v>
      </c>
      <c r="C261">
        <v>397</v>
      </c>
      <c r="D261">
        <v>1601</v>
      </c>
      <c r="E261">
        <v>90</v>
      </c>
      <c r="F261">
        <v>3559</v>
      </c>
      <c r="G261">
        <v>305</v>
      </c>
      <c r="H261">
        <v>1266</v>
      </c>
      <c r="I261">
        <v>2</v>
      </c>
      <c r="J261">
        <v>430</v>
      </c>
      <c r="K261">
        <v>30</v>
      </c>
      <c r="L261">
        <v>1171</v>
      </c>
      <c r="M261">
        <v>60</v>
      </c>
      <c r="N261">
        <v>472</v>
      </c>
      <c r="O261">
        <v>39</v>
      </c>
      <c r="P261">
        <v>495</v>
      </c>
      <c r="Q261">
        <v>65</v>
      </c>
      <c r="R261">
        <v>771</v>
      </c>
      <c r="S261">
        <v>103</v>
      </c>
      <c r="T261">
        <v>842</v>
      </c>
      <c r="U261">
        <v>51</v>
      </c>
      <c r="V261">
        <v>979</v>
      </c>
      <c r="W261">
        <v>47</v>
      </c>
      <c r="X261">
        <v>3265</v>
      </c>
      <c r="Y261">
        <v>242</v>
      </c>
      <c r="Z261">
        <v>3161</v>
      </c>
      <c r="AA261">
        <v>155</v>
      </c>
      <c r="AB261">
        <v>5979</v>
      </c>
      <c r="AC261">
        <v>310</v>
      </c>
      <c r="AD261">
        <v>35</v>
      </c>
      <c r="AE261">
        <v>6</v>
      </c>
      <c r="AF261">
        <v>166</v>
      </c>
      <c r="AG261">
        <v>31</v>
      </c>
      <c r="AH261">
        <v>41</v>
      </c>
      <c r="AI261">
        <v>0</v>
      </c>
      <c r="AJ261">
        <v>74</v>
      </c>
      <c r="AK261">
        <v>18</v>
      </c>
      <c r="AL261">
        <v>131</v>
      </c>
      <c r="AM261">
        <v>32</v>
      </c>
      <c r="AN261">
        <v>329</v>
      </c>
      <c r="AO261">
        <v>36</v>
      </c>
      <c r="AP261">
        <v>5743</v>
      </c>
      <c r="AQ261">
        <v>306</v>
      </c>
      <c r="AR261">
        <v>782</v>
      </c>
      <c r="AS261">
        <v>18</v>
      </c>
      <c r="AT261">
        <v>5644</v>
      </c>
      <c r="AU261">
        <v>379</v>
      </c>
      <c r="AV261">
        <v>6305</v>
      </c>
      <c r="AW261">
        <v>358</v>
      </c>
      <c r="AX261">
        <v>121</v>
      </c>
      <c r="AY261">
        <v>39</v>
      </c>
      <c r="AZ261">
        <v>41</v>
      </c>
      <c r="BA261">
        <v>0</v>
      </c>
      <c r="BB261">
        <v>80</v>
      </c>
      <c r="BC261">
        <v>39</v>
      </c>
      <c r="BD261">
        <v>379</v>
      </c>
      <c r="BE261">
        <v>48</v>
      </c>
      <c r="BF261">
        <v>1640</v>
      </c>
      <c r="BG261">
        <v>146</v>
      </c>
      <c r="BH261">
        <v>1533</v>
      </c>
      <c r="BI261">
        <v>61</v>
      </c>
      <c r="BJ261">
        <v>801</v>
      </c>
      <c r="BK261">
        <v>13</v>
      </c>
      <c r="BL261">
        <v>2893</v>
      </c>
      <c r="BM261">
        <v>221</v>
      </c>
      <c r="BN261">
        <v>2795</v>
      </c>
      <c r="BO261">
        <v>204</v>
      </c>
      <c r="BP261">
        <v>98</v>
      </c>
      <c r="BQ261">
        <v>17</v>
      </c>
      <c r="BR261">
        <v>666</v>
      </c>
      <c r="BS261">
        <v>84</v>
      </c>
      <c r="BT261">
        <v>2059</v>
      </c>
      <c r="BU261">
        <v>128</v>
      </c>
      <c r="BV261">
        <v>937</v>
      </c>
      <c r="BW261">
        <v>101</v>
      </c>
      <c r="BX261">
        <v>563</v>
      </c>
      <c r="BY261">
        <v>76</v>
      </c>
      <c r="BZ261">
        <v>661</v>
      </c>
      <c r="CA261">
        <v>101</v>
      </c>
      <c r="CB261">
        <v>1118</v>
      </c>
      <c r="CC261">
        <v>144</v>
      </c>
      <c r="CD261">
        <v>3143</v>
      </c>
      <c r="CE261">
        <v>188</v>
      </c>
      <c r="CF261">
        <v>2126</v>
      </c>
      <c r="CG261">
        <v>65</v>
      </c>
      <c r="CH261">
        <v>397</v>
      </c>
      <c r="CI261">
        <v>6029</v>
      </c>
      <c r="CJ261">
        <v>4504</v>
      </c>
      <c r="CK261">
        <v>2636</v>
      </c>
      <c r="CL261">
        <v>5906</v>
      </c>
      <c r="CM261">
        <v>284</v>
      </c>
      <c r="CN261">
        <v>139</v>
      </c>
      <c r="CO261">
        <v>442</v>
      </c>
      <c r="CP261">
        <v>231</v>
      </c>
      <c r="CQ261">
        <v>248</v>
      </c>
      <c r="CR261">
        <v>121</v>
      </c>
      <c r="CS261">
        <v>291</v>
      </c>
      <c r="CT261">
        <v>170</v>
      </c>
      <c r="CU261">
        <v>53</v>
      </c>
      <c r="CV261">
        <v>164</v>
      </c>
      <c r="CW261">
        <v>129</v>
      </c>
      <c r="CX261">
        <v>836</v>
      </c>
      <c r="CY261">
        <v>197</v>
      </c>
      <c r="CZ261">
        <v>115</v>
      </c>
      <c r="DA261">
        <v>124</v>
      </c>
      <c r="DB261">
        <v>149</v>
      </c>
      <c r="DC261">
        <v>86</v>
      </c>
      <c r="DD261">
        <v>193</v>
      </c>
      <c r="DE261">
        <v>1018</v>
      </c>
      <c r="DF261">
        <v>1758</v>
      </c>
      <c r="DG261">
        <v>1439</v>
      </c>
      <c r="DH261">
        <v>505</v>
      </c>
      <c r="DI261">
        <v>129</v>
      </c>
      <c r="DJ261">
        <v>60</v>
      </c>
      <c r="DK261">
        <v>190</v>
      </c>
      <c r="DL261">
        <v>107</v>
      </c>
      <c r="DM261">
        <v>5924</v>
      </c>
      <c r="DN261">
        <v>553</v>
      </c>
      <c r="DO261">
        <v>2244</v>
      </c>
      <c r="DP261">
        <v>532</v>
      </c>
      <c r="DQ261">
        <v>99</v>
      </c>
      <c r="DR261">
        <v>65</v>
      </c>
      <c r="DS261">
        <v>46</v>
      </c>
      <c r="DT261">
        <v>47</v>
      </c>
      <c r="DU261">
        <v>21</v>
      </c>
      <c r="DV261">
        <v>163</v>
      </c>
      <c r="DW261">
        <v>2776</v>
      </c>
      <c r="DX261" t="s">
        <v>1858</v>
      </c>
      <c r="DY261" t="s">
        <v>1069</v>
      </c>
      <c r="DZ261" t="s">
        <v>700</v>
      </c>
      <c r="EA261" t="s">
        <v>700</v>
      </c>
      <c r="EB261" t="s">
        <v>948</v>
      </c>
      <c r="EC261">
        <v>1</v>
      </c>
      <c r="ED261">
        <v>2.8</v>
      </c>
      <c r="EE261">
        <v>2.4</v>
      </c>
      <c r="EF261">
        <v>3.8</v>
      </c>
      <c r="EG261">
        <v>5.0999999999999996</v>
      </c>
      <c r="EH261">
        <v>5.4</v>
      </c>
      <c r="EI261">
        <v>1.9</v>
      </c>
      <c r="EJ261">
        <v>1.6</v>
      </c>
      <c r="EK261">
        <v>0.5</v>
      </c>
      <c r="EL261">
        <v>2</v>
      </c>
      <c r="EM261">
        <v>1.4</v>
      </c>
      <c r="EN261">
        <v>0.3</v>
      </c>
      <c r="EO261">
        <v>1.3</v>
      </c>
      <c r="EP261">
        <v>1.2</v>
      </c>
      <c r="EQ261">
        <v>1</v>
      </c>
      <c r="ER261">
        <v>21.7</v>
      </c>
      <c r="ES261">
        <v>13.5</v>
      </c>
      <c r="ET261">
        <v>33.200000000000003</v>
      </c>
      <c r="EU261">
        <v>19.5</v>
      </c>
      <c r="EV261">
        <v>12.6</v>
      </c>
      <c r="EW261">
        <v>7.7</v>
      </c>
      <c r="EX261">
        <v>1</v>
      </c>
      <c r="EY261">
        <v>0.9</v>
      </c>
      <c r="EZ261">
        <v>24.4</v>
      </c>
      <c r="FA261">
        <v>33.200000000000003</v>
      </c>
      <c r="FB261">
        <v>33.1</v>
      </c>
      <c r="FC261">
        <v>0.9</v>
      </c>
      <c r="FD261">
        <v>1.2</v>
      </c>
      <c r="FE261">
        <v>5.3</v>
      </c>
      <c r="FF261">
        <v>2.2999999999999998</v>
      </c>
      <c r="FG261">
        <v>1.4</v>
      </c>
      <c r="FH261">
        <v>1</v>
      </c>
      <c r="FI261">
        <v>1.5</v>
      </c>
      <c r="FJ261">
        <v>1.5</v>
      </c>
      <c r="FK261">
        <v>9.6</v>
      </c>
      <c r="FL261">
        <v>4.2</v>
      </c>
      <c r="FM261">
        <v>1.7</v>
      </c>
      <c r="FN261">
        <v>2.8</v>
      </c>
      <c r="FO261">
        <v>4.9000000000000004</v>
      </c>
      <c r="FP261">
        <v>4</v>
      </c>
      <c r="FQ261">
        <v>1.4</v>
      </c>
      <c r="FR261">
        <v>1.1000000000000001</v>
      </c>
      <c r="FS261">
        <v>44</v>
      </c>
      <c r="FZ261" t="s">
        <v>700</v>
      </c>
      <c r="GA261" t="s">
        <v>700</v>
      </c>
      <c r="GB261" t="s">
        <v>949</v>
      </c>
      <c r="GC261" t="s">
        <v>195</v>
      </c>
    </row>
    <row r="262" spans="1:185" x14ac:dyDescent="0.25">
      <c r="A262" t="s">
        <v>1070</v>
      </c>
      <c r="B262">
        <v>151291</v>
      </c>
      <c r="C262">
        <v>5984</v>
      </c>
      <c r="D262">
        <v>39455</v>
      </c>
      <c r="E262">
        <v>988</v>
      </c>
      <c r="F262">
        <v>90273</v>
      </c>
      <c r="G262">
        <v>4965</v>
      </c>
      <c r="H262">
        <v>21563</v>
      </c>
      <c r="I262">
        <v>31</v>
      </c>
      <c r="J262">
        <v>13123</v>
      </c>
      <c r="K262">
        <v>261</v>
      </c>
      <c r="L262">
        <v>26332</v>
      </c>
      <c r="M262">
        <v>727</v>
      </c>
      <c r="N262">
        <v>12013</v>
      </c>
      <c r="O262">
        <v>1028</v>
      </c>
      <c r="P262">
        <v>20151</v>
      </c>
      <c r="Q262">
        <v>1433</v>
      </c>
      <c r="R262">
        <v>19551</v>
      </c>
      <c r="S262">
        <v>978</v>
      </c>
      <c r="T262">
        <v>18794</v>
      </c>
      <c r="U262">
        <v>755</v>
      </c>
      <c r="V262">
        <v>19764</v>
      </c>
      <c r="W262">
        <v>771</v>
      </c>
      <c r="X262">
        <v>73632</v>
      </c>
      <c r="Y262">
        <v>3822</v>
      </c>
      <c r="Z262">
        <v>77659</v>
      </c>
      <c r="AA262">
        <v>2162</v>
      </c>
      <c r="AB262">
        <v>127557</v>
      </c>
      <c r="AC262">
        <v>4536</v>
      </c>
      <c r="AD262">
        <v>8821</v>
      </c>
      <c r="AE262">
        <v>416</v>
      </c>
      <c r="AF262">
        <v>424</v>
      </c>
      <c r="AG262">
        <v>25</v>
      </c>
      <c r="AH262">
        <v>8859</v>
      </c>
      <c r="AI262">
        <v>458</v>
      </c>
      <c r="AJ262">
        <v>1533</v>
      </c>
      <c r="AK262">
        <v>409</v>
      </c>
      <c r="AL262">
        <v>4027</v>
      </c>
      <c r="AM262">
        <v>140</v>
      </c>
      <c r="AN262">
        <v>7272</v>
      </c>
      <c r="AO262">
        <v>1105</v>
      </c>
      <c r="AP262">
        <v>122017</v>
      </c>
      <c r="AQ262">
        <v>3816</v>
      </c>
      <c r="AR262">
        <v>15234</v>
      </c>
      <c r="AS262">
        <v>518</v>
      </c>
      <c r="AT262">
        <v>136057</v>
      </c>
      <c r="AU262">
        <v>5466</v>
      </c>
      <c r="AV262">
        <v>134720</v>
      </c>
      <c r="AW262">
        <v>4531</v>
      </c>
      <c r="AX262">
        <v>16571</v>
      </c>
      <c r="AY262">
        <v>1453</v>
      </c>
      <c r="AZ262">
        <v>7994</v>
      </c>
      <c r="BA262">
        <v>310</v>
      </c>
      <c r="BB262">
        <v>8577</v>
      </c>
      <c r="BC262">
        <v>1143</v>
      </c>
      <c r="BD262">
        <v>5466</v>
      </c>
      <c r="BE262">
        <v>754</v>
      </c>
      <c r="BF262">
        <v>19349</v>
      </c>
      <c r="BG262">
        <v>1392</v>
      </c>
      <c r="BH262">
        <v>30584</v>
      </c>
      <c r="BI262">
        <v>1255</v>
      </c>
      <c r="BJ262">
        <v>44424</v>
      </c>
      <c r="BK262">
        <v>567</v>
      </c>
      <c r="BL262">
        <v>77747</v>
      </c>
      <c r="BM262">
        <v>4089</v>
      </c>
      <c r="BN262">
        <v>75231</v>
      </c>
      <c r="BO262">
        <v>3738</v>
      </c>
      <c r="BP262">
        <v>2516</v>
      </c>
      <c r="BQ262">
        <v>351</v>
      </c>
      <c r="BR262">
        <v>12526</v>
      </c>
      <c r="BS262">
        <v>876</v>
      </c>
      <c r="BT262">
        <v>54941</v>
      </c>
      <c r="BU262">
        <v>2103</v>
      </c>
      <c r="BV262">
        <v>24906</v>
      </c>
      <c r="BW262">
        <v>2173</v>
      </c>
      <c r="BX262">
        <v>10426</v>
      </c>
      <c r="BY262">
        <v>689</v>
      </c>
      <c r="BZ262">
        <v>13483</v>
      </c>
      <c r="CA262">
        <v>1011</v>
      </c>
      <c r="CB262">
        <v>20309</v>
      </c>
      <c r="CC262">
        <v>1586</v>
      </c>
      <c r="CD262">
        <v>54306</v>
      </c>
      <c r="CE262">
        <v>3038</v>
      </c>
      <c r="CF262">
        <v>76259</v>
      </c>
      <c r="CG262">
        <v>1291</v>
      </c>
      <c r="CH262">
        <v>5984</v>
      </c>
      <c r="CI262">
        <v>145307</v>
      </c>
      <c r="CJ262">
        <v>122342</v>
      </c>
      <c r="CK262">
        <v>43930</v>
      </c>
      <c r="CL262">
        <v>123231</v>
      </c>
      <c r="CM262">
        <v>19076</v>
      </c>
      <c r="CN262">
        <v>7219</v>
      </c>
      <c r="CO262">
        <v>1087</v>
      </c>
      <c r="CP262">
        <v>3611</v>
      </c>
      <c r="CQ262">
        <v>6340</v>
      </c>
      <c r="CR262">
        <v>1211</v>
      </c>
      <c r="CS262">
        <v>8477</v>
      </c>
      <c r="CT262">
        <v>2394</v>
      </c>
      <c r="CU262">
        <v>1232</v>
      </c>
      <c r="CV262">
        <v>2719</v>
      </c>
      <c r="CW262">
        <v>5513</v>
      </c>
      <c r="CX262">
        <v>37656</v>
      </c>
      <c r="CY262">
        <v>5913</v>
      </c>
      <c r="CZ262">
        <v>3188</v>
      </c>
      <c r="DA262">
        <v>2020</v>
      </c>
      <c r="DB262">
        <v>2036</v>
      </c>
      <c r="DC262">
        <v>1971</v>
      </c>
      <c r="DD262">
        <v>4778</v>
      </c>
      <c r="DE262">
        <v>20348</v>
      </c>
      <c r="DF262">
        <v>40422</v>
      </c>
      <c r="DG262">
        <v>32614</v>
      </c>
      <c r="DH262">
        <v>14314</v>
      </c>
      <c r="DI262">
        <v>2091</v>
      </c>
      <c r="DJ262">
        <v>1280</v>
      </c>
      <c r="DK262">
        <v>5717</v>
      </c>
      <c r="DL262">
        <v>3727</v>
      </c>
      <c r="DM262">
        <v>129563</v>
      </c>
      <c r="DN262">
        <v>20225</v>
      </c>
      <c r="DO262">
        <v>44453</v>
      </c>
      <c r="DP262">
        <v>16317</v>
      </c>
      <c r="DQ262">
        <v>2152</v>
      </c>
      <c r="DR262">
        <v>2012</v>
      </c>
      <c r="DS262">
        <v>2280</v>
      </c>
      <c r="DT262">
        <v>1887</v>
      </c>
      <c r="DU262">
        <v>1236</v>
      </c>
      <c r="DV262">
        <v>5826</v>
      </c>
      <c r="DW262">
        <v>60770</v>
      </c>
      <c r="DX262" t="s">
        <v>1858</v>
      </c>
      <c r="DY262" t="s">
        <v>1070</v>
      </c>
      <c r="DZ262" t="s">
        <v>700</v>
      </c>
      <c r="EA262" t="s">
        <v>700</v>
      </c>
      <c r="EB262" t="s">
        <v>950</v>
      </c>
      <c r="EC262">
        <v>0.5</v>
      </c>
      <c r="ED262">
        <v>0.9</v>
      </c>
      <c r="EE262">
        <v>0.8</v>
      </c>
      <c r="EF262">
        <v>2</v>
      </c>
      <c r="EG262">
        <v>1.2</v>
      </c>
      <c r="EH262">
        <v>1.1000000000000001</v>
      </c>
      <c r="EI262">
        <v>1</v>
      </c>
      <c r="EJ262">
        <v>1.1000000000000001</v>
      </c>
      <c r="EK262">
        <v>0.2</v>
      </c>
      <c r="EL262">
        <v>0.7</v>
      </c>
      <c r="EM262">
        <v>0.6</v>
      </c>
      <c r="EN262">
        <v>0.1</v>
      </c>
      <c r="EO262">
        <v>0.7</v>
      </c>
      <c r="EP262">
        <v>0.4</v>
      </c>
      <c r="EQ262">
        <v>0.5</v>
      </c>
      <c r="ER262">
        <v>1.4</v>
      </c>
      <c r="ES262">
        <v>6.2</v>
      </c>
      <c r="ET262">
        <v>1.9</v>
      </c>
      <c r="EU262">
        <v>14.9</v>
      </c>
      <c r="EV262">
        <v>2.1</v>
      </c>
      <c r="EW262">
        <v>4.9000000000000004</v>
      </c>
      <c r="EX262">
        <v>0.4</v>
      </c>
      <c r="EY262">
        <v>0.4</v>
      </c>
      <c r="EZ262">
        <v>2</v>
      </c>
      <c r="FA262">
        <v>1.3</v>
      </c>
      <c r="FB262">
        <v>3.5</v>
      </c>
      <c r="FC262">
        <v>1</v>
      </c>
      <c r="FD262">
        <v>0.5</v>
      </c>
      <c r="FE262">
        <v>3.5</v>
      </c>
      <c r="FF262">
        <v>1.4</v>
      </c>
      <c r="FG262">
        <v>0.7</v>
      </c>
      <c r="FH262">
        <v>0.4</v>
      </c>
      <c r="FI262">
        <v>0.6</v>
      </c>
      <c r="FJ262">
        <v>0.6</v>
      </c>
      <c r="FK262">
        <v>5.5</v>
      </c>
      <c r="FL262">
        <v>1.7</v>
      </c>
      <c r="FM262">
        <v>0.7</v>
      </c>
      <c r="FN262">
        <v>1.2</v>
      </c>
      <c r="FO262">
        <v>1.9</v>
      </c>
      <c r="FP262">
        <v>1.6</v>
      </c>
      <c r="FQ262">
        <v>0.9</v>
      </c>
      <c r="FR262">
        <v>0.5</v>
      </c>
      <c r="FS262">
        <v>238</v>
      </c>
      <c r="FZ262" t="s">
        <v>700</v>
      </c>
      <c r="GA262" t="s">
        <v>700</v>
      </c>
      <c r="GB262" t="s">
        <v>951</v>
      </c>
      <c r="GC262" t="s">
        <v>195</v>
      </c>
    </row>
    <row r="263" spans="1:185" x14ac:dyDescent="0.25">
      <c r="A263" t="s">
        <v>1071</v>
      </c>
      <c r="B263">
        <v>57341</v>
      </c>
      <c r="C263">
        <v>2687</v>
      </c>
      <c r="D263">
        <v>13294</v>
      </c>
      <c r="E263">
        <v>705</v>
      </c>
      <c r="F263">
        <v>31351</v>
      </c>
      <c r="G263">
        <v>1961</v>
      </c>
      <c r="H263">
        <v>12696</v>
      </c>
      <c r="I263">
        <v>21</v>
      </c>
      <c r="J263">
        <v>4093</v>
      </c>
      <c r="K263">
        <v>272</v>
      </c>
      <c r="L263">
        <v>9201</v>
      </c>
      <c r="M263">
        <v>433</v>
      </c>
      <c r="N263">
        <v>3999</v>
      </c>
      <c r="O263">
        <v>222</v>
      </c>
      <c r="P263">
        <v>4973</v>
      </c>
      <c r="Q263">
        <v>646</v>
      </c>
      <c r="R263">
        <v>5685</v>
      </c>
      <c r="S263">
        <v>357</v>
      </c>
      <c r="T263">
        <v>7193</v>
      </c>
      <c r="U263">
        <v>419</v>
      </c>
      <c r="V263">
        <v>9501</v>
      </c>
      <c r="W263">
        <v>317</v>
      </c>
      <c r="X263">
        <v>29028</v>
      </c>
      <c r="Y263">
        <v>1653</v>
      </c>
      <c r="Z263">
        <v>28313</v>
      </c>
      <c r="AA263">
        <v>1034</v>
      </c>
      <c r="AB263">
        <v>54603</v>
      </c>
      <c r="AC263">
        <v>2372</v>
      </c>
      <c r="AD263">
        <v>785</v>
      </c>
      <c r="AE263">
        <v>47</v>
      </c>
      <c r="AF263">
        <v>278</v>
      </c>
      <c r="AG263">
        <v>46</v>
      </c>
      <c r="AH263">
        <v>349</v>
      </c>
      <c r="AI263">
        <v>2</v>
      </c>
      <c r="AJ263">
        <v>457</v>
      </c>
      <c r="AK263">
        <v>134</v>
      </c>
      <c r="AL263">
        <v>860</v>
      </c>
      <c r="AM263">
        <v>86</v>
      </c>
      <c r="AN263">
        <v>1937</v>
      </c>
      <c r="AO263">
        <v>276</v>
      </c>
      <c r="AP263">
        <v>53192</v>
      </c>
      <c r="AQ263">
        <v>2231</v>
      </c>
      <c r="AR263">
        <v>7489</v>
      </c>
      <c r="AS263">
        <v>102</v>
      </c>
      <c r="AT263">
        <v>49852</v>
      </c>
      <c r="AU263">
        <v>2585</v>
      </c>
      <c r="AV263">
        <v>55893</v>
      </c>
      <c r="AW263">
        <v>2461</v>
      </c>
      <c r="AX263">
        <v>1448</v>
      </c>
      <c r="AY263">
        <v>226</v>
      </c>
      <c r="AZ263">
        <v>707</v>
      </c>
      <c r="BA263">
        <v>67</v>
      </c>
      <c r="BB263">
        <v>741</v>
      </c>
      <c r="BC263">
        <v>159</v>
      </c>
      <c r="BD263">
        <v>2951</v>
      </c>
      <c r="BE263">
        <v>217</v>
      </c>
      <c r="BF263">
        <v>11688</v>
      </c>
      <c r="BG263">
        <v>593</v>
      </c>
      <c r="BH263">
        <v>15238</v>
      </c>
      <c r="BI263">
        <v>678</v>
      </c>
      <c r="BJ263">
        <v>10171</v>
      </c>
      <c r="BK263">
        <v>272</v>
      </c>
      <c r="BL263">
        <v>25794</v>
      </c>
      <c r="BM263">
        <v>1623</v>
      </c>
      <c r="BN263">
        <v>25013</v>
      </c>
      <c r="BO263">
        <v>1490</v>
      </c>
      <c r="BP263">
        <v>781</v>
      </c>
      <c r="BQ263">
        <v>133</v>
      </c>
      <c r="BR263">
        <v>5557</v>
      </c>
      <c r="BS263">
        <v>338</v>
      </c>
      <c r="BT263">
        <v>18457</v>
      </c>
      <c r="BU263">
        <v>941</v>
      </c>
      <c r="BV263">
        <v>8518</v>
      </c>
      <c r="BW263">
        <v>777</v>
      </c>
      <c r="BX263">
        <v>4376</v>
      </c>
      <c r="BY263">
        <v>243</v>
      </c>
      <c r="BZ263">
        <v>5250</v>
      </c>
      <c r="CA263">
        <v>385</v>
      </c>
      <c r="CB263">
        <v>8580</v>
      </c>
      <c r="CC263">
        <v>576</v>
      </c>
      <c r="CD263">
        <v>27822</v>
      </c>
      <c r="CE263">
        <v>1795</v>
      </c>
      <c r="CF263">
        <v>20565</v>
      </c>
      <c r="CG263">
        <v>287</v>
      </c>
      <c r="CH263">
        <v>2687</v>
      </c>
      <c r="CI263">
        <v>54654</v>
      </c>
      <c r="CJ263">
        <v>42583</v>
      </c>
      <c r="CK263">
        <v>23479</v>
      </c>
      <c r="CL263">
        <v>52067</v>
      </c>
      <c r="CM263">
        <v>2555</v>
      </c>
      <c r="CN263">
        <v>967</v>
      </c>
      <c r="CO263">
        <v>1338</v>
      </c>
      <c r="CP263">
        <v>2516</v>
      </c>
      <c r="CQ263">
        <v>4074</v>
      </c>
      <c r="CR263">
        <v>838</v>
      </c>
      <c r="CS263">
        <v>2961</v>
      </c>
      <c r="CT263">
        <v>1749</v>
      </c>
      <c r="CU263">
        <v>495</v>
      </c>
      <c r="CV263">
        <v>1186</v>
      </c>
      <c r="CW263">
        <v>1600</v>
      </c>
      <c r="CX263">
        <v>7471</v>
      </c>
      <c r="CY263">
        <v>1764</v>
      </c>
      <c r="CZ263">
        <v>1292</v>
      </c>
      <c r="DA263">
        <v>909</v>
      </c>
      <c r="DB263">
        <v>1250</v>
      </c>
      <c r="DC263">
        <v>764</v>
      </c>
      <c r="DD263">
        <v>1612</v>
      </c>
      <c r="DE263">
        <v>7933</v>
      </c>
      <c r="DF263">
        <v>16293</v>
      </c>
      <c r="DG263">
        <v>14008</v>
      </c>
      <c r="DH263">
        <v>4413</v>
      </c>
      <c r="DI263">
        <v>784</v>
      </c>
      <c r="DJ263">
        <v>419</v>
      </c>
      <c r="DK263">
        <v>1501</v>
      </c>
      <c r="DL263">
        <v>1011</v>
      </c>
      <c r="DM263">
        <v>51128</v>
      </c>
      <c r="DN263">
        <v>6013</v>
      </c>
      <c r="DO263">
        <v>19100</v>
      </c>
      <c r="DP263">
        <v>5126</v>
      </c>
      <c r="DQ263">
        <v>742</v>
      </c>
      <c r="DR263">
        <v>569</v>
      </c>
      <c r="DS263">
        <v>705</v>
      </c>
      <c r="DT263">
        <v>464</v>
      </c>
      <c r="DU263">
        <v>436</v>
      </c>
      <c r="DV263">
        <v>1599</v>
      </c>
      <c r="DW263">
        <v>24226</v>
      </c>
      <c r="DX263" t="s">
        <v>1858</v>
      </c>
      <c r="DY263" t="s">
        <v>1071</v>
      </c>
      <c r="DZ263" t="s">
        <v>700</v>
      </c>
      <c r="EA263" t="s">
        <v>700</v>
      </c>
      <c r="EB263" t="s">
        <v>952</v>
      </c>
      <c r="EC263">
        <v>0.5</v>
      </c>
      <c r="ED263">
        <v>2.6</v>
      </c>
      <c r="EE263">
        <v>1.1000000000000001</v>
      </c>
      <c r="EF263">
        <v>1.5</v>
      </c>
      <c r="EG263">
        <v>3.4</v>
      </c>
      <c r="EH263">
        <v>1.5</v>
      </c>
      <c r="EI263">
        <v>1.1000000000000001</v>
      </c>
      <c r="EJ263">
        <v>0.7</v>
      </c>
      <c r="EK263">
        <v>0.2</v>
      </c>
      <c r="EL263">
        <v>1.2</v>
      </c>
      <c r="EM263">
        <v>0.7</v>
      </c>
      <c r="EN263">
        <v>0.1</v>
      </c>
      <c r="EO263">
        <v>0.8</v>
      </c>
      <c r="EP263">
        <v>0.5</v>
      </c>
      <c r="EQ263">
        <v>0.5</v>
      </c>
      <c r="ER263">
        <v>7.1</v>
      </c>
      <c r="ES263">
        <v>11.3</v>
      </c>
      <c r="ET263">
        <v>1.3</v>
      </c>
      <c r="EU263">
        <v>13.6</v>
      </c>
      <c r="EV263">
        <v>7</v>
      </c>
      <c r="EW263">
        <v>4.2</v>
      </c>
      <c r="EX263">
        <v>0.5</v>
      </c>
      <c r="EY263">
        <v>0.5</v>
      </c>
      <c r="EZ263">
        <v>6.7</v>
      </c>
      <c r="FA263">
        <v>7.1</v>
      </c>
      <c r="FB263">
        <v>11.4</v>
      </c>
      <c r="FC263">
        <v>0.4</v>
      </c>
      <c r="FD263">
        <v>0.6</v>
      </c>
      <c r="FE263">
        <v>2.4</v>
      </c>
      <c r="FF263">
        <v>0.9</v>
      </c>
      <c r="FG263">
        <v>0.9</v>
      </c>
      <c r="FH263">
        <v>1.2</v>
      </c>
      <c r="FI263">
        <v>0.8</v>
      </c>
      <c r="FJ263">
        <v>0.8</v>
      </c>
      <c r="FK263">
        <v>6.9</v>
      </c>
      <c r="FL263">
        <v>1</v>
      </c>
      <c r="FM263">
        <v>0.8</v>
      </c>
      <c r="FN263">
        <v>1.4</v>
      </c>
      <c r="FO263">
        <v>1.3</v>
      </c>
      <c r="FP263">
        <v>1.5</v>
      </c>
      <c r="FQ263">
        <v>1</v>
      </c>
      <c r="FR263">
        <v>0.3</v>
      </c>
      <c r="FS263">
        <v>117</v>
      </c>
      <c r="FZ263" t="s">
        <v>700</v>
      </c>
      <c r="GA263" t="s">
        <v>700</v>
      </c>
      <c r="GB263" t="s">
        <v>953</v>
      </c>
      <c r="GC263" t="s">
        <v>195</v>
      </c>
    </row>
    <row r="264" spans="1:185" x14ac:dyDescent="0.25">
      <c r="A264" t="s">
        <v>1072</v>
      </c>
      <c r="B264">
        <v>13974</v>
      </c>
      <c r="C264">
        <v>388</v>
      </c>
      <c r="D264">
        <v>3474</v>
      </c>
      <c r="E264">
        <v>74</v>
      </c>
      <c r="F264">
        <v>8141</v>
      </c>
      <c r="G264">
        <v>314</v>
      </c>
      <c r="H264">
        <v>2359</v>
      </c>
      <c r="I264">
        <v>0</v>
      </c>
      <c r="J264">
        <v>1081</v>
      </c>
      <c r="K264">
        <v>14</v>
      </c>
      <c r="L264">
        <v>2393</v>
      </c>
      <c r="M264">
        <v>60</v>
      </c>
      <c r="N264">
        <v>1108</v>
      </c>
      <c r="O264">
        <v>40</v>
      </c>
      <c r="P264">
        <v>1692</v>
      </c>
      <c r="Q264">
        <v>51</v>
      </c>
      <c r="R264">
        <v>1683</v>
      </c>
      <c r="S264">
        <v>84</v>
      </c>
      <c r="T264">
        <v>1737</v>
      </c>
      <c r="U264">
        <v>70</v>
      </c>
      <c r="V264">
        <v>1921</v>
      </c>
      <c r="W264">
        <v>69</v>
      </c>
      <c r="X264">
        <v>6936</v>
      </c>
      <c r="Y264">
        <v>285</v>
      </c>
      <c r="Z264">
        <v>7038</v>
      </c>
      <c r="AA264">
        <v>103</v>
      </c>
      <c r="AB264">
        <v>13118</v>
      </c>
      <c r="AC264">
        <v>370</v>
      </c>
      <c r="AD264">
        <v>159</v>
      </c>
      <c r="AE264">
        <v>0</v>
      </c>
      <c r="AF264">
        <v>220</v>
      </c>
      <c r="AG264">
        <v>11</v>
      </c>
      <c r="AH264">
        <v>140</v>
      </c>
      <c r="AI264">
        <v>0</v>
      </c>
      <c r="AJ264">
        <v>37</v>
      </c>
      <c r="AK264">
        <v>0</v>
      </c>
      <c r="AL264">
        <v>299</v>
      </c>
      <c r="AM264">
        <v>7</v>
      </c>
      <c r="AN264">
        <v>506</v>
      </c>
      <c r="AO264">
        <v>7</v>
      </c>
      <c r="AP264">
        <v>12742</v>
      </c>
      <c r="AQ264">
        <v>367</v>
      </c>
      <c r="AR264">
        <v>1691</v>
      </c>
      <c r="AS264">
        <v>33</v>
      </c>
      <c r="AT264">
        <v>12283</v>
      </c>
      <c r="AU264">
        <v>355</v>
      </c>
      <c r="AV264">
        <v>13660</v>
      </c>
      <c r="AW264">
        <v>388</v>
      </c>
      <c r="AX264">
        <v>314</v>
      </c>
      <c r="AY264">
        <v>0</v>
      </c>
      <c r="AZ264">
        <v>174</v>
      </c>
      <c r="BA264">
        <v>0</v>
      </c>
      <c r="BB264">
        <v>140</v>
      </c>
      <c r="BC264">
        <v>0</v>
      </c>
      <c r="BD264">
        <v>652</v>
      </c>
      <c r="BE264">
        <v>16</v>
      </c>
      <c r="BF264">
        <v>3168</v>
      </c>
      <c r="BG264">
        <v>133</v>
      </c>
      <c r="BH264">
        <v>3653</v>
      </c>
      <c r="BI264">
        <v>75</v>
      </c>
      <c r="BJ264">
        <v>1919</v>
      </c>
      <c r="BK264">
        <v>50</v>
      </c>
      <c r="BL264">
        <v>7148</v>
      </c>
      <c r="BM264">
        <v>251</v>
      </c>
      <c r="BN264">
        <v>6925</v>
      </c>
      <c r="BO264">
        <v>216</v>
      </c>
      <c r="BP264">
        <v>223</v>
      </c>
      <c r="BQ264">
        <v>35</v>
      </c>
      <c r="BR264">
        <v>993</v>
      </c>
      <c r="BS264">
        <v>63</v>
      </c>
      <c r="BT264">
        <v>5265</v>
      </c>
      <c r="BU264">
        <v>85</v>
      </c>
      <c r="BV264">
        <v>2002</v>
      </c>
      <c r="BW264">
        <v>171</v>
      </c>
      <c r="BX264">
        <v>874</v>
      </c>
      <c r="BY264">
        <v>58</v>
      </c>
      <c r="BZ264">
        <v>1370</v>
      </c>
      <c r="CA264">
        <v>66</v>
      </c>
      <c r="CB264">
        <v>2253</v>
      </c>
      <c r="CC264">
        <v>84</v>
      </c>
      <c r="CD264">
        <v>6153</v>
      </c>
      <c r="CE264">
        <v>250</v>
      </c>
      <c r="CF264">
        <v>5536</v>
      </c>
      <c r="CG264">
        <v>54</v>
      </c>
      <c r="CH264">
        <v>388</v>
      </c>
      <c r="CI264">
        <v>13586</v>
      </c>
      <c r="CJ264">
        <v>10761</v>
      </c>
      <c r="CK264">
        <v>5036</v>
      </c>
      <c r="CL264">
        <v>12724</v>
      </c>
      <c r="CM264">
        <v>515</v>
      </c>
      <c r="CN264">
        <v>180</v>
      </c>
      <c r="CO264">
        <v>296</v>
      </c>
      <c r="CP264">
        <v>351</v>
      </c>
      <c r="CQ264">
        <v>1556</v>
      </c>
      <c r="CR264">
        <v>1148</v>
      </c>
      <c r="CS264">
        <v>1025</v>
      </c>
      <c r="CT264">
        <v>297</v>
      </c>
      <c r="CU264">
        <v>72</v>
      </c>
      <c r="CV264">
        <v>234</v>
      </c>
      <c r="CW264">
        <v>366</v>
      </c>
      <c r="CX264">
        <v>1489</v>
      </c>
      <c r="CY264">
        <v>402</v>
      </c>
      <c r="CZ264">
        <v>262</v>
      </c>
      <c r="DA264">
        <v>160</v>
      </c>
      <c r="DB264">
        <v>248</v>
      </c>
      <c r="DC264">
        <v>131</v>
      </c>
      <c r="DD264">
        <v>457</v>
      </c>
      <c r="DE264">
        <v>2309</v>
      </c>
      <c r="DF264">
        <v>3661</v>
      </c>
      <c r="DG264">
        <v>2748</v>
      </c>
      <c r="DH264">
        <v>959</v>
      </c>
      <c r="DI264">
        <v>253</v>
      </c>
      <c r="DJ264">
        <v>182</v>
      </c>
      <c r="DK264">
        <v>660</v>
      </c>
      <c r="DL264">
        <v>428</v>
      </c>
      <c r="DM264">
        <v>12457</v>
      </c>
      <c r="DN264">
        <v>1562</v>
      </c>
      <c r="DO264">
        <v>4426</v>
      </c>
      <c r="DP264">
        <v>1544</v>
      </c>
      <c r="DQ264">
        <v>340</v>
      </c>
      <c r="DR264">
        <v>183</v>
      </c>
      <c r="DS264">
        <v>155</v>
      </c>
      <c r="DT264">
        <v>233</v>
      </c>
      <c r="DU264">
        <v>95</v>
      </c>
      <c r="DV264">
        <v>414</v>
      </c>
      <c r="DW264">
        <v>5970</v>
      </c>
      <c r="DX264" t="s">
        <v>1858</v>
      </c>
      <c r="DY264" t="s">
        <v>1072</v>
      </c>
      <c r="DZ264" t="s">
        <v>700</v>
      </c>
      <c r="EA264" t="s">
        <v>700</v>
      </c>
      <c r="EB264" t="s">
        <v>954</v>
      </c>
      <c r="EC264">
        <v>0.9</v>
      </c>
      <c r="ED264">
        <v>1.1000000000000001</v>
      </c>
      <c r="EE264">
        <v>1.6</v>
      </c>
      <c r="EF264">
        <v>2.5</v>
      </c>
      <c r="EG264">
        <v>2</v>
      </c>
      <c r="EH264">
        <v>3</v>
      </c>
      <c r="EI264">
        <v>2.5</v>
      </c>
      <c r="EJ264">
        <v>1.9</v>
      </c>
      <c r="EK264">
        <v>1.4</v>
      </c>
      <c r="EL264">
        <v>1.2</v>
      </c>
      <c r="EM264">
        <v>1.2</v>
      </c>
      <c r="EN264">
        <v>0.7</v>
      </c>
      <c r="EO264">
        <v>1.5</v>
      </c>
      <c r="EP264">
        <v>0.8</v>
      </c>
      <c r="EQ264">
        <v>0.9</v>
      </c>
      <c r="ER264">
        <v>10.4</v>
      </c>
      <c r="ES264">
        <v>5.4</v>
      </c>
      <c r="ET264">
        <v>11.7</v>
      </c>
      <c r="EU264">
        <v>35.5</v>
      </c>
      <c r="EV264">
        <v>2.9</v>
      </c>
      <c r="EW264">
        <v>2</v>
      </c>
      <c r="EX264">
        <v>0.9</v>
      </c>
      <c r="EY264">
        <v>0.9</v>
      </c>
      <c r="EZ264">
        <v>5.4</v>
      </c>
      <c r="FA264">
        <v>9.6</v>
      </c>
      <c r="FB264">
        <v>11.7</v>
      </c>
      <c r="FC264">
        <v>1.3</v>
      </c>
      <c r="FD264">
        <v>1</v>
      </c>
      <c r="FE264">
        <v>2.4</v>
      </c>
      <c r="FF264">
        <v>1.9</v>
      </c>
      <c r="FG264">
        <v>1.2</v>
      </c>
      <c r="FH264">
        <v>2.2999999999999998</v>
      </c>
      <c r="FI264">
        <v>1.1000000000000001</v>
      </c>
      <c r="FJ264">
        <v>1.1000000000000001</v>
      </c>
      <c r="FK264">
        <v>13</v>
      </c>
      <c r="FL264">
        <v>4.4000000000000004</v>
      </c>
      <c r="FM264">
        <v>0.8</v>
      </c>
      <c r="FN264">
        <v>3.4</v>
      </c>
      <c r="FO264">
        <v>4.8</v>
      </c>
      <c r="FP264">
        <v>2.2999999999999998</v>
      </c>
      <c r="FQ264">
        <v>1.5</v>
      </c>
      <c r="FR264">
        <v>0.8</v>
      </c>
      <c r="FS264">
        <v>45</v>
      </c>
      <c r="FZ264" t="s">
        <v>700</v>
      </c>
      <c r="GA264" t="s">
        <v>700</v>
      </c>
      <c r="GB264" t="s">
        <v>955</v>
      </c>
      <c r="GC264" t="s">
        <v>195</v>
      </c>
    </row>
    <row r="265" spans="1:185" x14ac:dyDescent="0.25">
      <c r="A265" t="s">
        <v>1073</v>
      </c>
      <c r="B265">
        <v>27562</v>
      </c>
      <c r="C265">
        <v>1777</v>
      </c>
      <c r="D265">
        <v>6188</v>
      </c>
      <c r="E265">
        <v>316</v>
      </c>
      <c r="F265">
        <v>15843</v>
      </c>
      <c r="G265">
        <v>1445</v>
      </c>
      <c r="H265">
        <v>5531</v>
      </c>
      <c r="I265">
        <v>16</v>
      </c>
      <c r="J265">
        <v>1758</v>
      </c>
      <c r="K265">
        <v>108</v>
      </c>
      <c r="L265">
        <v>4430</v>
      </c>
      <c r="M265">
        <v>208</v>
      </c>
      <c r="N265">
        <v>2024</v>
      </c>
      <c r="O265">
        <v>164</v>
      </c>
      <c r="P265">
        <v>2564</v>
      </c>
      <c r="Q265">
        <v>476</v>
      </c>
      <c r="R265">
        <v>2984</v>
      </c>
      <c r="S265">
        <v>180</v>
      </c>
      <c r="T265">
        <v>3754</v>
      </c>
      <c r="U265">
        <v>250</v>
      </c>
      <c r="V265">
        <v>4517</v>
      </c>
      <c r="W265">
        <v>375</v>
      </c>
      <c r="X265">
        <v>14181</v>
      </c>
      <c r="Y265">
        <v>1035</v>
      </c>
      <c r="Z265">
        <v>13381</v>
      </c>
      <c r="AA265">
        <v>742</v>
      </c>
      <c r="AB265">
        <v>25757</v>
      </c>
      <c r="AC265">
        <v>1475</v>
      </c>
      <c r="AD265">
        <v>221</v>
      </c>
      <c r="AE265">
        <v>4</v>
      </c>
      <c r="AF265">
        <v>624</v>
      </c>
      <c r="AG265">
        <v>153</v>
      </c>
      <c r="AH265">
        <v>141</v>
      </c>
      <c r="AI265">
        <v>11</v>
      </c>
      <c r="AJ265">
        <v>94</v>
      </c>
      <c r="AK265">
        <v>17</v>
      </c>
      <c r="AL265">
        <v>716</v>
      </c>
      <c r="AM265">
        <v>117</v>
      </c>
      <c r="AN265">
        <v>657</v>
      </c>
      <c r="AO265">
        <v>45</v>
      </c>
      <c r="AP265">
        <v>25289</v>
      </c>
      <c r="AQ265">
        <v>1450</v>
      </c>
      <c r="AR265">
        <v>4783</v>
      </c>
      <c r="AS265">
        <v>195</v>
      </c>
      <c r="AT265">
        <v>22779</v>
      </c>
      <c r="AU265">
        <v>1582</v>
      </c>
      <c r="AV265">
        <v>27243</v>
      </c>
      <c r="AW265">
        <v>1766</v>
      </c>
      <c r="AX265">
        <v>319</v>
      </c>
      <c r="AY265">
        <v>11</v>
      </c>
      <c r="AZ265">
        <v>229</v>
      </c>
      <c r="BA265">
        <v>0</v>
      </c>
      <c r="BB265">
        <v>90</v>
      </c>
      <c r="BC265">
        <v>11</v>
      </c>
      <c r="BD265">
        <v>2034</v>
      </c>
      <c r="BE265">
        <v>193</v>
      </c>
      <c r="BF265">
        <v>7536</v>
      </c>
      <c r="BG265">
        <v>539</v>
      </c>
      <c r="BH265">
        <v>6832</v>
      </c>
      <c r="BI265">
        <v>443</v>
      </c>
      <c r="BJ265">
        <v>2948</v>
      </c>
      <c r="BK265">
        <v>122</v>
      </c>
      <c r="BL265">
        <v>11981</v>
      </c>
      <c r="BM265">
        <v>987</v>
      </c>
      <c r="BN265">
        <v>11354</v>
      </c>
      <c r="BO265">
        <v>856</v>
      </c>
      <c r="BP265">
        <v>627</v>
      </c>
      <c r="BQ265">
        <v>131</v>
      </c>
      <c r="BR265">
        <v>3862</v>
      </c>
      <c r="BS265">
        <v>458</v>
      </c>
      <c r="BT265">
        <v>7838</v>
      </c>
      <c r="BU265">
        <v>541</v>
      </c>
      <c r="BV265">
        <v>4639</v>
      </c>
      <c r="BW265">
        <v>518</v>
      </c>
      <c r="BX265">
        <v>3366</v>
      </c>
      <c r="BY265">
        <v>386</v>
      </c>
      <c r="BZ265">
        <v>3433</v>
      </c>
      <c r="CA265">
        <v>435</v>
      </c>
      <c r="CB265">
        <v>5756</v>
      </c>
      <c r="CC265">
        <v>670</v>
      </c>
      <c r="CD265">
        <v>13400</v>
      </c>
      <c r="CE265">
        <v>753</v>
      </c>
      <c r="CF265">
        <v>8142</v>
      </c>
      <c r="CG265">
        <v>272</v>
      </c>
      <c r="CH265">
        <v>1777</v>
      </c>
      <c r="CI265">
        <v>25785</v>
      </c>
      <c r="CJ265">
        <v>19725</v>
      </c>
      <c r="CK265">
        <v>11683</v>
      </c>
      <c r="CL265">
        <v>26440</v>
      </c>
      <c r="CM265">
        <v>1277</v>
      </c>
      <c r="CN265">
        <v>209</v>
      </c>
      <c r="CO265">
        <v>514</v>
      </c>
      <c r="CP265">
        <v>1197</v>
      </c>
      <c r="CQ265">
        <v>1179</v>
      </c>
      <c r="CR265">
        <v>252</v>
      </c>
      <c r="CS265">
        <v>1486</v>
      </c>
      <c r="CT265">
        <v>599</v>
      </c>
      <c r="CU265">
        <v>100</v>
      </c>
      <c r="CV265">
        <v>414</v>
      </c>
      <c r="CW265">
        <v>668</v>
      </c>
      <c r="CX265">
        <v>2824</v>
      </c>
      <c r="CY265">
        <v>1978</v>
      </c>
      <c r="CZ265">
        <v>580</v>
      </c>
      <c r="DA265">
        <v>882</v>
      </c>
      <c r="DB265">
        <v>548</v>
      </c>
      <c r="DC265">
        <v>513</v>
      </c>
      <c r="DD265">
        <v>1240</v>
      </c>
      <c r="DE265">
        <v>3891</v>
      </c>
      <c r="DF265">
        <v>6799</v>
      </c>
      <c r="DG265">
        <v>5345</v>
      </c>
      <c r="DH265">
        <v>1593</v>
      </c>
      <c r="DI265">
        <v>594</v>
      </c>
      <c r="DJ265">
        <v>330</v>
      </c>
      <c r="DK265">
        <v>860</v>
      </c>
      <c r="DL265">
        <v>436</v>
      </c>
      <c r="DM265">
        <v>25839</v>
      </c>
      <c r="DN265">
        <v>2967</v>
      </c>
      <c r="DO265">
        <v>8523</v>
      </c>
      <c r="DP265">
        <v>2167</v>
      </c>
      <c r="DQ265">
        <v>203</v>
      </c>
      <c r="DR265">
        <v>280</v>
      </c>
      <c r="DS265">
        <v>243</v>
      </c>
      <c r="DT265">
        <v>235</v>
      </c>
      <c r="DU265">
        <v>191</v>
      </c>
      <c r="DV265">
        <v>712</v>
      </c>
      <c r="DW265">
        <v>10690</v>
      </c>
      <c r="DX265" t="s">
        <v>1858</v>
      </c>
      <c r="DY265" t="s">
        <v>1073</v>
      </c>
      <c r="DZ265" t="s">
        <v>700</v>
      </c>
      <c r="EA265" t="s">
        <v>700</v>
      </c>
      <c r="EB265" t="s">
        <v>956</v>
      </c>
      <c r="EC265">
        <v>0.9</v>
      </c>
      <c r="ED265">
        <v>3.9</v>
      </c>
      <c r="EE265">
        <v>1.7</v>
      </c>
      <c r="EF265">
        <v>2.2000000000000002</v>
      </c>
      <c r="EG265">
        <v>4.8</v>
      </c>
      <c r="EH265">
        <v>1.4</v>
      </c>
      <c r="EI265">
        <v>1.8</v>
      </c>
      <c r="EJ265">
        <v>1.7</v>
      </c>
      <c r="EK265">
        <v>0.1</v>
      </c>
      <c r="EL265">
        <v>2</v>
      </c>
      <c r="EM265">
        <v>1.1000000000000001</v>
      </c>
      <c r="EN265">
        <v>0.3</v>
      </c>
      <c r="EO265">
        <v>1</v>
      </c>
      <c r="EP265">
        <v>1</v>
      </c>
      <c r="EQ265">
        <v>0.8</v>
      </c>
      <c r="ER265">
        <v>4.0999999999999996</v>
      </c>
      <c r="ES265">
        <v>12.1</v>
      </c>
      <c r="ET265">
        <v>6.8</v>
      </c>
      <c r="EU265">
        <v>18.3</v>
      </c>
      <c r="EV265">
        <v>13.7</v>
      </c>
      <c r="EW265">
        <v>4.4000000000000004</v>
      </c>
      <c r="EX265">
        <v>0.8</v>
      </c>
      <c r="EY265">
        <v>0.9</v>
      </c>
      <c r="EZ265">
        <v>2.8</v>
      </c>
      <c r="FA265">
        <v>7.4</v>
      </c>
      <c r="FB265">
        <v>9.1</v>
      </c>
      <c r="FC265">
        <v>1.1000000000000001</v>
      </c>
      <c r="FD265">
        <v>1</v>
      </c>
      <c r="FE265">
        <v>2.2000000000000002</v>
      </c>
      <c r="FF265">
        <v>1.1000000000000001</v>
      </c>
      <c r="FG265">
        <v>1.5</v>
      </c>
      <c r="FH265">
        <v>2.9</v>
      </c>
      <c r="FI265">
        <v>1.1000000000000001</v>
      </c>
      <c r="FJ265">
        <v>1</v>
      </c>
      <c r="FK265">
        <v>6.3</v>
      </c>
      <c r="FL265">
        <v>3</v>
      </c>
      <c r="FM265">
        <v>1.2</v>
      </c>
      <c r="FN265">
        <v>1.9</v>
      </c>
      <c r="FO265">
        <v>3.1</v>
      </c>
      <c r="FP265">
        <v>3.1</v>
      </c>
      <c r="FQ265">
        <v>0.9</v>
      </c>
      <c r="FR265">
        <v>0.9</v>
      </c>
      <c r="FS265">
        <v>138</v>
      </c>
      <c r="FZ265" t="s">
        <v>700</v>
      </c>
      <c r="GA265" t="s">
        <v>700</v>
      </c>
      <c r="GB265" t="s">
        <v>957</v>
      </c>
      <c r="GC265" t="s">
        <v>195</v>
      </c>
    </row>
    <row r="266" spans="1:185" x14ac:dyDescent="0.25">
      <c r="A266" t="s">
        <v>1074</v>
      </c>
      <c r="B266">
        <v>9028</v>
      </c>
      <c r="C266">
        <v>553</v>
      </c>
      <c r="D266">
        <v>2404</v>
      </c>
      <c r="E266">
        <v>131</v>
      </c>
      <c r="F266">
        <v>4882</v>
      </c>
      <c r="G266">
        <v>422</v>
      </c>
      <c r="H266">
        <v>1742</v>
      </c>
      <c r="I266">
        <v>0</v>
      </c>
      <c r="J266">
        <v>761</v>
      </c>
      <c r="K266">
        <v>32</v>
      </c>
      <c r="L266">
        <v>1643</v>
      </c>
      <c r="M266">
        <v>99</v>
      </c>
      <c r="N266">
        <v>605</v>
      </c>
      <c r="O266">
        <v>39</v>
      </c>
      <c r="P266">
        <v>917</v>
      </c>
      <c r="Q266">
        <v>135</v>
      </c>
      <c r="R266">
        <v>927</v>
      </c>
      <c r="S266">
        <v>60</v>
      </c>
      <c r="T266">
        <v>1172</v>
      </c>
      <c r="U266">
        <v>108</v>
      </c>
      <c r="V266">
        <v>1261</v>
      </c>
      <c r="W266">
        <v>80</v>
      </c>
      <c r="X266">
        <v>4400</v>
      </c>
      <c r="Y266">
        <v>333</v>
      </c>
      <c r="Z266">
        <v>4628</v>
      </c>
      <c r="AA266">
        <v>220</v>
      </c>
      <c r="AB266">
        <v>8364</v>
      </c>
      <c r="AC266">
        <v>523</v>
      </c>
      <c r="AD266">
        <v>123</v>
      </c>
      <c r="AE266">
        <v>0</v>
      </c>
      <c r="AF266">
        <v>154</v>
      </c>
      <c r="AG266">
        <v>11</v>
      </c>
      <c r="AH266">
        <v>85</v>
      </c>
      <c r="AI266">
        <v>0</v>
      </c>
      <c r="AJ266">
        <v>163</v>
      </c>
      <c r="AK266">
        <v>19</v>
      </c>
      <c r="AL266">
        <v>139</v>
      </c>
      <c r="AM266">
        <v>0</v>
      </c>
      <c r="AN266">
        <v>601</v>
      </c>
      <c r="AO266">
        <v>123</v>
      </c>
      <c r="AP266">
        <v>7990</v>
      </c>
      <c r="AQ266">
        <v>419</v>
      </c>
      <c r="AR266">
        <v>1277</v>
      </c>
      <c r="AS266">
        <v>33</v>
      </c>
      <c r="AT266">
        <v>7751</v>
      </c>
      <c r="AU266">
        <v>520</v>
      </c>
      <c r="AV266">
        <v>8442</v>
      </c>
      <c r="AW266">
        <v>461</v>
      </c>
      <c r="AX266">
        <v>586</v>
      </c>
      <c r="AY266">
        <v>92</v>
      </c>
      <c r="AZ266">
        <v>103</v>
      </c>
      <c r="BA266">
        <v>0</v>
      </c>
      <c r="BB266">
        <v>483</v>
      </c>
      <c r="BC266">
        <v>92</v>
      </c>
      <c r="BD266">
        <v>692</v>
      </c>
      <c r="BE266">
        <v>77</v>
      </c>
      <c r="BF266">
        <v>2098</v>
      </c>
      <c r="BG266">
        <v>132</v>
      </c>
      <c r="BH266">
        <v>1916</v>
      </c>
      <c r="BI266">
        <v>121</v>
      </c>
      <c r="BJ266">
        <v>1313</v>
      </c>
      <c r="BK266">
        <v>53</v>
      </c>
      <c r="BL266">
        <v>3994</v>
      </c>
      <c r="BM266">
        <v>375</v>
      </c>
      <c r="BN266">
        <v>3885</v>
      </c>
      <c r="BO266">
        <v>338</v>
      </c>
      <c r="BP266">
        <v>109</v>
      </c>
      <c r="BQ266">
        <v>37</v>
      </c>
      <c r="BR266">
        <v>888</v>
      </c>
      <c r="BS266">
        <v>47</v>
      </c>
      <c r="BT266">
        <v>2922</v>
      </c>
      <c r="BU266">
        <v>214</v>
      </c>
      <c r="BV266">
        <v>1352</v>
      </c>
      <c r="BW266">
        <v>181</v>
      </c>
      <c r="BX266">
        <v>608</v>
      </c>
      <c r="BY266">
        <v>27</v>
      </c>
      <c r="BZ266">
        <v>1020</v>
      </c>
      <c r="CA266">
        <v>82</v>
      </c>
      <c r="CB266">
        <v>1590</v>
      </c>
      <c r="CC266">
        <v>158</v>
      </c>
      <c r="CD266">
        <v>4683</v>
      </c>
      <c r="CE266">
        <v>330</v>
      </c>
      <c r="CF266">
        <v>2731</v>
      </c>
      <c r="CG266">
        <v>61</v>
      </c>
      <c r="CH266">
        <v>553</v>
      </c>
      <c r="CI266">
        <v>8475</v>
      </c>
      <c r="CJ266">
        <v>6337</v>
      </c>
      <c r="CK266">
        <v>3652</v>
      </c>
      <c r="CL266">
        <v>7826</v>
      </c>
      <c r="CM266">
        <v>744</v>
      </c>
      <c r="CN266">
        <v>493</v>
      </c>
      <c r="CO266">
        <v>544</v>
      </c>
      <c r="CP266">
        <v>367</v>
      </c>
      <c r="CQ266">
        <v>487</v>
      </c>
      <c r="CR266">
        <v>143</v>
      </c>
      <c r="CS266">
        <v>456</v>
      </c>
      <c r="CT266">
        <v>269</v>
      </c>
      <c r="CU266">
        <v>58</v>
      </c>
      <c r="CV266">
        <v>156</v>
      </c>
      <c r="CW266">
        <v>230</v>
      </c>
      <c r="CX266">
        <v>1071</v>
      </c>
      <c r="CY266">
        <v>298</v>
      </c>
      <c r="CZ266">
        <v>184</v>
      </c>
      <c r="DA266">
        <v>121</v>
      </c>
      <c r="DB266">
        <v>213</v>
      </c>
      <c r="DC266">
        <v>108</v>
      </c>
      <c r="DD266">
        <v>386</v>
      </c>
      <c r="DE266">
        <v>1465</v>
      </c>
      <c r="DF266">
        <v>2542</v>
      </c>
      <c r="DG266">
        <v>2126</v>
      </c>
      <c r="DH266">
        <v>843</v>
      </c>
      <c r="DI266">
        <v>92</v>
      </c>
      <c r="DJ266">
        <v>62</v>
      </c>
      <c r="DK266">
        <v>324</v>
      </c>
      <c r="DL266">
        <v>190</v>
      </c>
      <c r="DM266">
        <v>7740</v>
      </c>
      <c r="DN266">
        <v>1268</v>
      </c>
      <c r="DO266">
        <v>2966</v>
      </c>
      <c r="DP266">
        <v>1041</v>
      </c>
      <c r="DQ266">
        <v>208</v>
      </c>
      <c r="DR266">
        <v>204</v>
      </c>
      <c r="DS266">
        <v>134</v>
      </c>
      <c r="DT266">
        <v>51</v>
      </c>
      <c r="DU266">
        <v>62</v>
      </c>
      <c r="DV266">
        <v>238</v>
      </c>
      <c r="DW266">
        <v>4007</v>
      </c>
      <c r="DX266" t="s">
        <v>1858</v>
      </c>
      <c r="DY266" t="s">
        <v>1074</v>
      </c>
      <c r="DZ266" t="s">
        <v>700</v>
      </c>
      <c r="EA266" t="s">
        <v>700</v>
      </c>
      <c r="EB266" t="s">
        <v>958</v>
      </c>
      <c r="EC266">
        <v>1.4</v>
      </c>
      <c r="ED266">
        <v>2.2999999999999998</v>
      </c>
      <c r="EE266">
        <v>3.7</v>
      </c>
      <c r="EF266">
        <v>3.7</v>
      </c>
      <c r="EG266">
        <v>6.5</v>
      </c>
      <c r="EH266">
        <v>3.2</v>
      </c>
      <c r="EI266">
        <v>3.7</v>
      </c>
      <c r="EJ266">
        <v>2.7</v>
      </c>
      <c r="EK266">
        <v>2.1</v>
      </c>
      <c r="EL266">
        <v>2.8</v>
      </c>
      <c r="EM266">
        <v>2</v>
      </c>
      <c r="EN266">
        <v>1</v>
      </c>
      <c r="EO266">
        <v>1.9</v>
      </c>
      <c r="EP266">
        <v>1.7</v>
      </c>
      <c r="EQ266">
        <v>1.5</v>
      </c>
      <c r="ER266">
        <v>13.2</v>
      </c>
      <c r="ES266">
        <v>12.9</v>
      </c>
      <c r="ET266">
        <v>18.5</v>
      </c>
      <c r="EU266">
        <v>5.9</v>
      </c>
      <c r="EV266">
        <v>11.8</v>
      </c>
      <c r="EW266">
        <v>11.4</v>
      </c>
      <c r="EX266">
        <v>1.2</v>
      </c>
      <c r="EY266">
        <v>1.4</v>
      </c>
      <c r="EZ266">
        <v>10.4</v>
      </c>
      <c r="FA266">
        <v>15.6</v>
      </c>
      <c r="FB266">
        <v>13</v>
      </c>
      <c r="FC266">
        <v>2.1</v>
      </c>
      <c r="FD266">
        <v>1.6</v>
      </c>
      <c r="FE266">
        <v>7.9</v>
      </c>
      <c r="FF266">
        <v>2.4</v>
      </c>
      <c r="FG266">
        <v>1.7</v>
      </c>
      <c r="FH266">
        <v>2.4</v>
      </c>
      <c r="FI266">
        <v>2.2999999999999998</v>
      </c>
      <c r="FJ266">
        <v>2.2000000000000002</v>
      </c>
      <c r="FK266">
        <v>20.7</v>
      </c>
      <c r="FL266">
        <v>2.2999999999999998</v>
      </c>
      <c r="FM266">
        <v>2.2000000000000002</v>
      </c>
      <c r="FN266">
        <v>5</v>
      </c>
      <c r="FO266">
        <v>2.2999999999999998</v>
      </c>
      <c r="FP266">
        <v>3.9</v>
      </c>
      <c r="FQ266">
        <v>2.1</v>
      </c>
      <c r="FR266">
        <v>0.9</v>
      </c>
      <c r="FS266">
        <v>41</v>
      </c>
      <c r="FZ266" t="s">
        <v>700</v>
      </c>
      <c r="GA266" t="s">
        <v>700</v>
      </c>
      <c r="GB266" t="s">
        <v>959</v>
      </c>
      <c r="GC266" t="s">
        <v>195</v>
      </c>
    </row>
    <row r="267" spans="1:185" x14ac:dyDescent="0.25">
      <c r="A267" t="s">
        <v>1075</v>
      </c>
      <c r="B267">
        <v>31018</v>
      </c>
      <c r="C267">
        <v>1382</v>
      </c>
      <c r="D267">
        <v>7998</v>
      </c>
      <c r="E267">
        <v>416</v>
      </c>
      <c r="F267">
        <v>17722</v>
      </c>
      <c r="G267">
        <v>949</v>
      </c>
      <c r="H267">
        <v>5298</v>
      </c>
      <c r="I267">
        <v>17</v>
      </c>
      <c r="J267">
        <v>2523</v>
      </c>
      <c r="K267">
        <v>200</v>
      </c>
      <c r="L267">
        <v>5475</v>
      </c>
      <c r="M267">
        <v>216</v>
      </c>
      <c r="N267">
        <v>2759</v>
      </c>
      <c r="O267">
        <v>153</v>
      </c>
      <c r="P267">
        <v>3415</v>
      </c>
      <c r="Q267">
        <v>321</v>
      </c>
      <c r="R267">
        <v>3264</v>
      </c>
      <c r="S267">
        <v>148</v>
      </c>
      <c r="T267">
        <v>3952</v>
      </c>
      <c r="U267">
        <v>152</v>
      </c>
      <c r="V267">
        <v>4332</v>
      </c>
      <c r="W267">
        <v>175</v>
      </c>
      <c r="X267">
        <v>15642</v>
      </c>
      <c r="Y267">
        <v>697</v>
      </c>
      <c r="Z267">
        <v>15376</v>
      </c>
      <c r="AA267">
        <v>685</v>
      </c>
      <c r="AB267">
        <v>28571</v>
      </c>
      <c r="AC267">
        <v>1237</v>
      </c>
      <c r="AD267">
        <v>605</v>
      </c>
      <c r="AE267">
        <v>17</v>
      </c>
      <c r="AF267">
        <v>396</v>
      </c>
      <c r="AG267">
        <v>66</v>
      </c>
      <c r="AH267">
        <v>304</v>
      </c>
      <c r="AI267">
        <v>7</v>
      </c>
      <c r="AJ267">
        <v>433</v>
      </c>
      <c r="AK267">
        <v>13</v>
      </c>
      <c r="AL267">
        <v>692</v>
      </c>
      <c r="AM267">
        <v>39</v>
      </c>
      <c r="AN267">
        <v>1988</v>
      </c>
      <c r="AO267">
        <v>390</v>
      </c>
      <c r="AP267">
        <v>27119</v>
      </c>
      <c r="AQ267">
        <v>873</v>
      </c>
      <c r="AR267">
        <v>4162</v>
      </c>
      <c r="AS267">
        <v>112</v>
      </c>
      <c r="AT267">
        <v>26856</v>
      </c>
      <c r="AU267">
        <v>1270</v>
      </c>
      <c r="AV267">
        <v>29992</v>
      </c>
      <c r="AW267">
        <v>1224</v>
      </c>
      <c r="AX267">
        <v>1026</v>
      </c>
      <c r="AY267">
        <v>158</v>
      </c>
      <c r="AZ267">
        <v>501</v>
      </c>
      <c r="BA267">
        <v>3</v>
      </c>
      <c r="BB267">
        <v>525</v>
      </c>
      <c r="BC267">
        <v>155</v>
      </c>
      <c r="BD267">
        <v>1576</v>
      </c>
      <c r="BE267">
        <v>224</v>
      </c>
      <c r="BF267">
        <v>6427</v>
      </c>
      <c r="BG267">
        <v>318</v>
      </c>
      <c r="BH267">
        <v>7284</v>
      </c>
      <c r="BI267">
        <v>199</v>
      </c>
      <c r="BJ267">
        <v>4974</v>
      </c>
      <c r="BK267">
        <v>72</v>
      </c>
      <c r="BL267">
        <v>14747</v>
      </c>
      <c r="BM267">
        <v>746</v>
      </c>
      <c r="BN267">
        <v>14223</v>
      </c>
      <c r="BO267">
        <v>699</v>
      </c>
      <c r="BP267">
        <v>524</v>
      </c>
      <c r="BQ267">
        <v>47</v>
      </c>
      <c r="BR267">
        <v>2975</v>
      </c>
      <c r="BS267">
        <v>203</v>
      </c>
      <c r="BT267">
        <v>10529</v>
      </c>
      <c r="BU267">
        <v>511</v>
      </c>
      <c r="BV267">
        <v>4771</v>
      </c>
      <c r="BW267">
        <v>256</v>
      </c>
      <c r="BX267">
        <v>2422</v>
      </c>
      <c r="BY267">
        <v>182</v>
      </c>
      <c r="BZ267">
        <v>3841</v>
      </c>
      <c r="CA267">
        <v>449</v>
      </c>
      <c r="CB267">
        <v>5799</v>
      </c>
      <c r="CC267">
        <v>475</v>
      </c>
      <c r="CD267">
        <v>12985</v>
      </c>
      <c r="CE267">
        <v>600</v>
      </c>
      <c r="CF267">
        <v>11668</v>
      </c>
      <c r="CG267">
        <v>307</v>
      </c>
      <c r="CH267">
        <v>1382</v>
      </c>
      <c r="CI267">
        <v>29636</v>
      </c>
      <c r="CJ267">
        <v>23133</v>
      </c>
      <c r="CK267">
        <v>11290</v>
      </c>
      <c r="CL267">
        <v>27564</v>
      </c>
      <c r="CM267">
        <v>1903</v>
      </c>
      <c r="CN267">
        <v>723</v>
      </c>
      <c r="CO267">
        <v>1188</v>
      </c>
      <c r="CP267">
        <v>1102</v>
      </c>
      <c r="CQ267">
        <v>1573</v>
      </c>
      <c r="CR267">
        <v>557</v>
      </c>
      <c r="CS267">
        <v>1812</v>
      </c>
      <c r="CT267">
        <v>841</v>
      </c>
      <c r="CU267">
        <v>276</v>
      </c>
      <c r="CV267">
        <v>464</v>
      </c>
      <c r="CW267">
        <v>743</v>
      </c>
      <c r="CX267">
        <v>4603</v>
      </c>
      <c r="CY267">
        <v>1237</v>
      </c>
      <c r="CZ267">
        <v>822</v>
      </c>
      <c r="DA267">
        <v>643</v>
      </c>
      <c r="DB267">
        <v>726</v>
      </c>
      <c r="DC267">
        <v>372</v>
      </c>
      <c r="DD267">
        <v>1145</v>
      </c>
      <c r="DE267">
        <v>4722</v>
      </c>
      <c r="DF267">
        <v>7794</v>
      </c>
      <c r="DG267">
        <v>6303</v>
      </c>
      <c r="DH267">
        <v>2426</v>
      </c>
      <c r="DI267">
        <v>541</v>
      </c>
      <c r="DJ267">
        <v>289</v>
      </c>
      <c r="DK267">
        <v>950</v>
      </c>
      <c r="DL267">
        <v>640</v>
      </c>
      <c r="DM267">
        <v>27269</v>
      </c>
      <c r="DN267">
        <v>3831</v>
      </c>
      <c r="DO267">
        <v>9182</v>
      </c>
      <c r="DP267">
        <v>3334</v>
      </c>
      <c r="DQ267">
        <v>477</v>
      </c>
      <c r="DR267">
        <v>447</v>
      </c>
      <c r="DS267">
        <v>214</v>
      </c>
      <c r="DT267">
        <v>435</v>
      </c>
      <c r="DU267">
        <v>251</v>
      </c>
      <c r="DV267">
        <v>1240</v>
      </c>
      <c r="DW267">
        <v>12516</v>
      </c>
      <c r="DX267" t="s">
        <v>1858</v>
      </c>
      <c r="DY267" t="s">
        <v>1075</v>
      </c>
      <c r="DZ267" t="s">
        <v>700</v>
      </c>
      <c r="EA267" t="s">
        <v>700</v>
      </c>
      <c r="EB267" t="s">
        <v>960</v>
      </c>
      <c r="EC267">
        <v>0.8</v>
      </c>
      <c r="ED267">
        <v>3.3</v>
      </c>
      <c r="EE267">
        <v>1.4</v>
      </c>
      <c r="EF267">
        <v>2.1</v>
      </c>
      <c r="EG267">
        <v>3.5</v>
      </c>
      <c r="EH267">
        <v>1.4</v>
      </c>
      <c r="EI267">
        <v>1.5</v>
      </c>
      <c r="EJ267">
        <v>1.6</v>
      </c>
      <c r="EK267">
        <v>0.1</v>
      </c>
      <c r="EL267">
        <v>1.6</v>
      </c>
      <c r="EM267">
        <v>1.2</v>
      </c>
      <c r="EN267">
        <v>0.2</v>
      </c>
      <c r="EO267">
        <v>1</v>
      </c>
      <c r="EP267">
        <v>1.1000000000000001</v>
      </c>
      <c r="EQ267">
        <v>0.9</v>
      </c>
      <c r="ER267">
        <v>2.7</v>
      </c>
      <c r="ES267">
        <v>12.6</v>
      </c>
      <c r="ET267">
        <v>4.9000000000000004</v>
      </c>
      <c r="EU267">
        <v>3.5</v>
      </c>
      <c r="EV267">
        <v>6.1</v>
      </c>
      <c r="EW267">
        <v>9.6999999999999993</v>
      </c>
      <c r="EX267">
        <v>0.7</v>
      </c>
      <c r="EY267">
        <v>0.8</v>
      </c>
      <c r="EZ267">
        <v>12.8</v>
      </c>
      <c r="FA267">
        <v>0.7</v>
      </c>
      <c r="FB267">
        <v>21.5</v>
      </c>
      <c r="FC267">
        <v>1.1000000000000001</v>
      </c>
      <c r="FD267">
        <v>0.9</v>
      </c>
      <c r="FE267">
        <v>8.6</v>
      </c>
      <c r="FF267">
        <v>1.8</v>
      </c>
      <c r="FG267">
        <v>0.8</v>
      </c>
      <c r="FH267">
        <v>0.4</v>
      </c>
      <c r="FI267">
        <v>1.3</v>
      </c>
      <c r="FJ267">
        <v>1.3</v>
      </c>
      <c r="FK267">
        <v>5.4</v>
      </c>
      <c r="FL267">
        <v>2.2000000000000002</v>
      </c>
      <c r="FM267">
        <v>1.5</v>
      </c>
      <c r="FN267">
        <v>1.5</v>
      </c>
      <c r="FO267">
        <v>2.7</v>
      </c>
      <c r="FP267">
        <v>2.6</v>
      </c>
      <c r="FQ267">
        <v>1.1000000000000001</v>
      </c>
      <c r="FR267">
        <v>1.4</v>
      </c>
      <c r="FS267">
        <v>149</v>
      </c>
      <c r="FZ267" t="s">
        <v>700</v>
      </c>
      <c r="GA267" t="s">
        <v>700</v>
      </c>
      <c r="GB267" t="s">
        <v>961</v>
      </c>
      <c r="GC267" t="s">
        <v>195</v>
      </c>
    </row>
    <row r="268" spans="1:185" x14ac:dyDescent="0.25">
      <c r="A268" t="s">
        <v>1076</v>
      </c>
      <c r="B268">
        <v>10804</v>
      </c>
      <c r="C268">
        <v>411</v>
      </c>
      <c r="D268">
        <v>2421</v>
      </c>
      <c r="E268">
        <v>81</v>
      </c>
      <c r="F268">
        <v>5983</v>
      </c>
      <c r="G268">
        <v>328</v>
      </c>
      <c r="H268">
        <v>2400</v>
      </c>
      <c r="I268">
        <v>2</v>
      </c>
      <c r="J268">
        <v>733</v>
      </c>
      <c r="K268">
        <v>13</v>
      </c>
      <c r="L268">
        <v>1688</v>
      </c>
      <c r="M268">
        <v>68</v>
      </c>
      <c r="N268">
        <v>612</v>
      </c>
      <c r="O268">
        <v>46</v>
      </c>
      <c r="P268">
        <v>1203</v>
      </c>
      <c r="Q268">
        <v>73</v>
      </c>
      <c r="R268">
        <v>1116</v>
      </c>
      <c r="S268">
        <v>91</v>
      </c>
      <c r="T268">
        <v>1288</v>
      </c>
      <c r="U268">
        <v>56</v>
      </c>
      <c r="V268">
        <v>1764</v>
      </c>
      <c r="W268">
        <v>62</v>
      </c>
      <c r="X268">
        <v>5514</v>
      </c>
      <c r="Y268">
        <v>278</v>
      </c>
      <c r="Z268">
        <v>5290</v>
      </c>
      <c r="AA268">
        <v>133</v>
      </c>
      <c r="AB268">
        <v>10450</v>
      </c>
      <c r="AC268">
        <v>362</v>
      </c>
      <c r="AD268">
        <v>40</v>
      </c>
      <c r="AE268">
        <v>0</v>
      </c>
      <c r="AF268">
        <v>22</v>
      </c>
      <c r="AG268">
        <v>7</v>
      </c>
      <c r="AH268">
        <v>58</v>
      </c>
      <c r="AI268">
        <v>3</v>
      </c>
      <c r="AJ268">
        <v>80</v>
      </c>
      <c r="AK268">
        <v>30</v>
      </c>
      <c r="AL268">
        <v>154</v>
      </c>
      <c r="AM268">
        <v>9</v>
      </c>
      <c r="AN268">
        <v>149</v>
      </c>
      <c r="AO268">
        <v>31</v>
      </c>
      <c r="AP268">
        <v>10391</v>
      </c>
      <c r="AQ268">
        <v>362</v>
      </c>
      <c r="AR268">
        <v>1500</v>
      </c>
      <c r="AS268">
        <v>36</v>
      </c>
      <c r="AT268">
        <v>9304</v>
      </c>
      <c r="AU268">
        <v>375</v>
      </c>
      <c r="AV268">
        <v>10667</v>
      </c>
      <c r="AW268">
        <v>395</v>
      </c>
      <c r="AX268">
        <v>137</v>
      </c>
      <c r="AY268">
        <v>16</v>
      </c>
      <c r="AZ268">
        <v>63</v>
      </c>
      <c r="BA268">
        <v>8</v>
      </c>
      <c r="BB268">
        <v>74</v>
      </c>
      <c r="BC268">
        <v>8</v>
      </c>
      <c r="BD268">
        <v>459</v>
      </c>
      <c r="BE268">
        <v>27</v>
      </c>
      <c r="BF268">
        <v>2488</v>
      </c>
      <c r="BG268">
        <v>111</v>
      </c>
      <c r="BH268">
        <v>3087</v>
      </c>
      <c r="BI268">
        <v>122</v>
      </c>
      <c r="BJ268">
        <v>1737</v>
      </c>
      <c r="BK268">
        <v>24</v>
      </c>
      <c r="BL268">
        <v>5028</v>
      </c>
      <c r="BM268">
        <v>251</v>
      </c>
      <c r="BN268">
        <v>4905</v>
      </c>
      <c r="BO268">
        <v>198</v>
      </c>
      <c r="BP268">
        <v>123</v>
      </c>
      <c r="BQ268">
        <v>53</v>
      </c>
      <c r="BR268">
        <v>955</v>
      </c>
      <c r="BS268">
        <v>77</v>
      </c>
      <c r="BT268">
        <v>3682</v>
      </c>
      <c r="BU268">
        <v>162</v>
      </c>
      <c r="BV268">
        <v>1567</v>
      </c>
      <c r="BW268">
        <v>111</v>
      </c>
      <c r="BX268">
        <v>734</v>
      </c>
      <c r="BY268">
        <v>55</v>
      </c>
      <c r="BZ268">
        <v>784</v>
      </c>
      <c r="CA268">
        <v>92</v>
      </c>
      <c r="CB268">
        <v>1390</v>
      </c>
      <c r="CC268">
        <v>134</v>
      </c>
      <c r="CD268">
        <v>5007</v>
      </c>
      <c r="CE268">
        <v>189</v>
      </c>
      <c r="CF268">
        <v>4368</v>
      </c>
      <c r="CG268">
        <v>88</v>
      </c>
      <c r="CH268">
        <v>411</v>
      </c>
      <c r="CI268">
        <v>10393</v>
      </c>
      <c r="CJ268">
        <v>8349</v>
      </c>
      <c r="CK268">
        <v>4169</v>
      </c>
      <c r="CL268">
        <v>10103</v>
      </c>
      <c r="CM268">
        <v>250</v>
      </c>
      <c r="CN268">
        <v>78</v>
      </c>
      <c r="CO268">
        <v>423</v>
      </c>
      <c r="CP268">
        <v>420</v>
      </c>
      <c r="CQ268">
        <v>975</v>
      </c>
      <c r="CR268">
        <v>194</v>
      </c>
      <c r="CS268">
        <v>643</v>
      </c>
      <c r="CT268">
        <v>227</v>
      </c>
      <c r="CU268">
        <v>72</v>
      </c>
      <c r="CV268">
        <v>251</v>
      </c>
      <c r="CW268">
        <v>278</v>
      </c>
      <c r="CX268">
        <v>1324</v>
      </c>
      <c r="CY268">
        <v>326</v>
      </c>
      <c r="CZ268">
        <v>288</v>
      </c>
      <c r="DA268">
        <v>215</v>
      </c>
      <c r="DB268">
        <v>191</v>
      </c>
      <c r="DC268">
        <v>84</v>
      </c>
      <c r="DD268">
        <v>371</v>
      </c>
      <c r="DE268">
        <v>1755</v>
      </c>
      <c r="DF268">
        <v>3217</v>
      </c>
      <c r="DG268">
        <v>2708</v>
      </c>
      <c r="DH268">
        <v>836</v>
      </c>
      <c r="DI268">
        <v>219</v>
      </c>
      <c r="DJ268">
        <v>78</v>
      </c>
      <c r="DK268">
        <v>290</v>
      </c>
      <c r="DL268">
        <v>180</v>
      </c>
      <c r="DM268">
        <v>9387</v>
      </c>
      <c r="DN268">
        <v>1457</v>
      </c>
      <c r="DO268">
        <v>3878</v>
      </c>
      <c r="DP268">
        <v>1094</v>
      </c>
      <c r="DQ268">
        <v>270</v>
      </c>
      <c r="DR268">
        <v>109</v>
      </c>
      <c r="DS268">
        <v>61</v>
      </c>
      <c r="DT268">
        <v>115</v>
      </c>
      <c r="DU268">
        <v>99</v>
      </c>
      <c r="DV268">
        <v>296</v>
      </c>
      <c r="DW268">
        <v>4972</v>
      </c>
      <c r="DX268" t="s">
        <v>1858</v>
      </c>
      <c r="DY268" t="s">
        <v>1076</v>
      </c>
      <c r="DZ268" t="s">
        <v>700</v>
      </c>
      <c r="EA268" t="s">
        <v>700</v>
      </c>
      <c r="EB268" t="s">
        <v>962</v>
      </c>
      <c r="EC268">
        <v>0.9</v>
      </c>
      <c r="ED268">
        <v>1.4</v>
      </c>
      <c r="EE268">
        <v>2</v>
      </c>
      <c r="EF268">
        <v>3.8</v>
      </c>
      <c r="EG268">
        <v>2.2999999999999998</v>
      </c>
      <c r="EH268">
        <v>4.0999999999999996</v>
      </c>
      <c r="EI268">
        <v>1.8</v>
      </c>
      <c r="EJ268">
        <v>1.3</v>
      </c>
      <c r="EK268">
        <v>0.2</v>
      </c>
      <c r="EL268">
        <v>1.4</v>
      </c>
      <c r="EM268">
        <v>1.4</v>
      </c>
      <c r="EN268">
        <v>0.1</v>
      </c>
      <c r="EO268">
        <v>1.2</v>
      </c>
      <c r="EP268">
        <v>0.9</v>
      </c>
      <c r="EQ268">
        <v>0.9</v>
      </c>
      <c r="ER268">
        <v>33.700000000000003</v>
      </c>
      <c r="ES268">
        <v>38.799999999999997</v>
      </c>
      <c r="ET268">
        <v>7.4</v>
      </c>
      <c r="EU268">
        <v>22.1</v>
      </c>
      <c r="EV268">
        <v>5.7</v>
      </c>
      <c r="EW268">
        <v>17.5</v>
      </c>
      <c r="EX268">
        <v>0.9</v>
      </c>
      <c r="EY268">
        <v>1</v>
      </c>
      <c r="EZ268">
        <v>9</v>
      </c>
      <c r="FA268">
        <v>11.9</v>
      </c>
      <c r="FB268">
        <v>13.5</v>
      </c>
      <c r="FC268">
        <v>1.5</v>
      </c>
      <c r="FD268">
        <v>1.1000000000000001</v>
      </c>
      <c r="FE268">
        <v>3.4</v>
      </c>
      <c r="FF268">
        <v>1.9</v>
      </c>
      <c r="FG268">
        <v>1.2</v>
      </c>
      <c r="FH268">
        <v>1</v>
      </c>
      <c r="FI268">
        <v>1.5</v>
      </c>
      <c r="FJ268">
        <v>1.2</v>
      </c>
      <c r="FK268">
        <v>23.4</v>
      </c>
      <c r="FL268">
        <v>3.1</v>
      </c>
      <c r="FM268">
        <v>1.8</v>
      </c>
      <c r="FN268">
        <v>2.2999999999999998</v>
      </c>
      <c r="FO268">
        <v>3.6</v>
      </c>
      <c r="FP268">
        <v>4.2</v>
      </c>
      <c r="FQ268">
        <v>1.1000000000000001</v>
      </c>
      <c r="FR268">
        <v>1.1000000000000001</v>
      </c>
      <c r="FS268">
        <v>44</v>
      </c>
      <c r="FZ268" t="s">
        <v>700</v>
      </c>
      <c r="GA268" t="s">
        <v>700</v>
      </c>
      <c r="GB268" t="s">
        <v>963</v>
      </c>
      <c r="GC268" t="s">
        <v>195</v>
      </c>
    </row>
    <row r="269" spans="1:185" x14ac:dyDescent="0.25">
      <c r="A269" t="s">
        <v>1077</v>
      </c>
      <c r="B269">
        <v>537280</v>
      </c>
      <c r="C269">
        <v>29542</v>
      </c>
      <c r="D269">
        <v>134485</v>
      </c>
      <c r="E269">
        <v>4754</v>
      </c>
      <c r="F269">
        <v>331199</v>
      </c>
      <c r="G269">
        <v>24438</v>
      </c>
      <c r="H269">
        <v>71596</v>
      </c>
      <c r="I269">
        <v>350</v>
      </c>
      <c r="J269">
        <v>44825</v>
      </c>
      <c r="K269">
        <v>1117</v>
      </c>
      <c r="L269">
        <v>89660</v>
      </c>
      <c r="M269">
        <v>3637</v>
      </c>
      <c r="N269">
        <v>56925</v>
      </c>
      <c r="O269">
        <v>5161</v>
      </c>
      <c r="P269">
        <v>79373</v>
      </c>
      <c r="Q269">
        <v>7800</v>
      </c>
      <c r="R269">
        <v>64911</v>
      </c>
      <c r="S269">
        <v>5498</v>
      </c>
      <c r="T269">
        <v>63560</v>
      </c>
      <c r="U269">
        <v>3515</v>
      </c>
      <c r="V269">
        <v>66430</v>
      </c>
      <c r="W269">
        <v>2464</v>
      </c>
      <c r="X269">
        <v>261690</v>
      </c>
      <c r="Y269">
        <v>16840</v>
      </c>
      <c r="Z269">
        <v>275590</v>
      </c>
      <c r="AA269">
        <v>12702</v>
      </c>
      <c r="AB269">
        <v>358296</v>
      </c>
      <c r="AC269">
        <v>15459</v>
      </c>
      <c r="AD269">
        <v>63161</v>
      </c>
      <c r="AE269">
        <v>4327</v>
      </c>
      <c r="AF269">
        <v>3621</v>
      </c>
      <c r="AG269">
        <v>539</v>
      </c>
      <c r="AH269">
        <v>76995</v>
      </c>
      <c r="AI269">
        <v>4548</v>
      </c>
      <c r="AJ269">
        <v>11962</v>
      </c>
      <c r="AK269">
        <v>2932</v>
      </c>
      <c r="AL269">
        <v>23053</v>
      </c>
      <c r="AM269">
        <v>1730</v>
      </c>
      <c r="AN269">
        <v>40378</v>
      </c>
      <c r="AO269">
        <v>8535</v>
      </c>
      <c r="AP269">
        <v>334854</v>
      </c>
      <c r="AQ269">
        <v>10303</v>
      </c>
      <c r="AR269">
        <v>62467</v>
      </c>
      <c r="AS269">
        <v>2549</v>
      </c>
      <c r="AT269">
        <v>474813</v>
      </c>
      <c r="AU269">
        <v>26993</v>
      </c>
      <c r="AV269">
        <v>453171</v>
      </c>
      <c r="AW269">
        <v>18557</v>
      </c>
      <c r="AX269">
        <v>84109</v>
      </c>
      <c r="AY269">
        <v>10985</v>
      </c>
      <c r="AZ269">
        <v>44345</v>
      </c>
      <c r="BA269">
        <v>2861</v>
      </c>
      <c r="BB269">
        <v>39764</v>
      </c>
      <c r="BC269">
        <v>8124</v>
      </c>
      <c r="BD269">
        <v>34298</v>
      </c>
      <c r="BE269">
        <v>5077</v>
      </c>
      <c r="BF269">
        <v>71800</v>
      </c>
      <c r="BG269">
        <v>5505</v>
      </c>
      <c r="BH269">
        <v>94516</v>
      </c>
      <c r="BI269">
        <v>5710</v>
      </c>
      <c r="BJ269">
        <v>145256</v>
      </c>
      <c r="BK269">
        <v>3335</v>
      </c>
      <c r="BL269">
        <v>272496</v>
      </c>
      <c r="BM269">
        <v>19613</v>
      </c>
      <c r="BN269">
        <v>260218</v>
      </c>
      <c r="BO269">
        <v>17231</v>
      </c>
      <c r="BP269">
        <v>12278</v>
      </c>
      <c r="BQ269">
        <v>2382</v>
      </c>
      <c r="BR269">
        <v>58703</v>
      </c>
      <c r="BS269">
        <v>4825</v>
      </c>
      <c r="BT269">
        <v>179629</v>
      </c>
      <c r="BU269">
        <v>9920</v>
      </c>
      <c r="BV269">
        <v>101813</v>
      </c>
      <c r="BW269">
        <v>9992</v>
      </c>
      <c r="BX269">
        <v>49757</v>
      </c>
      <c r="BY269">
        <v>4526</v>
      </c>
      <c r="BZ269">
        <v>77330</v>
      </c>
      <c r="CA269">
        <v>7525</v>
      </c>
      <c r="CB269">
        <v>113817</v>
      </c>
      <c r="CC269">
        <v>10102</v>
      </c>
      <c r="CD269">
        <v>201587</v>
      </c>
      <c r="CE269">
        <v>15145</v>
      </c>
      <c r="CF269">
        <v>212131</v>
      </c>
      <c r="CG269">
        <v>4207</v>
      </c>
      <c r="CH269">
        <v>29542</v>
      </c>
      <c r="CI269">
        <v>507738</v>
      </c>
      <c r="CJ269">
        <v>368948</v>
      </c>
      <c r="CK269">
        <v>203638</v>
      </c>
      <c r="CL269">
        <v>388179</v>
      </c>
      <c r="CM269">
        <v>115257</v>
      </c>
      <c r="CN269">
        <v>54243</v>
      </c>
      <c r="CO269">
        <v>1134</v>
      </c>
      <c r="CP269">
        <v>11002</v>
      </c>
      <c r="CQ269">
        <v>32606</v>
      </c>
      <c r="CR269">
        <v>7178</v>
      </c>
      <c r="CS269">
        <v>27491</v>
      </c>
      <c r="CT269">
        <v>11364</v>
      </c>
      <c r="CU269">
        <v>5717</v>
      </c>
      <c r="CV269">
        <v>20382</v>
      </c>
      <c r="CW269">
        <v>32111</v>
      </c>
      <c r="CX269">
        <v>80785</v>
      </c>
      <c r="CY269">
        <v>25506</v>
      </c>
      <c r="CZ269">
        <v>13632</v>
      </c>
      <c r="DA269">
        <v>12121</v>
      </c>
      <c r="DB269">
        <v>10850</v>
      </c>
      <c r="DC269">
        <v>10840</v>
      </c>
      <c r="DD269">
        <v>26850</v>
      </c>
      <c r="DE269">
        <v>86525</v>
      </c>
      <c r="DF269">
        <v>122544</v>
      </c>
      <c r="DG269">
        <v>88249</v>
      </c>
      <c r="DH269">
        <v>37516</v>
      </c>
      <c r="DI269">
        <v>9428</v>
      </c>
      <c r="DJ269">
        <v>4872</v>
      </c>
      <c r="DK269">
        <v>24867</v>
      </c>
      <c r="DL269">
        <v>15281</v>
      </c>
      <c r="DM269">
        <v>437877</v>
      </c>
      <c r="DN269">
        <v>91459</v>
      </c>
      <c r="DO269">
        <v>123968</v>
      </c>
      <c r="DP269">
        <v>85101</v>
      </c>
      <c r="DQ269">
        <v>9537</v>
      </c>
      <c r="DR269">
        <v>10662</v>
      </c>
      <c r="DS269">
        <v>11140</v>
      </c>
      <c r="DT269">
        <v>10078</v>
      </c>
      <c r="DU269">
        <v>7455</v>
      </c>
      <c r="DV269">
        <v>32985</v>
      </c>
      <c r="DW269">
        <v>209069</v>
      </c>
      <c r="DX269" t="s">
        <v>1858</v>
      </c>
      <c r="DY269" t="s">
        <v>1077</v>
      </c>
      <c r="DZ269" t="s">
        <v>700</v>
      </c>
      <c r="EA269" t="s">
        <v>700</v>
      </c>
      <c r="EB269" t="s">
        <v>964</v>
      </c>
      <c r="EC269">
        <v>0.3</v>
      </c>
      <c r="ED269">
        <v>0.6</v>
      </c>
      <c r="EE269">
        <v>0.7</v>
      </c>
      <c r="EF269">
        <v>1</v>
      </c>
      <c r="EG269">
        <v>0.9</v>
      </c>
      <c r="EH269">
        <v>0.8</v>
      </c>
      <c r="EI269">
        <v>0.7</v>
      </c>
      <c r="EJ269">
        <v>0.5</v>
      </c>
      <c r="EK269">
        <v>0.2</v>
      </c>
      <c r="EL269">
        <v>0.5</v>
      </c>
      <c r="EM269">
        <v>0.4</v>
      </c>
      <c r="EN269">
        <v>0.2</v>
      </c>
      <c r="EO269">
        <v>0.4</v>
      </c>
      <c r="EP269">
        <v>0.3</v>
      </c>
      <c r="EQ269">
        <v>0.3</v>
      </c>
      <c r="ER269">
        <v>1</v>
      </c>
      <c r="ES269">
        <v>5.9</v>
      </c>
      <c r="ET269">
        <v>0.8</v>
      </c>
      <c r="EU269">
        <v>4.2</v>
      </c>
      <c r="EV269">
        <v>1.7</v>
      </c>
      <c r="EW269">
        <v>2.5</v>
      </c>
      <c r="EX269">
        <v>0.2</v>
      </c>
      <c r="EY269">
        <v>0.2</v>
      </c>
      <c r="EZ269">
        <v>1.2</v>
      </c>
      <c r="FA269">
        <v>1</v>
      </c>
      <c r="FB269">
        <v>2.2999999999999998</v>
      </c>
      <c r="FC269">
        <v>0.7</v>
      </c>
      <c r="FD269">
        <v>0.3</v>
      </c>
      <c r="FE269">
        <v>1.5</v>
      </c>
      <c r="FF269">
        <v>0.8</v>
      </c>
      <c r="FG269">
        <v>0.6</v>
      </c>
      <c r="FH269">
        <v>0.3</v>
      </c>
      <c r="FI269">
        <v>0.5</v>
      </c>
      <c r="FJ269">
        <v>0.4</v>
      </c>
      <c r="FK269">
        <v>2.7</v>
      </c>
      <c r="FL269">
        <v>0.8</v>
      </c>
      <c r="FM269">
        <v>0.5</v>
      </c>
      <c r="FN269">
        <v>0.8</v>
      </c>
      <c r="FO269">
        <v>0.9</v>
      </c>
      <c r="FP269">
        <v>0.8</v>
      </c>
      <c r="FQ269">
        <v>0.7</v>
      </c>
      <c r="FR269">
        <v>0.3</v>
      </c>
      <c r="FS269">
        <v>936</v>
      </c>
      <c r="FZ269" t="s">
        <v>700</v>
      </c>
      <c r="GA269" t="s">
        <v>700</v>
      </c>
      <c r="GB269" t="s">
        <v>965</v>
      </c>
      <c r="GC269" t="s">
        <v>195</v>
      </c>
    </row>
    <row r="270" spans="1:185" x14ac:dyDescent="0.25">
      <c r="A270" t="s">
        <v>1078</v>
      </c>
      <c r="B270">
        <v>3985</v>
      </c>
      <c r="C270">
        <v>155</v>
      </c>
      <c r="D270">
        <v>1020</v>
      </c>
      <c r="E270">
        <v>25</v>
      </c>
      <c r="F270">
        <v>2211</v>
      </c>
      <c r="G270">
        <v>130</v>
      </c>
      <c r="H270">
        <v>754</v>
      </c>
      <c r="I270">
        <v>0</v>
      </c>
      <c r="J270">
        <v>328</v>
      </c>
      <c r="K270">
        <v>6</v>
      </c>
      <c r="L270">
        <v>692</v>
      </c>
      <c r="M270">
        <v>19</v>
      </c>
      <c r="N270">
        <v>229</v>
      </c>
      <c r="O270">
        <v>37</v>
      </c>
      <c r="P270">
        <v>374</v>
      </c>
      <c r="Q270">
        <v>17</v>
      </c>
      <c r="R270">
        <v>494</v>
      </c>
      <c r="S270">
        <v>40</v>
      </c>
      <c r="T270">
        <v>483</v>
      </c>
      <c r="U270">
        <v>23</v>
      </c>
      <c r="V270">
        <v>631</v>
      </c>
      <c r="W270">
        <v>13</v>
      </c>
      <c r="X270">
        <v>2015</v>
      </c>
      <c r="Y270">
        <v>105</v>
      </c>
      <c r="Z270">
        <v>1970</v>
      </c>
      <c r="AA270">
        <v>50</v>
      </c>
      <c r="AB270">
        <v>3776</v>
      </c>
      <c r="AC270">
        <v>147</v>
      </c>
      <c r="AD270">
        <v>12</v>
      </c>
      <c r="AE270">
        <v>0</v>
      </c>
      <c r="AF270">
        <v>53</v>
      </c>
      <c r="AG270">
        <v>3</v>
      </c>
      <c r="AH270">
        <v>3</v>
      </c>
      <c r="AI270">
        <v>0</v>
      </c>
      <c r="AJ270">
        <v>30</v>
      </c>
      <c r="AK270">
        <v>3</v>
      </c>
      <c r="AL270">
        <v>111</v>
      </c>
      <c r="AM270">
        <v>2</v>
      </c>
      <c r="AN270">
        <v>145</v>
      </c>
      <c r="AO270">
        <v>6</v>
      </c>
      <c r="AP270">
        <v>3676</v>
      </c>
      <c r="AQ270">
        <v>141</v>
      </c>
      <c r="AR270">
        <v>516</v>
      </c>
      <c r="AS270">
        <v>18</v>
      </c>
      <c r="AT270">
        <v>3469</v>
      </c>
      <c r="AU270">
        <v>137</v>
      </c>
      <c r="AV270">
        <v>3940</v>
      </c>
      <c r="AW270">
        <v>149</v>
      </c>
      <c r="AX270">
        <v>45</v>
      </c>
      <c r="AY270">
        <v>6</v>
      </c>
      <c r="AZ270">
        <v>26</v>
      </c>
      <c r="BA270">
        <v>0</v>
      </c>
      <c r="BB270">
        <v>19</v>
      </c>
      <c r="BC270">
        <v>6</v>
      </c>
      <c r="BD270">
        <v>185</v>
      </c>
      <c r="BE270">
        <v>15</v>
      </c>
      <c r="BF270">
        <v>1035</v>
      </c>
      <c r="BG270">
        <v>36</v>
      </c>
      <c r="BH270">
        <v>1048</v>
      </c>
      <c r="BI270">
        <v>28</v>
      </c>
      <c r="BJ270">
        <v>468</v>
      </c>
      <c r="BK270">
        <v>14</v>
      </c>
      <c r="BL270">
        <v>1868</v>
      </c>
      <c r="BM270">
        <v>104</v>
      </c>
      <c r="BN270">
        <v>1819</v>
      </c>
      <c r="BO270">
        <v>92</v>
      </c>
      <c r="BP270">
        <v>49</v>
      </c>
      <c r="BQ270">
        <v>12</v>
      </c>
      <c r="BR270">
        <v>343</v>
      </c>
      <c r="BS270">
        <v>26</v>
      </c>
      <c r="BT270">
        <v>1422</v>
      </c>
      <c r="BU270">
        <v>50</v>
      </c>
      <c r="BV270">
        <v>532</v>
      </c>
      <c r="BW270">
        <v>55</v>
      </c>
      <c r="BX270">
        <v>257</v>
      </c>
      <c r="BY270">
        <v>25</v>
      </c>
      <c r="BZ270">
        <v>389</v>
      </c>
      <c r="CA270">
        <v>15</v>
      </c>
      <c r="CB270">
        <v>668</v>
      </c>
      <c r="CC270">
        <v>17</v>
      </c>
      <c r="CD270">
        <v>1870</v>
      </c>
      <c r="CE270">
        <v>107</v>
      </c>
      <c r="CF270">
        <v>1436</v>
      </c>
      <c r="CG270">
        <v>28</v>
      </c>
      <c r="CH270">
        <v>155</v>
      </c>
      <c r="CI270">
        <v>3830</v>
      </c>
      <c r="CJ270">
        <v>3044</v>
      </c>
      <c r="CK270">
        <v>1453</v>
      </c>
      <c r="CL270">
        <v>3649</v>
      </c>
      <c r="CM270">
        <v>85</v>
      </c>
      <c r="CN270">
        <v>11</v>
      </c>
      <c r="CO270">
        <v>163</v>
      </c>
      <c r="CP270">
        <v>155</v>
      </c>
      <c r="CQ270">
        <v>302</v>
      </c>
      <c r="CR270">
        <v>227</v>
      </c>
      <c r="CS270">
        <v>253</v>
      </c>
      <c r="CT270">
        <v>112</v>
      </c>
      <c r="CU270">
        <v>26</v>
      </c>
      <c r="CV270">
        <v>60</v>
      </c>
      <c r="CW270">
        <v>66</v>
      </c>
      <c r="CX270">
        <v>415</v>
      </c>
      <c r="CY270">
        <v>86</v>
      </c>
      <c r="CZ270">
        <v>69</v>
      </c>
      <c r="DA270">
        <v>66</v>
      </c>
      <c r="DB270">
        <v>79</v>
      </c>
      <c r="DC270">
        <v>57</v>
      </c>
      <c r="DD270">
        <v>153</v>
      </c>
      <c r="DE270">
        <v>556</v>
      </c>
      <c r="DF270">
        <v>1135</v>
      </c>
      <c r="DG270">
        <v>939</v>
      </c>
      <c r="DH270">
        <v>330</v>
      </c>
      <c r="DI270">
        <v>57</v>
      </c>
      <c r="DJ270">
        <v>34</v>
      </c>
      <c r="DK270">
        <v>139</v>
      </c>
      <c r="DL270">
        <v>73</v>
      </c>
      <c r="DM270">
        <v>3657</v>
      </c>
      <c r="DN270">
        <v>305</v>
      </c>
      <c r="DO270">
        <v>1418</v>
      </c>
      <c r="DP270">
        <v>273</v>
      </c>
      <c r="DQ270">
        <v>32</v>
      </c>
      <c r="DR270">
        <v>34</v>
      </c>
      <c r="DS270">
        <v>24</v>
      </c>
      <c r="DT270">
        <v>67</v>
      </c>
      <c r="DU270">
        <v>27</v>
      </c>
      <c r="DV270">
        <v>70</v>
      </c>
      <c r="DW270">
        <v>1691</v>
      </c>
      <c r="DX270" t="s">
        <v>1522</v>
      </c>
      <c r="DY270" t="s">
        <v>1078</v>
      </c>
      <c r="DZ270" t="s">
        <v>700</v>
      </c>
      <c r="EA270" t="s">
        <v>700</v>
      </c>
      <c r="EB270" t="s">
        <v>966</v>
      </c>
      <c r="EC270">
        <v>1.2</v>
      </c>
      <c r="ED270">
        <v>2.2999999999999998</v>
      </c>
      <c r="EE270">
        <v>1.9</v>
      </c>
      <c r="EF270">
        <v>10.8</v>
      </c>
      <c r="EG270">
        <v>3.3</v>
      </c>
      <c r="EH270">
        <v>4</v>
      </c>
      <c r="EI270">
        <v>2.2000000000000002</v>
      </c>
      <c r="EJ270">
        <v>1.5</v>
      </c>
      <c r="EK270">
        <v>4.3</v>
      </c>
      <c r="EL270">
        <v>1.6</v>
      </c>
      <c r="EM270">
        <v>1.9</v>
      </c>
      <c r="EN270">
        <v>2.2999999999999998</v>
      </c>
      <c r="EO270">
        <v>1.7</v>
      </c>
      <c r="EP270">
        <v>1.2</v>
      </c>
      <c r="EQ270">
        <v>1.3</v>
      </c>
      <c r="ER270">
        <v>62.8</v>
      </c>
      <c r="ES270">
        <v>7.3</v>
      </c>
      <c r="ET270">
        <v>100</v>
      </c>
      <c r="EU270">
        <v>17.7</v>
      </c>
      <c r="EV270">
        <v>2.8</v>
      </c>
      <c r="EW270">
        <v>6</v>
      </c>
      <c r="EX270">
        <v>1.3</v>
      </c>
      <c r="EY270">
        <v>1.2</v>
      </c>
      <c r="EZ270">
        <v>18.5</v>
      </c>
      <c r="FA270">
        <v>42.7</v>
      </c>
      <c r="FB270">
        <v>34.4</v>
      </c>
      <c r="FC270">
        <v>2.5</v>
      </c>
      <c r="FD270">
        <v>1.5</v>
      </c>
      <c r="FE270">
        <v>5.8</v>
      </c>
      <c r="FF270">
        <v>1.8</v>
      </c>
      <c r="FG270">
        <v>1.2</v>
      </c>
      <c r="FH270">
        <v>2.5</v>
      </c>
      <c r="FI270">
        <v>1.9</v>
      </c>
      <c r="FJ270">
        <v>1.8</v>
      </c>
      <c r="FK270">
        <v>21.5</v>
      </c>
      <c r="FL270">
        <v>4.2</v>
      </c>
      <c r="FM270">
        <v>1.7</v>
      </c>
      <c r="FN270">
        <v>4.0999999999999996</v>
      </c>
      <c r="FO270">
        <v>5.8</v>
      </c>
      <c r="FP270">
        <v>1.9</v>
      </c>
      <c r="FQ270">
        <v>2</v>
      </c>
      <c r="FR270">
        <v>1.7</v>
      </c>
      <c r="FS270">
        <v>11</v>
      </c>
      <c r="FZ270" t="s">
        <v>700</v>
      </c>
      <c r="GA270" t="s">
        <v>700</v>
      </c>
      <c r="GB270" t="s">
        <v>967</v>
      </c>
      <c r="GC270" t="s">
        <v>195</v>
      </c>
    </row>
    <row r="271" spans="1:185" x14ac:dyDescent="0.25">
      <c r="A271" t="s">
        <v>1079</v>
      </c>
      <c r="B271">
        <v>15074</v>
      </c>
      <c r="C271">
        <v>864</v>
      </c>
      <c r="D271">
        <v>3968</v>
      </c>
      <c r="E271">
        <v>210</v>
      </c>
      <c r="F271">
        <v>8120</v>
      </c>
      <c r="G271">
        <v>646</v>
      </c>
      <c r="H271">
        <v>2986</v>
      </c>
      <c r="I271">
        <v>8</v>
      </c>
      <c r="J271">
        <v>1138</v>
      </c>
      <c r="K271">
        <v>43</v>
      </c>
      <c r="L271">
        <v>2830</v>
      </c>
      <c r="M271">
        <v>167</v>
      </c>
      <c r="N271">
        <v>1074</v>
      </c>
      <c r="O271">
        <v>97</v>
      </c>
      <c r="P271">
        <v>1414</v>
      </c>
      <c r="Q271">
        <v>158</v>
      </c>
      <c r="R271">
        <v>1525</v>
      </c>
      <c r="S271">
        <v>86</v>
      </c>
      <c r="T271">
        <v>1927</v>
      </c>
      <c r="U271">
        <v>189</v>
      </c>
      <c r="V271">
        <v>2180</v>
      </c>
      <c r="W271">
        <v>116</v>
      </c>
      <c r="X271">
        <v>7618</v>
      </c>
      <c r="Y271">
        <v>438</v>
      </c>
      <c r="Z271">
        <v>7456</v>
      </c>
      <c r="AA271">
        <v>426</v>
      </c>
      <c r="AB271">
        <v>13300</v>
      </c>
      <c r="AC271">
        <v>605</v>
      </c>
      <c r="AD271">
        <v>110</v>
      </c>
      <c r="AE271">
        <v>0</v>
      </c>
      <c r="AF271">
        <v>743</v>
      </c>
      <c r="AG271">
        <v>173</v>
      </c>
      <c r="AH271">
        <v>439</v>
      </c>
      <c r="AI271">
        <v>41</v>
      </c>
      <c r="AJ271">
        <v>265</v>
      </c>
      <c r="AK271">
        <v>35</v>
      </c>
      <c r="AL271">
        <v>217</v>
      </c>
      <c r="AM271">
        <v>10</v>
      </c>
      <c r="AN271">
        <v>509</v>
      </c>
      <c r="AO271">
        <v>44</v>
      </c>
      <c r="AP271">
        <v>13144</v>
      </c>
      <c r="AQ271">
        <v>596</v>
      </c>
      <c r="AR271">
        <v>1646</v>
      </c>
      <c r="AS271">
        <v>35</v>
      </c>
      <c r="AT271">
        <v>13428</v>
      </c>
      <c r="AU271">
        <v>829</v>
      </c>
      <c r="AV271">
        <v>14725</v>
      </c>
      <c r="AW271">
        <v>843</v>
      </c>
      <c r="AX271">
        <v>349</v>
      </c>
      <c r="AY271">
        <v>21</v>
      </c>
      <c r="AZ271">
        <v>204</v>
      </c>
      <c r="BA271">
        <v>17</v>
      </c>
      <c r="BB271">
        <v>145</v>
      </c>
      <c r="BC271">
        <v>4</v>
      </c>
      <c r="BD271">
        <v>871</v>
      </c>
      <c r="BE271">
        <v>95</v>
      </c>
      <c r="BF271">
        <v>3890</v>
      </c>
      <c r="BG271">
        <v>223</v>
      </c>
      <c r="BH271">
        <v>3424</v>
      </c>
      <c r="BI271">
        <v>206</v>
      </c>
      <c r="BJ271">
        <v>1847</v>
      </c>
      <c r="BK271">
        <v>33</v>
      </c>
      <c r="BL271">
        <v>6691</v>
      </c>
      <c r="BM271">
        <v>464</v>
      </c>
      <c r="BN271">
        <v>6515</v>
      </c>
      <c r="BO271">
        <v>410</v>
      </c>
      <c r="BP271">
        <v>176</v>
      </c>
      <c r="BQ271">
        <v>54</v>
      </c>
      <c r="BR271">
        <v>1429</v>
      </c>
      <c r="BS271">
        <v>182</v>
      </c>
      <c r="BT271">
        <v>4895</v>
      </c>
      <c r="BU271">
        <v>290</v>
      </c>
      <c r="BV271">
        <v>2066</v>
      </c>
      <c r="BW271">
        <v>191</v>
      </c>
      <c r="BX271">
        <v>1159</v>
      </c>
      <c r="BY271">
        <v>165</v>
      </c>
      <c r="BZ271">
        <v>1709</v>
      </c>
      <c r="CA271">
        <v>141</v>
      </c>
      <c r="CB271">
        <v>2683</v>
      </c>
      <c r="CC271">
        <v>208</v>
      </c>
      <c r="CD271">
        <v>7553</v>
      </c>
      <c r="CE271">
        <v>552</v>
      </c>
      <c r="CF271">
        <v>4731</v>
      </c>
      <c r="CG271">
        <v>97</v>
      </c>
      <c r="CH271">
        <v>864</v>
      </c>
      <c r="CI271">
        <v>14210</v>
      </c>
      <c r="CJ271">
        <v>11209</v>
      </c>
      <c r="CK271">
        <v>5737</v>
      </c>
      <c r="CL271">
        <v>13795</v>
      </c>
      <c r="CM271">
        <v>626</v>
      </c>
      <c r="CN271">
        <v>162</v>
      </c>
      <c r="CO271">
        <v>793</v>
      </c>
      <c r="CP271">
        <v>535</v>
      </c>
      <c r="CQ271">
        <v>1032</v>
      </c>
      <c r="CR271">
        <v>236</v>
      </c>
      <c r="CS271">
        <v>784</v>
      </c>
      <c r="CT271">
        <v>356</v>
      </c>
      <c r="CU271">
        <v>55</v>
      </c>
      <c r="CV271">
        <v>318</v>
      </c>
      <c r="CW271">
        <v>262</v>
      </c>
      <c r="CX271">
        <v>1779</v>
      </c>
      <c r="CY271">
        <v>830</v>
      </c>
      <c r="CZ271">
        <v>278</v>
      </c>
      <c r="DA271">
        <v>232</v>
      </c>
      <c r="DB271">
        <v>182</v>
      </c>
      <c r="DC271">
        <v>190</v>
      </c>
      <c r="DD271">
        <v>387</v>
      </c>
      <c r="DE271">
        <v>2166</v>
      </c>
      <c r="DF271">
        <v>4074</v>
      </c>
      <c r="DG271">
        <v>3253</v>
      </c>
      <c r="DH271">
        <v>1076</v>
      </c>
      <c r="DI271">
        <v>325</v>
      </c>
      <c r="DJ271">
        <v>191</v>
      </c>
      <c r="DK271">
        <v>496</v>
      </c>
      <c r="DL271">
        <v>320</v>
      </c>
      <c r="DM271">
        <v>14036</v>
      </c>
      <c r="DN271">
        <v>1111</v>
      </c>
      <c r="DO271">
        <v>4865</v>
      </c>
      <c r="DP271">
        <v>1375</v>
      </c>
      <c r="DQ271">
        <v>286</v>
      </c>
      <c r="DR271">
        <v>187</v>
      </c>
      <c r="DS271">
        <v>142</v>
      </c>
      <c r="DT271">
        <v>119</v>
      </c>
      <c r="DU271">
        <v>80</v>
      </c>
      <c r="DV271">
        <v>368</v>
      </c>
      <c r="DW271">
        <v>6240</v>
      </c>
      <c r="DX271" t="s">
        <v>1522</v>
      </c>
      <c r="DY271" t="s">
        <v>1079</v>
      </c>
      <c r="DZ271" t="s">
        <v>700</v>
      </c>
      <c r="EA271" t="s">
        <v>700</v>
      </c>
      <c r="EB271" t="s">
        <v>968</v>
      </c>
      <c r="EC271">
        <v>0.7</v>
      </c>
      <c r="ED271">
        <v>1.8</v>
      </c>
      <c r="EE271">
        <v>1.7</v>
      </c>
      <c r="EF271">
        <v>3</v>
      </c>
      <c r="EG271">
        <v>3</v>
      </c>
      <c r="EH271">
        <v>2.2000000000000002</v>
      </c>
      <c r="EI271">
        <v>2.7</v>
      </c>
      <c r="EJ271">
        <v>1.9</v>
      </c>
      <c r="EK271">
        <v>0.5</v>
      </c>
      <c r="EL271">
        <v>1.4</v>
      </c>
      <c r="EM271">
        <v>1.1000000000000001</v>
      </c>
      <c r="EN271">
        <v>0.3</v>
      </c>
      <c r="EO271">
        <v>0.8</v>
      </c>
      <c r="EP271">
        <v>1.1000000000000001</v>
      </c>
      <c r="EQ271">
        <v>0.7</v>
      </c>
      <c r="ER271">
        <v>14.7</v>
      </c>
      <c r="ES271">
        <v>5.0999999999999996</v>
      </c>
      <c r="ET271">
        <v>3.4</v>
      </c>
      <c r="EU271">
        <v>12.9</v>
      </c>
      <c r="EV271">
        <v>3.1</v>
      </c>
      <c r="EW271">
        <v>6.2</v>
      </c>
      <c r="EX271">
        <v>0.8</v>
      </c>
      <c r="EY271">
        <v>0.7</v>
      </c>
      <c r="EZ271">
        <v>3.1</v>
      </c>
      <c r="FA271">
        <v>4.8</v>
      </c>
      <c r="FB271">
        <v>3.3</v>
      </c>
      <c r="FC271">
        <v>1</v>
      </c>
      <c r="FD271">
        <v>0.8</v>
      </c>
      <c r="FE271">
        <v>4.5999999999999996</v>
      </c>
      <c r="FF271">
        <v>1.5</v>
      </c>
      <c r="FG271">
        <v>1.6</v>
      </c>
      <c r="FH271">
        <v>0.8</v>
      </c>
      <c r="FI271">
        <v>1.2</v>
      </c>
      <c r="FJ271">
        <v>1.2</v>
      </c>
      <c r="FK271">
        <v>12.7</v>
      </c>
      <c r="FL271">
        <v>3.4</v>
      </c>
      <c r="FM271">
        <v>1.3</v>
      </c>
      <c r="FN271">
        <v>2.2000000000000002</v>
      </c>
      <c r="FO271">
        <v>3.9</v>
      </c>
      <c r="FP271">
        <v>2</v>
      </c>
      <c r="FQ271">
        <v>1.3</v>
      </c>
      <c r="FR271">
        <v>0.8</v>
      </c>
      <c r="FS271">
        <v>45</v>
      </c>
      <c r="FZ271" t="s">
        <v>700</v>
      </c>
      <c r="GA271" t="s">
        <v>700</v>
      </c>
      <c r="GB271" t="s">
        <v>969</v>
      </c>
      <c r="GC271" t="s">
        <v>195</v>
      </c>
    </row>
    <row r="272" spans="1:185" x14ac:dyDescent="0.25">
      <c r="A272" t="s">
        <v>1080</v>
      </c>
      <c r="B272">
        <v>14421</v>
      </c>
      <c r="C272">
        <v>860</v>
      </c>
      <c r="D272">
        <v>3540</v>
      </c>
      <c r="E272">
        <v>199</v>
      </c>
      <c r="F272">
        <v>8143</v>
      </c>
      <c r="G272">
        <v>661</v>
      </c>
      <c r="H272">
        <v>2738</v>
      </c>
      <c r="I272">
        <v>0</v>
      </c>
      <c r="J272">
        <v>1026</v>
      </c>
      <c r="K272">
        <v>34</v>
      </c>
      <c r="L272">
        <v>2514</v>
      </c>
      <c r="M272">
        <v>165</v>
      </c>
      <c r="N272">
        <v>960</v>
      </c>
      <c r="O272">
        <v>87</v>
      </c>
      <c r="P272">
        <v>1425</v>
      </c>
      <c r="Q272">
        <v>199</v>
      </c>
      <c r="R272">
        <v>1513</v>
      </c>
      <c r="S272">
        <v>139</v>
      </c>
      <c r="T272">
        <v>1928</v>
      </c>
      <c r="U272">
        <v>151</v>
      </c>
      <c r="V272">
        <v>2317</v>
      </c>
      <c r="W272">
        <v>85</v>
      </c>
      <c r="X272">
        <v>7348</v>
      </c>
      <c r="Y272">
        <v>449</v>
      </c>
      <c r="Z272">
        <v>7073</v>
      </c>
      <c r="AA272">
        <v>411</v>
      </c>
      <c r="AB272">
        <v>12981</v>
      </c>
      <c r="AC272">
        <v>530</v>
      </c>
      <c r="AD272">
        <v>51</v>
      </c>
      <c r="AE272">
        <v>12</v>
      </c>
      <c r="AF272">
        <v>195</v>
      </c>
      <c r="AG272">
        <v>16</v>
      </c>
      <c r="AH272">
        <v>84</v>
      </c>
      <c r="AI272">
        <v>0</v>
      </c>
      <c r="AJ272">
        <v>906</v>
      </c>
      <c r="AK272">
        <v>264</v>
      </c>
      <c r="AL272">
        <v>204</v>
      </c>
      <c r="AM272">
        <v>38</v>
      </c>
      <c r="AN272">
        <v>1226</v>
      </c>
      <c r="AO272">
        <v>284</v>
      </c>
      <c r="AP272">
        <v>12724</v>
      </c>
      <c r="AQ272">
        <v>514</v>
      </c>
      <c r="AR272">
        <v>1474</v>
      </c>
      <c r="AS272">
        <v>9</v>
      </c>
      <c r="AT272">
        <v>12947</v>
      </c>
      <c r="AU272">
        <v>851</v>
      </c>
      <c r="AV272">
        <v>14060</v>
      </c>
      <c r="AW272">
        <v>752</v>
      </c>
      <c r="AX272">
        <v>361</v>
      </c>
      <c r="AY272">
        <v>108</v>
      </c>
      <c r="AZ272">
        <v>98</v>
      </c>
      <c r="BA272">
        <v>1</v>
      </c>
      <c r="BB272">
        <v>263</v>
      </c>
      <c r="BC272">
        <v>107</v>
      </c>
      <c r="BD272">
        <v>993</v>
      </c>
      <c r="BE272">
        <v>130</v>
      </c>
      <c r="BF272">
        <v>3605</v>
      </c>
      <c r="BG272">
        <v>232</v>
      </c>
      <c r="BH272">
        <v>3866</v>
      </c>
      <c r="BI272">
        <v>186</v>
      </c>
      <c r="BJ272">
        <v>1457</v>
      </c>
      <c r="BK272">
        <v>26</v>
      </c>
      <c r="BL272">
        <v>6805</v>
      </c>
      <c r="BM272">
        <v>448</v>
      </c>
      <c r="BN272">
        <v>6600</v>
      </c>
      <c r="BO272">
        <v>407</v>
      </c>
      <c r="BP272">
        <v>205</v>
      </c>
      <c r="BQ272">
        <v>41</v>
      </c>
      <c r="BR272">
        <v>1338</v>
      </c>
      <c r="BS272">
        <v>213</v>
      </c>
      <c r="BT272">
        <v>5371</v>
      </c>
      <c r="BU272">
        <v>314</v>
      </c>
      <c r="BV272">
        <v>1680</v>
      </c>
      <c r="BW272">
        <v>169</v>
      </c>
      <c r="BX272">
        <v>1092</v>
      </c>
      <c r="BY272">
        <v>178</v>
      </c>
      <c r="BZ272">
        <v>1493</v>
      </c>
      <c r="CA272">
        <v>259</v>
      </c>
      <c r="CB272">
        <v>2442</v>
      </c>
      <c r="CC272">
        <v>347</v>
      </c>
      <c r="CD272">
        <v>6769</v>
      </c>
      <c r="CE272">
        <v>417</v>
      </c>
      <c r="CF272">
        <v>5122</v>
      </c>
      <c r="CG272">
        <v>88</v>
      </c>
      <c r="CH272">
        <v>860</v>
      </c>
      <c r="CI272">
        <v>13561</v>
      </c>
      <c r="CJ272">
        <v>10743</v>
      </c>
      <c r="CK272">
        <v>5475</v>
      </c>
      <c r="CL272">
        <v>12884</v>
      </c>
      <c r="CM272">
        <v>951</v>
      </c>
      <c r="CN272">
        <v>255</v>
      </c>
      <c r="CO272">
        <v>985</v>
      </c>
      <c r="CP272">
        <v>530</v>
      </c>
      <c r="CQ272">
        <v>1249</v>
      </c>
      <c r="CR272">
        <v>290</v>
      </c>
      <c r="CS272">
        <v>718</v>
      </c>
      <c r="CT272">
        <v>444</v>
      </c>
      <c r="CU272">
        <v>79</v>
      </c>
      <c r="CV272">
        <v>246</v>
      </c>
      <c r="CW272">
        <v>322</v>
      </c>
      <c r="CX272">
        <v>1585</v>
      </c>
      <c r="CY272">
        <v>366</v>
      </c>
      <c r="CZ272">
        <v>294</v>
      </c>
      <c r="DA272">
        <v>219</v>
      </c>
      <c r="DB272">
        <v>214</v>
      </c>
      <c r="DC272">
        <v>196</v>
      </c>
      <c r="DD272">
        <v>423</v>
      </c>
      <c r="DE272">
        <v>2229</v>
      </c>
      <c r="DF272">
        <v>3951</v>
      </c>
      <c r="DG272">
        <v>3345</v>
      </c>
      <c r="DH272">
        <v>1138</v>
      </c>
      <c r="DI272">
        <v>211</v>
      </c>
      <c r="DJ272">
        <v>138</v>
      </c>
      <c r="DK272">
        <v>395</v>
      </c>
      <c r="DL272">
        <v>295</v>
      </c>
      <c r="DM272">
        <v>13239</v>
      </c>
      <c r="DN272">
        <v>1262</v>
      </c>
      <c r="DO272">
        <v>4879</v>
      </c>
      <c r="DP272">
        <v>1301</v>
      </c>
      <c r="DQ272">
        <v>245</v>
      </c>
      <c r="DR272">
        <v>93</v>
      </c>
      <c r="DS272">
        <v>120</v>
      </c>
      <c r="DT272">
        <v>109</v>
      </c>
      <c r="DU272">
        <v>95</v>
      </c>
      <c r="DV272">
        <v>388</v>
      </c>
      <c r="DW272">
        <v>6180</v>
      </c>
      <c r="DX272" t="s">
        <v>1522</v>
      </c>
      <c r="DY272" t="s">
        <v>1080</v>
      </c>
      <c r="DZ272" t="s">
        <v>700</v>
      </c>
      <c r="EA272" t="s">
        <v>700</v>
      </c>
      <c r="EB272" t="s">
        <v>970</v>
      </c>
      <c r="EC272">
        <v>1</v>
      </c>
      <c r="ED272">
        <v>3.2</v>
      </c>
      <c r="EE272">
        <v>2.4</v>
      </c>
      <c r="EF272">
        <v>4.4000000000000004</v>
      </c>
      <c r="EG272">
        <v>4.9000000000000004</v>
      </c>
      <c r="EH272">
        <v>2.7</v>
      </c>
      <c r="EI272">
        <v>2.7</v>
      </c>
      <c r="EJ272">
        <v>1.3</v>
      </c>
      <c r="EK272">
        <v>1.2</v>
      </c>
      <c r="EL272">
        <v>1.8</v>
      </c>
      <c r="EM272">
        <v>1.4</v>
      </c>
      <c r="EN272">
        <v>0.6</v>
      </c>
      <c r="EO272">
        <v>1.1000000000000001</v>
      </c>
      <c r="EP272">
        <v>1.4</v>
      </c>
      <c r="EQ272">
        <v>0.7</v>
      </c>
      <c r="ER272">
        <v>32</v>
      </c>
      <c r="ES272">
        <v>7.2</v>
      </c>
      <c r="ET272">
        <v>18.7</v>
      </c>
      <c r="EU272">
        <v>10.4</v>
      </c>
      <c r="EV272">
        <v>12.7</v>
      </c>
      <c r="EW272">
        <v>7.7</v>
      </c>
      <c r="EX272">
        <v>0.7</v>
      </c>
      <c r="EY272">
        <v>1</v>
      </c>
      <c r="EZ272">
        <v>12.7</v>
      </c>
      <c r="FA272">
        <v>2.9</v>
      </c>
      <c r="FB272">
        <v>16.899999999999999</v>
      </c>
      <c r="FC272">
        <v>0.7</v>
      </c>
      <c r="FD272">
        <v>1.1000000000000001</v>
      </c>
      <c r="FE272">
        <v>4.2</v>
      </c>
      <c r="FF272">
        <v>1.8</v>
      </c>
      <c r="FG272">
        <v>1.2</v>
      </c>
      <c r="FH272">
        <v>0.9</v>
      </c>
      <c r="FI272">
        <v>1.2</v>
      </c>
      <c r="FJ272">
        <v>1.2</v>
      </c>
      <c r="FK272">
        <v>9.6</v>
      </c>
      <c r="FL272">
        <v>4.5999999999999996</v>
      </c>
      <c r="FM272">
        <v>1.5</v>
      </c>
      <c r="FN272">
        <v>2.1</v>
      </c>
      <c r="FO272">
        <v>5</v>
      </c>
      <c r="FP272">
        <v>3.5</v>
      </c>
      <c r="FQ272">
        <v>1.5</v>
      </c>
      <c r="FR272">
        <v>0.7</v>
      </c>
      <c r="FS272">
        <v>93</v>
      </c>
      <c r="FZ272" t="s">
        <v>700</v>
      </c>
      <c r="GA272" t="s">
        <v>700</v>
      </c>
      <c r="GB272" t="s">
        <v>971</v>
      </c>
      <c r="GC272" t="s">
        <v>195</v>
      </c>
    </row>
    <row r="273" spans="1:185" x14ac:dyDescent="0.25">
      <c r="A273" t="s">
        <v>1081</v>
      </c>
      <c r="B273">
        <v>63236</v>
      </c>
      <c r="C273">
        <v>2831</v>
      </c>
      <c r="D273">
        <v>15835</v>
      </c>
      <c r="E273">
        <v>544</v>
      </c>
      <c r="F273">
        <v>38126</v>
      </c>
      <c r="G273">
        <v>2284</v>
      </c>
      <c r="H273">
        <v>9275</v>
      </c>
      <c r="I273">
        <v>3</v>
      </c>
      <c r="J273">
        <v>4539</v>
      </c>
      <c r="K273">
        <v>124</v>
      </c>
      <c r="L273">
        <v>11296</v>
      </c>
      <c r="M273">
        <v>420</v>
      </c>
      <c r="N273">
        <v>8555</v>
      </c>
      <c r="O273">
        <v>340</v>
      </c>
      <c r="P273">
        <v>6322</v>
      </c>
      <c r="Q273">
        <v>750</v>
      </c>
      <c r="R273">
        <v>7066</v>
      </c>
      <c r="S273">
        <v>666</v>
      </c>
      <c r="T273">
        <v>8171</v>
      </c>
      <c r="U273">
        <v>384</v>
      </c>
      <c r="V273">
        <v>8012</v>
      </c>
      <c r="W273">
        <v>144</v>
      </c>
      <c r="X273">
        <v>31364</v>
      </c>
      <c r="Y273">
        <v>1587</v>
      </c>
      <c r="Z273">
        <v>31872</v>
      </c>
      <c r="AA273">
        <v>1244</v>
      </c>
      <c r="AB273">
        <v>55689</v>
      </c>
      <c r="AC273">
        <v>1934</v>
      </c>
      <c r="AD273">
        <v>2945</v>
      </c>
      <c r="AE273">
        <v>25</v>
      </c>
      <c r="AF273">
        <v>55</v>
      </c>
      <c r="AG273">
        <v>4</v>
      </c>
      <c r="AH273">
        <v>1343</v>
      </c>
      <c r="AI273">
        <v>48</v>
      </c>
      <c r="AJ273">
        <v>2038</v>
      </c>
      <c r="AK273">
        <v>738</v>
      </c>
      <c r="AL273">
        <v>1103</v>
      </c>
      <c r="AM273">
        <v>82</v>
      </c>
      <c r="AN273">
        <v>4971</v>
      </c>
      <c r="AO273">
        <v>1094</v>
      </c>
      <c r="AP273">
        <v>53092</v>
      </c>
      <c r="AQ273">
        <v>1649</v>
      </c>
      <c r="AR273">
        <v>6046</v>
      </c>
      <c r="AS273">
        <v>139</v>
      </c>
      <c r="AT273">
        <v>57190</v>
      </c>
      <c r="AU273">
        <v>2692</v>
      </c>
      <c r="AV273">
        <v>58263</v>
      </c>
      <c r="AW273">
        <v>1874</v>
      </c>
      <c r="AX273">
        <v>4973</v>
      </c>
      <c r="AY273">
        <v>957</v>
      </c>
      <c r="AZ273">
        <v>1473</v>
      </c>
      <c r="BA273">
        <v>28</v>
      </c>
      <c r="BB273">
        <v>3500</v>
      </c>
      <c r="BC273">
        <v>929</v>
      </c>
      <c r="BD273">
        <v>3442</v>
      </c>
      <c r="BE273">
        <v>596</v>
      </c>
      <c r="BF273">
        <v>11502</v>
      </c>
      <c r="BG273">
        <v>753</v>
      </c>
      <c r="BH273">
        <v>12700</v>
      </c>
      <c r="BI273">
        <v>461</v>
      </c>
      <c r="BJ273">
        <v>11202</v>
      </c>
      <c r="BK273">
        <v>137</v>
      </c>
      <c r="BL273">
        <v>32219</v>
      </c>
      <c r="BM273">
        <v>1825</v>
      </c>
      <c r="BN273">
        <v>31081</v>
      </c>
      <c r="BO273">
        <v>1605</v>
      </c>
      <c r="BP273">
        <v>1138</v>
      </c>
      <c r="BQ273">
        <v>220</v>
      </c>
      <c r="BR273">
        <v>5907</v>
      </c>
      <c r="BS273">
        <v>459</v>
      </c>
      <c r="BT273">
        <v>20069</v>
      </c>
      <c r="BU273">
        <v>954</v>
      </c>
      <c r="BV273">
        <v>13509</v>
      </c>
      <c r="BW273">
        <v>864</v>
      </c>
      <c r="BX273">
        <v>4548</v>
      </c>
      <c r="BY273">
        <v>466</v>
      </c>
      <c r="BZ273">
        <v>6169</v>
      </c>
      <c r="CA273">
        <v>777</v>
      </c>
      <c r="CB273">
        <v>9424</v>
      </c>
      <c r="CC273">
        <v>1100</v>
      </c>
      <c r="CD273">
        <v>24208</v>
      </c>
      <c r="CE273">
        <v>1261</v>
      </c>
      <c r="CF273">
        <v>23986</v>
      </c>
      <c r="CG273">
        <v>439</v>
      </c>
      <c r="CH273">
        <v>2831</v>
      </c>
      <c r="CI273">
        <v>60405</v>
      </c>
      <c r="CJ273">
        <v>49067</v>
      </c>
      <c r="CK273">
        <v>19357</v>
      </c>
      <c r="CL273">
        <v>54010</v>
      </c>
      <c r="CM273">
        <v>8032</v>
      </c>
      <c r="CN273">
        <v>2911</v>
      </c>
      <c r="CO273">
        <v>1007</v>
      </c>
      <c r="CP273">
        <v>2407</v>
      </c>
      <c r="CQ273">
        <v>5254</v>
      </c>
      <c r="CR273">
        <v>962</v>
      </c>
      <c r="CS273">
        <v>3389</v>
      </c>
      <c r="CT273">
        <v>1409</v>
      </c>
      <c r="CU273">
        <v>404</v>
      </c>
      <c r="CV273">
        <v>1360</v>
      </c>
      <c r="CW273">
        <v>2038</v>
      </c>
      <c r="CX273">
        <v>11435</v>
      </c>
      <c r="CY273">
        <v>2271</v>
      </c>
      <c r="CZ273">
        <v>1192</v>
      </c>
      <c r="DA273">
        <v>1000</v>
      </c>
      <c r="DB273">
        <v>1113</v>
      </c>
      <c r="DC273">
        <v>533</v>
      </c>
      <c r="DD273">
        <v>1667</v>
      </c>
      <c r="DE273">
        <v>7475</v>
      </c>
      <c r="DF273">
        <v>15570</v>
      </c>
      <c r="DG273">
        <v>12563</v>
      </c>
      <c r="DH273">
        <v>4826</v>
      </c>
      <c r="DI273">
        <v>1174</v>
      </c>
      <c r="DJ273">
        <v>689</v>
      </c>
      <c r="DK273">
        <v>1833</v>
      </c>
      <c r="DL273">
        <v>1261</v>
      </c>
      <c r="DM273">
        <v>55800</v>
      </c>
      <c r="DN273">
        <v>8859</v>
      </c>
      <c r="DO273">
        <v>17172</v>
      </c>
      <c r="DP273">
        <v>5873</v>
      </c>
      <c r="DQ273">
        <v>559</v>
      </c>
      <c r="DR273">
        <v>697</v>
      </c>
      <c r="DS273">
        <v>753</v>
      </c>
      <c r="DT273">
        <v>786</v>
      </c>
      <c r="DU273">
        <v>379</v>
      </c>
      <c r="DV273">
        <v>2294</v>
      </c>
      <c r="DW273">
        <v>23045</v>
      </c>
      <c r="DX273" t="s">
        <v>1522</v>
      </c>
      <c r="DY273" t="s">
        <v>1081</v>
      </c>
      <c r="DZ273" t="s">
        <v>700</v>
      </c>
      <c r="EA273" t="s">
        <v>700</v>
      </c>
      <c r="EB273" t="s">
        <v>972</v>
      </c>
      <c r="EC273">
        <v>0.6</v>
      </c>
      <c r="ED273">
        <v>1.4</v>
      </c>
      <c r="EE273">
        <v>1.2</v>
      </c>
      <c r="EF273">
        <v>1.7</v>
      </c>
      <c r="EG273">
        <v>2.5</v>
      </c>
      <c r="EH273">
        <v>2.1</v>
      </c>
      <c r="EI273">
        <v>1.5</v>
      </c>
      <c r="EJ273">
        <v>0.7</v>
      </c>
      <c r="EK273">
        <v>0.3</v>
      </c>
      <c r="EL273">
        <v>1</v>
      </c>
      <c r="EM273">
        <v>0.8</v>
      </c>
      <c r="EN273">
        <v>0.1</v>
      </c>
      <c r="EO273">
        <v>0.8</v>
      </c>
      <c r="EP273">
        <v>0.8</v>
      </c>
      <c r="EQ273">
        <v>0.7</v>
      </c>
      <c r="ER273">
        <v>1.1000000000000001</v>
      </c>
      <c r="ES273">
        <v>14.6</v>
      </c>
      <c r="ET273">
        <v>4.9000000000000004</v>
      </c>
      <c r="EU273">
        <v>10.9</v>
      </c>
      <c r="EV273">
        <v>6.5</v>
      </c>
      <c r="EW273">
        <v>5.2</v>
      </c>
      <c r="EX273">
        <v>0.6</v>
      </c>
      <c r="EY273">
        <v>0.6</v>
      </c>
      <c r="EZ273">
        <v>4.2</v>
      </c>
      <c r="FA273">
        <v>2.5</v>
      </c>
      <c r="FB273">
        <v>5.9</v>
      </c>
      <c r="FC273">
        <v>1</v>
      </c>
      <c r="FD273">
        <v>0.7</v>
      </c>
      <c r="FE273">
        <v>4.4000000000000004</v>
      </c>
      <c r="FF273">
        <v>1.6</v>
      </c>
      <c r="FG273">
        <v>0.8</v>
      </c>
      <c r="FH273">
        <v>0.6</v>
      </c>
      <c r="FI273">
        <v>0.9</v>
      </c>
      <c r="FJ273">
        <v>0.9</v>
      </c>
      <c r="FK273">
        <v>8.8000000000000007</v>
      </c>
      <c r="FL273">
        <v>2.4</v>
      </c>
      <c r="FM273">
        <v>1.1000000000000001</v>
      </c>
      <c r="FN273">
        <v>1.4</v>
      </c>
      <c r="FO273">
        <v>2.9</v>
      </c>
      <c r="FP273">
        <v>2.2999999999999998</v>
      </c>
      <c r="FQ273">
        <v>1.1000000000000001</v>
      </c>
      <c r="FR273">
        <v>0.6</v>
      </c>
      <c r="FS273">
        <v>242</v>
      </c>
      <c r="FZ273" t="s">
        <v>700</v>
      </c>
      <c r="GA273" t="s">
        <v>700</v>
      </c>
      <c r="GB273" t="s">
        <v>973</v>
      </c>
      <c r="GC273" t="s">
        <v>195</v>
      </c>
    </row>
    <row r="274" spans="1:185" x14ac:dyDescent="0.25">
      <c r="A274" t="s">
        <v>1082</v>
      </c>
      <c r="B274">
        <v>9187</v>
      </c>
      <c r="C274">
        <v>484</v>
      </c>
      <c r="D274">
        <v>2458</v>
      </c>
      <c r="E274">
        <v>96</v>
      </c>
      <c r="F274">
        <v>5070</v>
      </c>
      <c r="G274">
        <v>388</v>
      </c>
      <c r="H274">
        <v>1659</v>
      </c>
      <c r="I274">
        <v>0</v>
      </c>
      <c r="J274">
        <v>704</v>
      </c>
      <c r="K274">
        <v>56</v>
      </c>
      <c r="L274">
        <v>1754</v>
      </c>
      <c r="M274">
        <v>40</v>
      </c>
      <c r="N274">
        <v>562</v>
      </c>
      <c r="O274">
        <v>51</v>
      </c>
      <c r="P274">
        <v>979</v>
      </c>
      <c r="Q274">
        <v>117</v>
      </c>
      <c r="R274">
        <v>1068</v>
      </c>
      <c r="S274">
        <v>66</v>
      </c>
      <c r="T274">
        <v>1173</v>
      </c>
      <c r="U274">
        <v>56</v>
      </c>
      <c r="V274">
        <v>1288</v>
      </c>
      <c r="W274">
        <v>98</v>
      </c>
      <c r="X274">
        <v>4508</v>
      </c>
      <c r="Y274">
        <v>200</v>
      </c>
      <c r="Z274">
        <v>4679</v>
      </c>
      <c r="AA274">
        <v>284</v>
      </c>
      <c r="AB274">
        <v>8838</v>
      </c>
      <c r="AC274">
        <v>416</v>
      </c>
      <c r="AD274">
        <v>102</v>
      </c>
      <c r="AE274">
        <v>0</v>
      </c>
      <c r="AF274">
        <v>66</v>
      </c>
      <c r="AG274">
        <v>38</v>
      </c>
      <c r="AH274">
        <v>97</v>
      </c>
      <c r="AI274">
        <v>4</v>
      </c>
      <c r="AJ274">
        <v>42</v>
      </c>
      <c r="AK274">
        <v>26</v>
      </c>
      <c r="AL274">
        <v>42</v>
      </c>
      <c r="AM274">
        <v>0</v>
      </c>
      <c r="AN274">
        <v>278</v>
      </c>
      <c r="AO274">
        <v>34</v>
      </c>
      <c r="AP274">
        <v>8616</v>
      </c>
      <c r="AQ274">
        <v>408</v>
      </c>
      <c r="AR274">
        <v>1034</v>
      </c>
      <c r="AS274">
        <v>34</v>
      </c>
      <c r="AT274">
        <v>8153</v>
      </c>
      <c r="AU274">
        <v>450</v>
      </c>
      <c r="AV274">
        <v>9023</v>
      </c>
      <c r="AW274">
        <v>441</v>
      </c>
      <c r="AX274">
        <v>164</v>
      </c>
      <c r="AY274">
        <v>43</v>
      </c>
      <c r="AZ274">
        <v>90</v>
      </c>
      <c r="BA274">
        <v>8</v>
      </c>
      <c r="BB274">
        <v>74</v>
      </c>
      <c r="BC274">
        <v>35</v>
      </c>
      <c r="BD274">
        <v>476</v>
      </c>
      <c r="BE274">
        <v>57</v>
      </c>
      <c r="BF274">
        <v>2066</v>
      </c>
      <c r="BG274">
        <v>168</v>
      </c>
      <c r="BH274">
        <v>2214</v>
      </c>
      <c r="BI274">
        <v>69</v>
      </c>
      <c r="BJ274">
        <v>1411</v>
      </c>
      <c r="BK274">
        <v>43</v>
      </c>
      <c r="BL274">
        <v>4302</v>
      </c>
      <c r="BM274">
        <v>231</v>
      </c>
      <c r="BN274">
        <v>4214</v>
      </c>
      <c r="BO274">
        <v>214</v>
      </c>
      <c r="BP274">
        <v>88</v>
      </c>
      <c r="BQ274">
        <v>17</v>
      </c>
      <c r="BR274">
        <v>768</v>
      </c>
      <c r="BS274">
        <v>157</v>
      </c>
      <c r="BT274">
        <v>3285</v>
      </c>
      <c r="BU274">
        <v>130</v>
      </c>
      <c r="BV274">
        <v>1252</v>
      </c>
      <c r="BW274">
        <v>137</v>
      </c>
      <c r="BX274">
        <v>533</v>
      </c>
      <c r="BY274">
        <v>121</v>
      </c>
      <c r="BZ274">
        <v>894</v>
      </c>
      <c r="CA274">
        <v>232</v>
      </c>
      <c r="CB274">
        <v>1349</v>
      </c>
      <c r="CC274">
        <v>246</v>
      </c>
      <c r="CD274">
        <v>4665</v>
      </c>
      <c r="CE274">
        <v>159</v>
      </c>
      <c r="CF274">
        <v>3153</v>
      </c>
      <c r="CG274">
        <v>79</v>
      </c>
      <c r="CH274">
        <v>484</v>
      </c>
      <c r="CI274">
        <v>8703</v>
      </c>
      <c r="CJ274">
        <v>7186</v>
      </c>
      <c r="CK274">
        <v>2961</v>
      </c>
      <c r="CL274">
        <v>8566</v>
      </c>
      <c r="CM274">
        <v>238</v>
      </c>
      <c r="CN274">
        <v>106</v>
      </c>
      <c r="CO274">
        <v>509</v>
      </c>
      <c r="CP274">
        <v>326</v>
      </c>
      <c r="CQ274">
        <v>540</v>
      </c>
      <c r="CR274">
        <v>156</v>
      </c>
      <c r="CS274">
        <v>544</v>
      </c>
      <c r="CT274">
        <v>318</v>
      </c>
      <c r="CU274">
        <v>39</v>
      </c>
      <c r="CV274">
        <v>271</v>
      </c>
      <c r="CW274">
        <v>238</v>
      </c>
      <c r="CX274">
        <v>1257</v>
      </c>
      <c r="CY274">
        <v>218</v>
      </c>
      <c r="CZ274">
        <v>213</v>
      </c>
      <c r="DA274">
        <v>159</v>
      </c>
      <c r="DB274">
        <v>154</v>
      </c>
      <c r="DC274">
        <v>47</v>
      </c>
      <c r="DD274">
        <v>249</v>
      </c>
      <c r="DE274">
        <v>1237</v>
      </c>
      <c r="DF274">
        <v>2741</v>
      </c>
      <c r="DG274">
        <v>2324</v>
      </c>
      <c r="DH274">
        <v>989</v>
      </c>
      <c r="DI274">
        <v>147</v>
      </c>
      <c r="DJ274">
        <v>103</v>
      </c>
      <c r="DK274">
        <v>270</v>
      </c>
      <c r="DL274">
        <v>178</v>
      </c>
      <c r="DM274">
        <v>8005</v>
      </c>
      <c r="DN274">
        <v>1249</v>
      </c>
      <c r="DO274">
        <v>2964</v>
      </c>
      <c r="DP274">
        <v>1014</v>
      </c>
      <c r="DQ274">
        <v>320</v>
      </c>
      <c r="DR274">
        <v>72</v>
      </c>
      <c r="DS274">
        <v>130</v>
      </c>
      <c r="DT274">
        <v>30</v>
      </c>
      <c r="DU274">
        <v>94</v>
      </c>
      <c r="DV274">
        <v>244</v>
      </c>
      <c r="DW274">
        <v>3978</v>
      </c>
      <c r="DX274" t="s">
        <v>1523</v>
      </c>
      <c r="DY274" t="s">
        <v>1082</v>
      </c>
      <c r="DZ274" t="s">
        <v>700</v>
      </c>
      <c r="EA274" t="s">
        <v>700</v>
      </c>
      <c r="EB274" t="s">
        <v>974</v>
      </c>
      <c r="EC274">
        <v>1.9</v>
      </c>
      <c r="ED274">
        <v>8.5</v>
      </c>
      <c r="EE274">
        <v>2.5</v>
      </c>
      <c r="EF274">
        <v>6.1</v>
      </c>
      <c r="EG274">
        <v>4.5999999999999996</v>
      </c>
      <c r="EH274">
        <v>3.8</v>
      </c>
      <c r="EI274">
        <v>3.3</v>
      </c>
      <c r="EJ274">
        <v>3.8</v>
      </c>
      <c r="EK274">
        <v>1.9</v>
      </c>
      <c r="EL274">
        <v>4</v>
      </c>
      <c r="EM274">
        <v>2</v>
      </c>
      <c r="EN274">
        <v>1</v>
      </c>
      <c r="EO274">
        <v>1.9</v>
      </c>
      <c r="EP274">
        <v>2.1</v>
      </c>
      <c r="EQ274">
        <v>2</v>
      </c>
      <c r="ER274">
        <v>15.7</v>
      </c>
      <c r="ES274">
        <v>41.9</v>
      </c>
      <c r="ET274">
        <v>11</v>
      </c>
      <c r="EU274">
        <v>21.6</v>
      </c>
      <c r="EV274">
        <v>32.700000000000003</v>
      </c>
      <c r="EW274">
        <v>11.4</v>
      </c>
      <c r="EX274">
        <v>2.1</v>
      </c>
      <c r="EY274">
        <v>1.9</v>
      </c>
      <c r="EZ274">
        <v>17.899999999999999</v>
      </c>
      <c r="FA274">
        <v>9.4</v>
      </c>
      <c r="FB274">
        <v>26.7</v>
      </c>
      <c r="FC274">
        <v>2.6</v>
      </c>
      <c r="FD274">
        <v>2.1</v>
      </c>
      <c r="FE274">
        <v>7.2</v>
      </c>
      <c r="FF274">
        <v>3.2</v>
      </c>
      <c r="FG274">
        <v>1.3</v>
      </c>
      <c r="FH274">
        <v>2.1</v>
      </c>
      <c r="FI274">
        <v>1.4</v>
      </c>
      <c r="FJ274">
        <v>1.3</v>
      </c>
      <c r="FK274">
        <v>16.100000000000001</v>
      </c>
      <c r="FL274">
        <v>7.5</v>
      </c>
      <c r="FM274">
        <v>1.4</v>
      </c>
      <c r="FN274">
        <v>4.4000000000000004</v>
      </c>
      <c r="FO274">
        <v>7.6</v>
      </c>
      <c r="FP274">
        <v>10.7</v>
      </c>
      <c r="FQ274">
        <v>1.4</v>
      </c>
      <c r="FR274">
        <v>1.2</v>
      </c>
      <c r="FS274">
        <v>157</v>
      </c>
      <c r="FZ274" t="s">
        <v>700</v>
      </c>
      <c r="GA274" t="s">
        <v>700</v>
      </c>
      <c r="GB274" t="s">
        <v>975</v>
      </c>
      <c r="GC274" t="s">
        <v>195</v>
      </c>
    </row>
    <row r="275" spans="1:185" x14ac:dyDescent="0.25">
      <c r="A275" t="s">
        <v>1083</v>
      </c>
      <c r="B275">
        <v>15268</v>
      </c>
      <c r="C275">
        <v>568</v>
      </c>
      <c r="D275">
        <v>3969</v>
      </c>
      <c r="E275">
        <v>109</v>
      </c>
      <c r="F275">
        <v>8945</v>
      </c>
      <c r="G275">
        <v>453</v>
      </c>
      <c r="H275">
        <v>2354</v>
      </c>
      <c r="I275">
        <v>6</v>
      </c>
      <c r="J275">
        <v>1193</v>
      </c>
      <c r="K275">
        <v>47</v>
      </c>
      <c r="L275">
        <v>2776</v>
      </c>
      <c r="M275">
        <v>62</v>
      </c>
      <c r="N275">
        <v>1171</v>
      </c>
      <c r="O275">
        <v>39</v>
      </c>
      <c r="P275">
        <v>1401</v>
      </c>
      <c r="Q275">
        <v>168</v>
      </c>
      <c r="R275">
        <v>1793</v>
      </c>
      <c r="S275">
        <v>48</v>
      </c>
      <c r="T275">
        <v>2295</v>
      </c>
      <c r="U275">
        <v>121</v>
      </c>
      <c r="V275">
        <v>2285</v>
      </c>
      <c r="W275">
        <v>77</v>
      </c>
      <c r="X275">
        <v>7909</v>
      </c>
      <c r="Y275">
        <v>377</v>
      </c>
      <c r="Z275">
        <v>7359</v>
      </c>
      <c r="AA275">
        <v>191</v>
      </c>
      <c r="AB275">
        <v>14174</v>
      </c>
      <c r="AC275">
        <v>505</v>
      </c>
      <c r="AD275">
        <v>128</v>
      </c>
      <c r="AE275">
        <v>6</v>
      </c>
      <c r="AF275">
        <v>247</v>
      </c>
      <c r="AG275">
        <v>37</v>
      </c>
      <c r="AH275">
        <v>430</v>
      </c>
      <c r="AI275">
        <v>18</v>
      </c>
      <c r="AJ275">
        <v>29</v>
      </c>
      <c r="AK275">
        <v>0</v>
      </c>
      <c r="AL275">
        <v>254</v>
      </c>
      <c r="AM275">
        <v>2</v>
      </c>
      <c r="AN275">
        <v>191</v>
      </c>
      <c r="AO275">
        <v>0</v>
      </c>
      <c r="AP275">
        <v>14076</v>
      </c>
      <c r="AQ275">
        <v>505</v>
      </c>
      <c r="AR275">
        <v>1664</v>
      </c>
      <c r="AS275">
        <v>51</v>
      </c>
      <c r="AT275">
        <v>13604</v>
      </c>
      <c r="AU275">
        <v>517</v>
      </c>
      <c r="AV275">
        <v>14685</v>
      </c>
      <c r="AW275">
        <v>529</v>
      </c>
      <c r="AX275">
        <v>583</v>
      </c>
      <c r="AY275">
        <v>39</v>
      </c>
      <c r="AZ275">
        <v>366</v>
      </c>
      <c r="BA275">
        <v>21</v>
      </c>
      <c r="BB275">
        <v>217</v>
      </c>
      <c r="BC275">
        <v>18</v>
      </c>
      <c r="BD275">
        <v>711</v>
      </c>
      <c r="BE275">
        <v>53</v>
      </c>
      <c r="BF275">
        <v>3524</v>
      </c>
      <c r="BG275">
        <v>233</v>
      </c>
      <c r="BH275">
        <v>3917</v>
      </c>
      <c r="BI275">
        <v>107</v>
      </c>
      <c r="BJ275">
        <v>1976</v>
      </c>
      <c r="BK275">
        <v>27</v>
      </c>
      <c r="BL275">
        <v>7615</v>
      </c>
      <c r="BM275">
        <v>346</v>
      </c>
      <c r="BN275">
        <v>7415</v>
      </c>
      <c r="BO275">
        <v>319</v>
      </c>
      <c r="BP275">
        <v>200</v>
      </c>
      <c r="BQ275">
        <v>27</v>
      </c>
      <c r="BR275">
        <v>1330</v>
      </c>
      <c r="BS275">
        <v>107</v>
      </c>
      <c r="BT275">
        <v>5637</v>
      </c>
      <c r="BU275">
        <v>198</v>
      </c>
      <c r="BV275">
        <v>2243</v>
      </c>
      <c r="BW275">
        <v>170</v>
      </c>
      <c r="BX275">
        <v>1065</v>
      </c>
      <c r="BY275">
        <v>85</v>
      </c>
      <c r="BZ275">
        <v>1481</v>
      </c>
      <c r="CA275">
        <v>197</v>
      </c>
      <c r="CB275">
        <v>2206</v>
      </c>
      <c r="CC275">
        <v>207</v>
      </c>
      <c r="CD275">
        <v>7716</v>
      </c>
      <c r="CE275">
        <v>297</v>
      </c>
      <c r="CF275">
        <v>5250</v>
      </c>
      <c r="CG275">
        <v>64</v>
      </c>
      <c r="CH275">
        <v>568</v>
      </c>
      <c r="CI275">
        <v>14700</v>
      </c>
      <c r="CJ275">
        <v>12267</v>
      </c>
      <c r="CK275">
        <v>4923</v>
      </c>
      <c r="CL275">
        <v>13932</v>
      </c>
      <c r="CM275">
        <v>606</v>
      </c>
      <c r="CN275">
        <v>314</v>
      </c>
      <c r="CO275">
        <v>429</v>
      </c>
      <c r="CP275">
        <v>372</v>
      </c>
      <c r="CQ275">
        <v>2929</v>
      </c>
      <c r="CR275">
        <v>158</v>
      </c>
      <c r="CS275">
        <v>864</v>
      </c>
      <c r="CT275">
        <v>307</v>
      </c>
      <c r="CU275">
        <v>36</v>
      </c>
      <c r="CV275">
        <v>279</v>
      </c>
      <c r="CW275">
        <v>268</v>
      </c>
      <c r="CX275">
        <v>1511</v>
      </c>
      <c r="CY275">
        <v>540</v>
      </c>
      <c r="CZ275">
        <v>288</v>
      </c>
      <c r="DA275">
        <v>258</v>
      </c>
      <c r="DB275">
        <v>242</v>
      </c>
      <c r="DC275">
        <v>166</v>
      </c>
      <c r="DD275">
        <v>352</v>
      </c>
      <c r="DE275">
        <v>1946</v>
      </c>
      <c r="DF275">
        <v>4049</v>
      </c>
      <c r="DG275">
        <v>3313</v>
      </c>
      <c r="DH275">
        <v>1254</v>
      </c>
      <c r="DI275">
        <v>372</v>
      </c>
      <c r="DJ275">
        <v>228</v>
      </c>
      <c r="DK275">
        <v>364</v>
      </c>
      <c r="DL275">
        <v>263</v>
      </c>
      <c r="DM275">
        <v>13724</v>
      </c>
      <c r="DN275">
        <v>1529</v>
      </c>
      <c r="DO275">
        <v>4783</v>
      </c>
      <c r="DP275">
        <v>1212</v>
      </c>
      <c r="DQ275">
        <v>184</v>
      </c>
      <c r="DR275">
        <v>188</v>
      </c>
      <c r="DS275">
        <v>140</v>
      </c>
      <c r="DT275">
        <v>170</v>
      </c>
      <c r="DU275">
        <v>62</v>
      </c>
      <c r="DV275">
        <v>319</v>
      </c>
      <c r="DW275">
        <v>5995</v>
      </c>
      <c r="DX275" t="s">
        <v>1523</v>
      </c>
      <c r="DY275" t="s">
        <v>1083</v>
      </c>
      <c r="DZ275" t="s">
        <v>700</v>
      </c>
      <c r="EA275" t="s">
        <v>700</v>
      </c>
      <c r="EB275" t="s">
        <v>976</v>
      </c>
      <c r="EC275">
        <v>0.8</v>
      </c>
      <c r="ED275">
        <v>3</v>
      </c>
      <c r="EE275">
        <v>1.2</v>
      </c>
      <c r="EF275">
        <v>2.1</v>
      </c>
      <c r="EG275">
        <v>5.4</v>
      </c>
      <c r="EH275">
        <v>1.1000000000000001</v>
      </c>
      <c r="EI275">
        <v>1.6</v>
      </c>
      <c r="EJ275">
        <v>1.3</v>
      </c>
      <c r="EK275">
        <v>0.4</v>
      </c>
      <c r="EL275">
        <v>1.2</v>
      </c>
      <c r="EM275">
        <v>1.1000000000000001</v>
      </c>
      <c r="EN275">
        <v>0.3</v>
      </c>
      <c r="EO275">
        <v>1.3</v>
      </c>
      <c r="EP275">
        <v>0.7</v>
      </c>
      <c r="EQ275">
        <v>0.7</v>
      </c>
      <c r="ER275">
        <v>8.5</v>
      </c>
      <c r="ES275">
        <v>17.100000000000001</v>
      </c>
      <c r="ET275">
        <v>3.9</v>
      </c>
      <c r="EU275">
        <v>40.4</v>
      </c>
      <c r="EV275">
        <v>1.7</v>
      </c>
      <c r="EW275">
        <v>8.6999999999999993</v>
      </c>
      <c r="EX275">
        <v>0.7</v>
      </c>
      <c r="EY275">
        <v>0.8</v>
      </c>
      <c r="EZ275">
        <v>4.5</v>
      </c>
      <c r="FA275">
        <v>5.6</v>
      </c>
      <c r="FB275">
        <v>7.1</v>
      </c>
      <c r="FC275">
        <v>1.4</v>
      </c>
      <c r="FD275">
        <v>0.9</v>
      </c>
      <c r="FE275">
        <v>5</v>
      </c>
      <c r="FF275">
        <v>1.9</v>
      </c>
      <c r="FG275">
        <v>1.1000000000000001</v>
      </c>
      <c r="FH275">
        <v>0.7</v>
      </c>
      <c r="FI275">
        <v>1</v>
      </c>
      <c r="FJ275">
        <v>1.1000000000000001</v>
      </c>
      <c r="FK275">
        <v>11.1</v>
      </c>
      <c r="FL275">
        <v>3.8</v>
      </c>
      <c r="FM275">
        <v>1.1000000000000001</v>
      </c>
      <c r="FN275">
        <v>2.2999999999999998</v>
      </c>
      <c r="FO275">
        <v>4.5</v>
      </c>
      <c r="FP275">
        <v>3.9</v>
      </c>
      <c r="FQ275">
        <v>0.9</v>
      </c>
      <c r="FR275">
        <v>0.5</v>
      </c>
      <c r="FS275">
        <v>101</v>
      </c>
      <c r="FZ275" t="s">
        <v>700</v>
      </c>
      <c r="GA275" t="s">
        <v>700</v>
      </c>
      <c r="GB275" t="s">
        <v>977</v>
      </c>
      <c r="GC275" t="s">
        <v>195</v>
      </c>
    </row>
    <row r="276" spans="1:185" x14ac:dyDescent="0.25">
      <c r="A276" t="s">
        <v>1084</v>
      </c>
      <c r="B276">
        <v>196847</v>
      </c>
      <c r="C276">
        <v>7916</v>
      </c>
      <c r="D276">
        <v>41398</v>
      </c>
      <c r="E276">
        <v>953</v>
      </c>
      <c r="F276">
        <v>120419</v>
      </c>
      <c r="G276">
        <v>6930</v>
      </c>
      <c r="H276">
        <v>35030</v>
      </c>
      <c r="I276">
        <v>33</v>
      </c>
      <c r="J276">
        <v>12444</v>
      </c>
      <c r="K276">
        <v>162</v>
      </c>
      <c r="L276">
        <v>28954</v>
      </c>
      <c r="M276">
        <v>791</v>
      </c>
      <c r="N276">
        <v>24386</v>
      </c>
      <c r="O276">
        <v>1340</v>
      </c>
      <c r="P276">
        <v>20361</v>
      </c>
      <c r="Q276">
        <v>1721</v>
      </c>
      <c r="R276">
        <v>21467</v>
      </c>
      <c r="S276">
        <v>1347</v>
      </c>
      <c r="T276">
        <v>23928</v>
      </c>
      <c r="U276">
        <v>1449</v>
      </c>
      <c r="V276">
        <v>30277</v>
      </c>
      <c r="W276">
        <v>1073</v>
      </c>
      <c r="X276">
        <v>98561</v>
      </c>
      <c r="Y276">
        <v>4852</v>
      </c>
      <c r="Z276">
        <v>98286</v>
      </c>
      <c r="AA276">
        <v>3064</v>
      </c>
      <c r="AB276">
        <v>182138</v>
      </c>
      <c r="AC276">
        <v>6832</v>
      </c>
      <c r="AD276">
        <v>2564</v>
      </c>
      <c r="AE276">
        <v>236</v>
      </c>
      <c r="AF276">
        <v>3640</v>
      </c>
      <c r="AG276">
        <v>307</v>
      </c>
      <c r="AH276">
        <v>2053</v>
      </c>
      <c r="AI276">
        <v>58</v>
      </c>
      <c r="AJ276">
        <v>666</v>
      </c>
      <c r="AK276">
        <v>59</v>
      </c>
      <c r="AL276">
        <v>5690</v>
      </c>
      <c r="AM276">
        <v>418</v>
      </c>
      <c r="AN276">
        <v>3108</v>
      </c>
      <c r="AO276">
        <v>147</v>
      </c>
      <c r="AP276">
        <v>180210</v>
      </c>
      <c r="AQ276">
        <v>6793</v>
      </c>
      <c r="AR276">
        <v>28442</v>
      </c>
      <c r="AS276">
        <v>879</v>
      </c>
      <c r="AT276">
        <v>168405</v>
      </c>
      <c r="AU276">
        <v>7037</v>
      </c>
      <c r="AV276">
        <v>192300</v>
      </c>
      <c r="AW276">
        <v>7754</v>
      </c>
      <c r="AX276">
        <v>4547</v>
      </c>
      <c r="AY276">
        <v>162</v>
      </c>
      <c r="AZ276">
        <v>2368</v>
      </c>
      <c r="BA276">
        <v>29</v>
      </c>
      <c r="BB276">
        <v>2179</v>
      </c>
      <c r="BC276">
        <v>133</v>
      </c>
      <c r="BD276">
        <v>7400</v>
      </c>
      <c r="BE276">
        <v>532</v>
      </c>
      <c r="BF276">
        <v>36497</v>
      </c>
      <c r="BG276">
        <v>2082</v>
      </c>
      <c r="BH276">
        <v>49179</v>
      </c>
      <c r="BI276">
        <v>2324</v>
      </c>
      <c r="BJ276">
        <v>37987</v>
      </c>
      <c r="BK276">
        <v>685</v>
      </c>
      <c r="BL276">
        <v>94216</v>
      </c>
      <c r="BM276">
        <v>5579</v>
      </c>
      <c r="BN276">
        <v>89857</v>
      </c>
      <c r="BO276">
        <v>5026</v>
      </c>
      <c r="BP276">
        <v>4359</v>
      </c>
      <c r="BQ276">
        <v>553</v>
      </c>
      <c r="BR276">
        <v>26203</v>
      </c>
      <c r="BS276">
        <v>1351</v>
      </c>
      <c r="BT276">
        <v>58403</v>
      </c>
      <c r="BU276">
        <v>3084</v>
      </c>
      <c r="BV276">
        <v>40793</v>
      </c>
      <c r="BW276">
        <v>2671</v>
      </c>
      <c r="BX276">
        <v>21223</v>
      </c>
      <c r="BY276">
        <v>1175</v>
      </c>
      <c r="BZ276">
        <v>28906</v>
      </c>
      <c r="CA276">
        <v>1835</v>
      </c>
      <c r="CB276">
        <v>40830</v>
      </c>
      <c r="CC276">
        <v>2574</v>
      </c>
      <c r="CD276">
        <v>80606</v>
      </c>
      <c r="CE276">
        <v>3690</v>
      </c>
      <c r="CF276">
        <v>70413</v>
      </c>
      <c r="CG276">
        <v>1540</v>
      </c>
      <c r="CH276">
        <v>7916</v>
      </c>
      <c r="CI276">
        <v>188931</v>
      </c>
      <c r="CJ276">
        <v>147647</v>
      </c>
      <c r="CK276">
        <v>75547</v>
      </c>
      <c r="CL276">
        <v>182597</v>
      </c>
      <c r="CM276">
        <v>7200</v>
      </c>
      <c r="CN276">
        <v>1669</v>
      </c>
      <c r="CO276">
        <v>2934</v>
      </c>
      <c r="CP276">
        <v>6379</v>
      </c>
      <c r="CQ276">
        <v>6842</v>
      </c>
      <c r="CR276">
        <v>1967</v>
      </c>
      <c r="CS276">
        <v>11670</v>
      </c>
      <c r="CT276">
        <v>5336</v>
      </c>
      <c r="CU276">
        <v>1129</v>
      </c>
      <c r="CV276">
        <v>5736</v>
      </c>
      <c r="CW276">
        <v>6606</v>
      </c>
      <c r="CX276">
        <v>29776</v>
      </c>
      <c r="CY276">
        <v>11199</v>
      </c>
      <c r="CZ276">
        <v>4099</v>
      </c>
      <c r="DA276">
        <v>4390</v>
      </c>
      <c r="DB276">
        <v>5471</v>
      </c>
      <c r="DC276">
        <v>3281</v>
      </c>
      <c r="DD276">
        <v>8772</v>
      </c>
      <c r="DE276">
        <v>36626</v>
      </c>
      <c r="DF276">
        <v>49018</v>
      </c>
      <c r="DG276">
        <v>38481</v>
      </c>
      <c r="DH276">
        <v>12454</v>
      </c>
      <c r="DI276">
        <v>3416</v>
      </c>
      <c r="DJ276">
        <v>2045</v>
      </c>
      <c r="DK276">
        <v>7121</v>
      </c>
      <c r="DL276">
        <v>4494</v>
      </c>
      <c r="DM276">
        <v>165227</v>
      </c>
      <c r="DN276">
        <v>32365</v>
      </c>
      <c r="DO276">
        <v>60731</v>
      </c>
      <c r="DP276">
        <v>24913</v>
      </c>
      <c r="DQ276">
        <v>3043</v>
      </c>
      <c r="DR276">
        <v>2512</v>
      </c>
      <c r="DS276">
        <v>3076</v>
      </c>
      <c r="DT276">
        <v>2880</v>
      </c>
      <c r="DU276">
        <v>2559</v>
      </c>
      <c r="DV276">
        <v>9079</v>
      </c>
      <c r="DW276">
        <v>85644</v>
      </c>
      <c r="DX276" t="s">
        <v>1523</v>
      </c>
      <c r="DY276" t="s">
        <v>1084</v>
      </c>
      <c r="DZ276" t="s">
        <v>700</v>
      </c>
      <c r="EA276" t="s">
        <v>700</v>
      </c>
      <c r="EB276" t="s">
        <v>978</v>
      </c>
      <c r="EC276">
        <v>0.3</v>
      </c>
      <c r="ED276">
        <v>0.5</v>
      </c>
      <c r="EE276">
        <v>0.7</v>
      </c>
      <c r="EF276">
        <v>1</v>
      </c>
      <c r="EG276">
        <v>1.2</v>
      </c>
      <c r="EH276">
        <v>0.9</v>
      </c>
      <c r="EI276">
        <v>1</v>
      </c>
      <c r="EJ276">
        <v>0.5</v>
      </c>
      <c r="EK276">
        <v>0.1</v>
      </c>
      <c r="EL276">
        <v>0.5</v>
      </c>
      <c r="EM276">
        <v>0.4</v>
      </c>
      <c r="EN276">
        <v>0.1</v>
      </c>
      <c r="EO276">
        <v>0.4</v>
      </c>
      <c r="EP276">
        <v>0.3</v>
      </c>
      <c r="EQ276">
        <v>0.3</v>
      </c>
      <c r="ER276">
        <v>3.4</v>
      </c>
      <c r="ES276">
        <v>2.8</v>
      </c>
      <c r="ET276">
        <v>1.6</v>
      </c>
      <c r="EU276">
        <v>8.6999999999999993</v>
      </c>
      <c r="EV276">
        <v>2.4</v>
      </c>
      <c r="EW276">
        <v>2.5</v>
      </c>
      <c r="EX276">
        <v>0.3</v>
      </c>
      <c r="EY276">
        <v>0.3</v>
      </c>
      <c r="EZ276">
        <v>1.6</v>
      </c>
      <c r="FA276">
        <v>0.9</v>
      </c>
      <c r="FB276">
        <v>3.2</v>
      </c>
      <c r="FC276">
        <v>0.6</v>
      </c>
      <c r="FD276">
        <v>0.3</v>
      </c>
      <c r="FE276">
        <v>1.6</v>
      </c>
      <c r="FF276">
        <v>0.7</v>
      </c>
      <c r="FG276">
        <v>0.6</v>
      </c>
      <c r="FH276">
        <v>0.4</v>
      </c>
      <c r="FI276">
        <v>0.5</v>
      </c>
      <c r="FJ276">
        <v>0.5</v>
      </c>
      <c r="FK276">
        <v>3.1</v>
      </c>
      <c r="FL276">
        <v>0.8</v>
      </c>
      <c r="FM276">
        <v>0.5</v>
      </c>
      <c r="FN276">
        <v>0.7</v>
      </c>
      <c r="FO276">
        <v>0.9</v>
      </c>
      <c r="FP276">
        <v>0.8</v>
      </c>
      <c r="FQ276">
        <v>0.5</v>
      </c>
      <c r="FR276">
        <v>0.5</v>
      </c>
      <c r="FS276">
        <v>258</v>
      </c>
      <c r="FZ276" t="s">
        <v>700</v>
      </c>
      <c r="GA276" t="s">
        <v>700</v>
      </c>
      <c r="GB276" t="s">
        <v>979</v>
      </c>
      <c r="GC276" t="s">
        <v>195</v>
      </c>
    </row>
    <row r="277" spans="1:185" x14ac:dyDescent="0.25">
      <c r="A277" t="s">
        <v>1085</v>
      </c>
      <c r="B277">
        <v>141741</v>
      </c>
      <c r="C277">
        <v>5234</v>
      </c>
      <c r="D277">
        <v>42302</v>
      </c>
      <c r="E277">
        <v>1287</v>
      </c>
      <c r="F277">
        <v>85806</v>
      </c>
      <c r="G277">
        <v>3931</v>
      </c>
      <c r="H277">
        <v>13633</v>
      </c>
      <c r="I277">
        <v>16</v>
      </c>
      <c r="J277">
        <v>12257</v>
      </c>
      <c r="K277">
        <v>277</v>
      </c>
      <c r="L277">
        <v>30045</v>
      </c>
      <c r="M277">
        <v>1010</v>
      </c>
      <c r="N277">
        <v>10292</v>
      </c>
      <c r="O277">
        <v>805</v>
      </c>
      <c r="P277">
        <v>15824</v>
      </c>
      <c r="Q277">
        <v>1121</v>
      </c>
      <c r="R277">
        <v>21297</v>
      </c>
      <c r="S277">
        <v>888</v>
      </c>
      <c r="T277">
        <v>22036</v>
      </c>
      <c r="U277">
        <v>711</v>
      </c>
      <c r="V277">
        <v>16357</v>
      </c>
      <c r="W277">
        <v>406</v>
      </c>
      <c r="X277">
        <v>70974</v>
      </c>
      <c r="Y277">
        <v>2975</v>
      </c>
      <c r="Z277">
        <v>70767</v>
      </c>
      <c r="AA277">
        <v>2259</v>
      </c>
      <c r="AB277">
        <v>119499</v>
      </c>
      <c r="AC277">
        <v>3462</v>
      </c>
      <c r="AD277">
        <v>5728</v>
      </c>
      <c r="AE277">
        <v>76</v>
      </c>
      <c r="AF277">
        <v>995</v>
      </c>
      <c r="AG277">
        <v>182</v>
      </c>
      <c r="AH277">
        <v>8800</v>
      </c>
      <c r="AI277">
        <v>470</v>
      </c>
      <c r="AJ277">
        <v>3176</v>
      </c>
      <c r="AK277">
        <v>941</v>
      </c>
      <c r="AL277">
        <v>3426</v>
      </c>
      <c r="AM277">
        <v>103</v>
      </c>
      <c r="AN277">
        <v>7227</v>
      </c>
      <c r="AO277">
        <v>1387</v>
      </c>
      <c r="AP277">
        <v>115883</v>
      </c>
      <c r="AQ277">
        <v>3025</v>
      </c>
      <c r="AR277">
        <v>10565</v>
      </c>
      <c r="AS277">
        <v>282</v>
      </c>
      <c r="AT277">
        <v>131176</v>
      </c>
      <c r="AU277">
        <v>4952</v>
      </c>
      <c r="AV277">
        <v>128603</v>
      </c>
      <c r="AW277">
        <v>3671</v>
      </c>
      <c r="AX277">
        <v>13138</v>
      </c>
      <c r="AY277">
        <v>1563</v>
      </c>
      <c r="AZ277">
        <v>7998</v>
      </c>
      <c r="BA277">
        <v>459</v>
      </c>
      <c r="BB277">
        <v>5140</v>
      </c>
      <c r="BC277">
        <v>1104</v>
      </c>
      <c r="BD277">
        <v>4529</v>
      </c>
      <c r="BE277">
        <v>629</v>
      </c>
      <c r="BF277">
        <v>19849</v>
      </c>
      <c r="BG277">
        <v>1335</v>
      </c>
      <c r="BH277">
        <v>29304</v>
      </c>
      <c r="BI277">
        <v>838</v>
      </c>
      <c r="BJ277">
        <v>35465</v>
      </c>
      <c r="BK277">
        <v>340</v>
      </c>
      <c r="BL277">
        <v>75455</v>
      </c>
      <c r="BM277">
        <v>3115</v>
      </c>
      <c r="BN277">
        <v>73035</v>
      </c>
      <c r="BO277">
        <v>2765</v>
      </c>
      <c r="BP277">
        <v>2420</v>
      </c>
      <c r="BQ277">
        <v>350</v>
      </c>
      <c r="BR277">
        <v>10351</v>
      </c>
      <c r="BS277">
        <v>816</v>
      </c>
      <c r="BT277">
        <v>55559</v>
      </c>
      <c r="BU277">
        <v>1534</v>
      </c>
      <c r="BV277">
        <v>21373</v>
      </c>
      <c r="BW277">
        <v>1655</v>
      </c>
      <c r="BX277">
        <v>8874</v>
      </c>
      <c r="BY277">
        <v>742</v>
      </c>
      <c r="BZ277">
        <v>8218</v>
      </c>
      <c r="CA277">
        <v>774</v>
      </c>
      <c r="CB277">
        <v>12241</v>
      </c>
      <c r="CC277">
        <v>1465</v>
      </c>
      <c r="CD277">
        <v>45344</v>
      </c>
      <c r="CE277">
        <v>2634</v>
      </c>
      <c r="CF277">
        <v>83794</v>
      </c>
      <c r="CG277">
        <v>1094</v>
      </c>
      <c r="CH277">
        <v>5234</v>
      </c>
      <c r="CI277">
        <v>136507</v>
      </c>
      <c r="CJ277">
        <v>118422</v>
      </c>
      <c r="CK277">
        <v>31157</v>
      </c>
      <c r="CL277">
        <v>116248</v>
      </c>
      <c r="CM277">
        <v>16908</v>
      </c>
      <c r="CN277">
        <v>7077</v>
      </c>
      <c r="CO277">
        <v>994</v>
      </c>
      <c r="CP277">
        <v>5219</v>
      </c>
      <c r="CQ277">
        <v>12599</v>
      </c>
      <c r="CR277">
        <v>2869</v>
      </c>
      <c r="CS277">
        <v>9001</v>
      </c>
      <c r="CT277">
        <v>3990</v>
      </c>
      <c r="CU277">
        <v>1470</v>
      </c>
      <c r="CV277">
        <v>6412</v>
      </c>
      <c r="CW277">
        <v>8076</v>
      </c>
      <c r="CX277">
        <v>15040</v>
      </c>
      <c r="CY277">
        <v>7105</v>
      </c>
      <c r="CZ277">
        <v>3760</v>
      </c>
      <c r="DA277">
        <v>2106</v>
      </c>
      <c r="DB277">
        <v>1491</v>
      </c>
      <c r="DC277">
        <v>1018</v>
      </c>
      <c r="DD277">
        <v>2311</v>
      </c>
      <c r="DE277">
        <v>11226</v>
      </c>
      <c r="DF277">
        <v>37284</v>
      </c>
      <c r="DG277">
        <v>31216</v>
      </c>
      <c r="DH277">
        <v>15942</v>
      </c>
      <c r="DI277">
        <v>2006</v>
      </c>
      <c r="DJ277">
        <v>1108</v>
      </c>
      <c r="DK277">
        <v>4062</v>
      </c>
      <c r="DL277">
        <v>2287</v>
      </c>
      <c r="DM277">
        <v>126092</v>
      </c>
      <c r="DN277">
        <v>15041</v>
      </c>
      <c r="DO277">
        <v>39930</v>
      </c>
      <c r="DP277">
        <v>8580</v>
      </c>
      <c r="DQ277">
        <v>812</v>
      </c>
      <c r="DR277">
        <v>1094</v>
      </c>
      <c r="DS277">
        <v>1410</v>
      </c>
      <c r="DT277">
        <v>936</v>
      </c>
      <c r="DU277">
        <v>776</v>
      </c>
      <c r="DV277">
        <v>3181</v>
      </c>
      <c r="DW277">
        <v>48510</v>
      </c>
      <c r="DX277" t="s">
        <v>1523</v>
      </c>
      <c r="DY277" t="s">
        <v>1085</v>
      </c>
      <c r="DZ277" t="s">
        <v>700</v>
      </c>
      <c r="EA277" t="s">
        <v>700</v>
      </c>
      <c r="EB277" t="s">
        <v>980</v>
      </c>
      <c r="EC277">
        <v>0.4</v>
      </c>
      <c r="ED277">
        <v>1.2</v>
      </c>
      <c r="EE277">
        <v>0.9</v>
      </c>
      <c r="EF277">
        <v>2</v>
      </c>
      <c r="EG277">
        <v>1.3</v>
      </c>
      <c r="EH277">
        <v>1</v>
      </c>
      <c r="EI277">
        <v>0.9</v>
      </c>
      <c r="EJ277">
        <v>0.8</v>
      </c>
      <c r="EK277">
        <v>0.2</v>
      </c>
      <c r="EL277">
        <v>0.8</v>
      </c>
      <c r="EM277">
        <v>0.5</v>
      </c>
      <c r="EN277">
        <v>0.2</v>
      </c>
      <c r="EO277">
        <v>0.5</v>
      </c>
      <c r="EP277">
        <v>0.6</v>
      </c>
      <c r="EQ277">
        <v>0.4</v>
      </c>
      <c r="ER277">
        <v>1.2</v>
      </c>
      <c r="ES277">
        <v>8.4</v>
      </c>
      <c r="ET277">
        <v>1.8</v>
      </c>
      <c r="EU277">
        <v>9.1</v>
      </c>
      <c r="EV277">
        <v>1.7</v>
      </c>
      <c r="EW277">
        <v>5.7</v>
      </c>
      <c r="EX277">
        <v>0.4</v>
      </c>
      <c r="EY277">
        <v>0.4</v>
      </c>
      <c r="EZ277">
        <v>2.9</v>
      </c>
      <c r="FA277">
        <v>2</v>
      </c>
      <c r="FB277">
        <v>6.8</v>
      </c>
      <c r="FC277">
        <v>1.1000000000000001</v>
      </c>
      <c r="FD277">
        <v>0.5</v>
      </c>
      <c r="FE277">
        <v>3.9</v>
      </c>
      <c r="FF277">
        <v>1.3</v>
      </c>
      <c r="FG277">
        <v>0.6</v>
      </c>
      <c r="FH277">
        <v>0.4</v>
      </c>
      <c r="FI277">
        <v>0.5</v>
      </c>
      <c r="FJ277">
        <v>0.5</v>
      </c>
      <c r="FK277">
        <v>5</v>
      </c>
      <c r="FL277">
        <v>1.4</v>
      </c>
      <c r="FM277">
        <v>0.6</v>
      </c>
      <c r="FN277">
        <v>1.4</v>
      </c>
      <c r="FO277">
        <v>1.8</v>
      </c>
      <c r="FP277">
        <v>2.7</v>
      </c>
      <c r="FQ277">
        <v>1.1000000000000001</v>
      </c>
      <c r="FR277">
        <v>0.3</v>
      </c>
      <c r="FS277">
        <v>247</v>
      </c>
      <c r="FZ277" t="s">
        <v>700</v>
      </c>
      <c r="GA277" t="s">
        <v>700</v>
      </c>
      <c r="GB277" t="s">
        <v>981</v>
      </c>
      <c r="GC277" t="s">
        <v>195</v>
      </c>
    </row>
    <row r="278" spans="1:185" x14ac:dyDescent="0.25">
      <c r="A278" t="s">
        <v>1086</v>
      </c>
      <c r="B278">
        <v>91232</v>
      </c>
      <c r="C278">
        <v>2646</v>
      </c>
      <c r="D278">
        <v>26035</v>
      </c>
      <c r="E278">
        <v>331</v>
      </c>
      <c r="F278">
        <v>55767</v>
      </c>
      <c r="G278">
        <v>2303</v>
      </c>
      <c r="H278">
        <v>9430</v>
      </c>
      <c r="I278">
        <v>12</v>
      </c>
      <c r="J278">
        <v>7547</v>
      </c>
      <c r="K278">
        <v>75</v>
      </c>
      <c r="L278">
        <v>18488</v>
      </c>
      <c r="M278">
        <v>256</v>
      </c>
      <c r="N278">
        <v>7609</v>
      </c>
      <c r="O278">
        <v>409</v>
      </c>
      <c r="P278">
        <v>10704</v>
      </c>
      <c r="Q278">
        <v>597</v>
      </c>
      <c r="R278">
        <v>12894</v>
      </c>
      <c r="S278">
        <v>427</v>
      </c>
      <c r="T278">
        <v>13759</v>
      </c>
      <c r="U278">
        <v>576</v>
      </c>
      <c r="V278">
        <v>10801</v>
      </c>
      <c r="W278">
        <v>294</v>
      </c>
      <c r="X278">
        <v>46037</v>
      </c>
      <c r="Y278">
        <v>1634</v>
      </c>
      <c r="Z278">
        <v>45195</v>
      </c>
      <c r="AA278">
        <v>1012</v>
      </c>
      <c r="AB278">
        <v>85144</v>
      </c>
      <c r="AC278">
        <v>2290</v>
      </c>
      <c r="AD278">
        <v>1616</v>
      </c>
      <c r="AE278">
        <v>82</v>
      </c>
      <c r="AF278">
        <v>487</v>
      </c>
      <c r="AG278">
        <v>0</v>
      </c>
      <c r="AH278">
        <v>1203</v>
      </c>
      <c r="AI278">
        <v>53</v>
      </c>
      <c r="AJ278">
        <v>875</v>
      </c>
      <c r="AK278">
        <v>16</v>
      </c>
      <c r="AL278">
        <v>1907</v>
      </c>
      <c r="AM278">
        <v>205</v>
      </c>
      <c r="AN278">
        <v>2110</v>
      </c>
      <c r="AO278">
        <v>183</v>
      </c>
      <c r="AP278">
        <v>84254</v>
      </c>
      <c r="AQ278">
        <v>2225</v>
      </c>
      <c r="AR278">
        <v>8046</v>
      </c>
      <c r="AS278">
        <v>176</v>
      </c>
      <c r="AT278">
        <v>83186</v>
      </c>
      <c r="AU278">
        <v>2470</v>
      </c>
      <c r="AV278">
        <v>88407</v>
      </c>
      <c r="AW278">
        <v>2485</v>
      </c>
      <c r="AX278">
        <v>2825</v>
      </c>
      <c r="AY278">
        <v>161</v>
      </c>
      <c r="AZ278">
        <v>1728</v>
      </c>
      <c r="BA278">
        <v>58</v>
      </c>
      <c r="BB278">
        <v>1097</v>
      </c>
      <c r="BC278">
        <v>103</v>
      </c>
      <c r="BD278">
        <v>2895</v>
      </c>
      <c r="BE278">
        <v>272</v>
      </c>
      <c r="BF278">
        <v>15816</v>
      </c>
      <c r="BG278">
        <v>619</v>
      </c>
      <c r="BH278">
        <v>22768</v>
      </c>
      <c r="BI278">
        <v>820</v>
      </c>
      <c r="BJ278">
        <v>16109</v>
      </c>
      <c r="BK278">
        <v>195</v>
      </c>
      <c r="BL278">
        <v>48499</v>
      </c>
      <c r="BM278">
        <v>2049</v>
      </c>
      <c r="BN278">
        <v>47102</v>
      </c>
      <c r="BO278">
        <v>1813</v>
      </c>
      <c r="BP278">
        <v>1397</v>
      </c>
      <c r="BQ278">
        <v>236</v>
      </c>
      <c r="BR278">
        <v>7268</v>
      </c>
      <c r="BS278">
        <v>254</v>
      </c>
      <c r="BT278">
        <v>34809</v>
      </c>
      <c r="BU278">
        <v>985</v>
      </c>
      <c r="BV278">
        <v>14865</v>
      </c>
      <c r="BW278">
        <v>955</v>
      </c>
      <c r="BX278">
        <v>6093</v>
      </c>
      <c r="BY278">
        <v>363</v>
      </c>
      <c r="BZ278">
        <v>6450</v>
      </c>
      <c r="CA278">
        <v>377</v>
      </c>
      <c r="CB278">
        <v>9691</v>
      </c>
      <c r="CC278">
        <v>519</v>
      </c>
      <c r="CD278">
        <v>34717</v>
      </c>
      <c r="CE278">
        <v>1313</v>
      </c>
      <c r="CF278">
        <v>46648</v>
      </c>
      <c r="CG278">
        <v>805</v>
      </c>
      <c r="CH278">
        <v>2646</v>
      </c>
      <c r="CI278">
        <v>88586</v>
      </c>
      <c r="CJ278">
        <v>76727</v>
      </c>
      <c r="CK278">
        <v>21514</v>
      </c>
      <c r="CL278">
        <v>82735</v>
      </c>
      <c r="CM278">
        <v>4280</v>
      </c>
      <c r="CN278">
        <v>1206</v>
      </c>
      <c r="CO278">
        <v>601</v>
      </c>
      <c r="CP278">
        <v>4686</v>
      </c>
      <c r="CQ278">
        <v>7993</v>
      </c>
      <c r="CR278">
        <v>1975</v>
      </c>
      <c r="CS278">
        <v>5917</v>
      </c>
      <c r="CT278">
        <v>3289</v>
      </c>
      <c r="CU278">
        <v>410</v>
      </c>
      <c r="CV278">
        <v>2921</v>
      </c>
      <c r="CW278">
        <v>4259</v>
      </c>
      <c r="CX278">
        <v>10720</v>
      </c>
      <c r="CY278">
        <v>3601</v>
      </c>
      <c r="CZ278">
        <v>2085</v>
      </c>
      <c r="DA278">
        <v>1977</v>
      </c>
      <c r="DB278">
        <v>1024</v>
      </c>
      <c r="DC278">
        <v>508</v>
      </c>
      <c r="DD278">
        <v>1338</v>
      </c>
      <c r="DE278">
        <v>7472</v>
      </c>
      <c r="DF278">
        <v>24265</v>
      </c>
      <c r="DG278">
        <v>19870</v>
      </c>
      <c r="DH278">
        <v>8722</v>
      </c>
      <c r="DI278">
        <v>1813</v>
      </c>
      <c r="DJ278">
        <v>1018</v>
      </c>
      <c r="DK278">
        <v>2582</v>
      </c>
      <c r="DL278">
        <v>1845</v>
      </c>
      <c r="DM278">
        <v>80662</v>
      </c>
      <c r="DN278">
        <v>11199</v>
      </c>
      <c r="DO278">
        <v>26230</v>
      </c>
      <c r="DP278">
        <v>5507</v>
      </c>
      <c r="DQ278">
        <v>854</v>
      </c>
      <c r="DR278">
        <v>780</v>
      </c>
      <c r="DS278">
        <v>623</v>
      </c>
      <c r="DT278">
        <v>641</v>
      </c>
      <c r="DU278">
        <v>370</v>
      </c>
      <c r="DV278">
        <v>2010</v>
      </c>
      <c r="DW278">
        <v>31737</v>
      </c>
      <c r="DX278" t="s">
        <v>1523</v>
      </c>
      <c r="DY278" t="s">
        <v>1086</v>
      </c>
      <c r="DZ278" t="s">
        <v>700</v>
      </c>
      <c r="EA278" t="s">
        <v>700</v>
      </c>
      <c r="EB278" t="s">
        <v>982</v>
      </c>
      <c r="EC278">
        <v>0.5</v>
      </c>
      <c r="ED278">
        <v>0.9</v>
      </c>
      <c r="EE278">
        <v>0.7</v>
      </c>
      <c r="EF278">
        <v>2.4</v>
      </c>
      <c r="EG278">
        <v>1.7</v>
      </c>
      <c r="EH278">
        <v>1.3</v>
      </c>
      <c r="EI278">
        <v>1.4</v>
      </c>
      <c r="EJ278">
        <v>1.2</v>
      </c>
      <c r="EK278">
        <v>0.3</v>
      </c>
      <c r="EL278">
        <v>0.6</v>
      </c>
      <c r="EM278">
        <v>0.8</v>
      </c>
      <c r="EN278">
        <v>0.2</v>
      </c>
      <c r="EO278">
        <v>0.8</v>
      </c>
      <c r="EP278">
        <v>0.6</v>
      </c>
      <c r="EQ278">
        <v>0.5</v>
      </c>
      <c r="ER278">
        <v>5.9</v>
      </c>
      <c r="ES278">
        <v>3.5</v>
      </c>
      <c r="ET278">
        <v>4</v>
      </c>
      <c r="EU278">
        <v>3.2</v>
      </c>
      <c r="EV278">
        <v>8.3000000000000007</v>
      </c>
      <c r="EW278">
        <v>6.8</v>
      </c>
      <c r="EX278">
        <v>0.5</v>
      </c>
      <c r="EY278">
        <v>0.5</v>
      </c>
      <c r="EZ278">
        <v>3.4</v>
      </c>
      <c r="FA278">
        <v>2.6</v>
      </c>
      <c r="FB278">
        <v>7</v>
      </c>
      <c r="FC278">
        <v>1.1000000000000001</v>
      </c>
      <c r="FD278">
        <v>0.6</v>
      </c>
      <c r="FE278">
        <v>3.8</v>
      </c>
      <c r="FF278">
        <v>1.4</v>
      </c>
      <c r="FG278">
        <v>1</v>
      </c>
      <c r="FH278">
        <v>0.6</v>
      </c>
      <c r="FI278">
        <v>0.8</v>
      </c>
      <c r="FJ278">
        <v>0.7</v>
      </c>
      <c r="FK278">
        <v>8.6999999999999993</v>
      </c>
      <c r="FL278">
        <v>1.6</v>
      </c>
      <c r="FM278">
        <v>0.7</v>
      </c>
      <c r="FN278">
        <v>1.6</v>
      </c>
      <c r="FO278">
        <v>2.6</v>
      </c>
      <c r="FP278">
        <v>2.4</v>
      </c>
      <c r="FQ278">
        <v>0.9</v>
      </c>
      <c r="FR278">
        <v>0.6</v>
      </c>
      <c r="FS278">
        <v>212</v>
      </c>
      <c r="FZ278" t="s">
        <v>700</v>
      </c>
      <c r="GA278" t="s">
        <v>700</v>
      </c>
      <c r="GB278" t="s">
        <v>983</v>
      </c>
      <c r="GC278" t="s">
        <v>195</v>
      </c>
    </row>
    <row r="279" spans="1:185" x14ac:dyDescent="0.25">
      <c r="A279" t="s">
        <v>1087</v>
      </c>
      <c r="B279">
        <v>14787</v>
      </c>
      <c r="C279">
        <v>681</v>
      </c>
      <c r="D279">
        <v>3737</v>
      </c>
      <c r="E279">
        <v>115</v>
      </c>
      <c r="F279">
        <v>8483</v>
      </c>
      <c r="G279">
        <v>563</v>
      </c>
      <c r="H279">
        <v>2567</v>
      </c>
      <c r="I279">
        <v>3</v>
      </c>
      <c r="J279">
        <v>1086</v>
      </c>
      <c r="K279">
        <v>31</v>
      </c>
      <c r="L279">
        <v>2651</v>
      </c>
      <c r="M279">
        <v>84</v>
      </c>
      <c r="N279">
        <v>1077</v>
      </c>
      <c r="O279">
        <v>124</v>
      </c>
      <c r="P279">
        <v>1384</v>
      </c>
      <c r="Q279">
        <v>101</v>
      </c>
      <c r="R279">
        <v>1808</v>
      </c>
      <c r="S279">
        <v>138</v>
      </c>
      <c r="T279">
        <v>2086</v>
      </c>
      <c r="U279">
        <v>107</v>
      </c>
      <c r="V279">
        <v>2128</v>
      </c>
      <c r="W279">
        <v>93</v>
      </c>
      <c r="X279">
        <v>7508</v>
      </c>
      <c r="Y279">
        <v>396</v>
      </c>
      <c r="Z279">
        <v>7279</v>
      </c>
      <c r="AA279">
        <v>285</v>
      </c>
      <c r="AB279">
        <v>14198</v>
      </c>
      <c r="AC279">
        <v>651</v>
      </c>
      <c r="AD279">
        <v>111</v>
      </c>
      <c r="AE279">
        <v>0</v>
      </c>
      <c r="AF279">
        <v>43</v>
      </c>
      <c r="AG279">
        <v>14</v>
      </c>
      <c r="AH279">
        <v>100</v>
      </c>
      <c r="AI279">
        <v>0</v>
      </c>
      <c r="AJ279">
        <v>207</v>
      </c>
      <c r="AK279">
        <v>16</v>
      </c>
      <c r="AL279">
        <v>123</v>
      </c>
      <c r="AM279">
        <v>0</v>
      </c>
      <c r="AN279">
        <v>1324</v>
      </c>
      <c r="AO279">
        <v>381</v>
      </c>
      <c r="AP279">
        <v>13109</v>
      </c>
      <c r="AQ279">
        <v>286</v>
      </c>
      <c r="AR279">
        <v>1564</v>
      </c>
      <c r="AS279">
        <v>38</v>
      </c>
      <c r="AT279">
        <v>13223</v>
      </c>
      <c r="AU279">
        <v>643</v>
      </c>
      <c r="AV279">
        <v>13991</v>
      </c>
      <c r="AW279">
        <v>366</v>
      </c>
      <c r="AX279">
        <v>796</v>
      </c>
      <c r="AY279">
        <v>315</v>
      </c>
      <c r="AZ279">
        <v>219</v>
      </c>
      <c r="BA279">
        <v>10</v>
      </c>
      <c r="BB279">
        <v>577</v>
      </c>
      <c r="BC279">
        <v>305</v>
      </c>
      <c r="BD279">
        <v>892</v>
      </c>
      <c r="BE279">
        <v>211</v>
      </c>
      <c r="BF279">
        <v>3925</v>
      </c>
      <c r="BG279">
        <v>138</v>
      </c>
      <c r="BH279">
        <v>3486</v>
      </c>
      <c r="BI279">
        <v>87</v>
      </c>
      <c r="BJ279">
        <v>1670</v>
      </c>
      <c r="BK279">
        <v>6</v>
      </c>
      <c r="BL279">
        <v>7291</v>
      </c>
      <c r="BM279">
        <v>447</v>
      </c>
      <c r="BN279">
        <v>7086</v>
      </c>
      <c r="BO279">
        <v>406</v>
      </c>
      <c r="BP279">
        <v>205</v>
      </c>
      <c r="BQ279">
        <v>41</v>
      </c>
      <c r="BR279">
        <v>1192</v>
      </c>
      <c r="BS279">
        <v>116</v>
      </c>
      <c r="BT279">
        <v>5536</v>
      </c>
      <c r="BU279">
        <v>263</v>
      </c>
      <c r="BV279">
        <v>1951</v>
      </c>
      <c r="BW279">
        <v>201</v>
      </c>
      <c r="BX279">
        <v>996</v>
      </c>
      <c r="BY279">
        <v>99</v>
      </c>
      <c r="BZ279">
        <v>1051</v>
      </c>
      <c r="CA279">
        <v>111</v>
      </c>
      <c r="CB279">
        <v>1794</v>
      </c>
      <c r="CC279">
        <v>232</v>
      </c>
      <c r="CD279">
        <v>7458</v>
      </c>
      <c r="CE279">
        <v>372</v>
      </c>
      <c r="CF279">
        <v>5513</v>
      </c>
      <c r="CG279">
        <v>77</v>
      </c>
      <c r="CH279">
        <v>681</v>
      </c>
      <c r="CI279">
        <v>14106</v>
      </c>
      <c r="CJ279">
        <v>11207</v>
      </c>
      <c r="CK279">
        <v>5319</v>
      </c>
      <c r="CL279">
        <v>12714</v>
      </c>
      <c r="CM279">
        <v>1347</v>
      </c>
      <c r="CN279">
        <v>635</v>
      </c>
      <c r="CO279">
        <v>744</v>
      </c>
      <c r="CP279">
        <v>687</v>
      </c>
      <c r="CQ279">
        <v>1854</v>
      </c>
      <c r="CR279">
        <v>255</v>
      </c>
      <c r="CS279">
        <v>681</v>
      </c>
      <c r="CT279">
        <v>338</v>
      </c>
      <c r="CU279">
        <v>85</v>
      </c>
      <c r="CV279">
        <v>289</v>
      </c>
      <c r="CW279">
        <v>389</v>
      </c>
      <c r="CX279">
        <v>1609</v>
      </c>
      <c r="CY279">
        <v>352</v>
      </c>
      <c r="CZ279">
        <v>368</v>
      </c>
      <c r="DA279">
        <v>298</v>
      </c>
      <c r="DB279">
        <v>184</v>
      </c>
      <c r="DC279">
        <v>113</v>
      </c>
      <c r="DD279">
        <v>373</v>
      </c>
      <c r="DE279">
        <v>1939</v>
      </c>
      <c r="DF279">
        <v>4099</v>
      </c>
      <c r="DG279">
        <v>3427</v>
      </c>
      <c r="DH279">
        <v>1290</v>
      </c>
      <c r="DI279">
        <v>314</v>
      </c>
      <c r="DJ279">
        <v>183</v>
      </c>
      <c r="DK279">
        <v>358</v>
      </c>
      <c r="DL279">
        <v>214</v>
      </c>
      <c r="DM279">
        <v>13437</v>
      </c>
      <c r="DN279">
        <v>1278</v>
      </c>
      <c r="DO279">
        <v>4771</v>
      </c>
      <c r="DP279">
        <v>1267</v>
      </c>
      <c r="DQ279">
        <v>313</v>
      </c>
      <c r="DR279">
        <v>103</v>
      </c>
      <c r="DS279">
        <v>121</v>
      </c>
      <c r="DT279">
        <v>109</v>
      </c>
      <c r="DU279">
        <v>88</v>
      </c>
      <c r="DV279">
        <v>286</v>
      </c>
      <c r="DW279">
        <v>6038</v>
      </c>
      <c r="DX279" t="s">
        <v>1523</v>
      </c>
      <c r="DY279" t="s">
        <v>1087</v>
      </c>
      <c r="DZ279" t="s">
        <v>700</v>
      </c>
      <c r="EA279" t="s">
        <v>700</v>
      </c>
      <c r="EB279" t="s">
        <v>984</v>
      </c>
      <c r="EC279">
        <v>0.9</v>
      </c>
      <c r="ED279">
        <v>3</v>
      </c>
      <c r="EE279">
        <v>1.9</v>
      </c>
      <c r="EF279">
        <v>4.4000000000000004</v>
      </c>
      <c r="EG279">
        <v>2.6</v>
      </c>
      <c r="EH279">
        <v>3.5</v>
      </c>
      <c r="EI279">
        <v>2.6</v>
      </c>
      <c r="EJ279">
        <v>1.6</v>
      </c>
      <c r="EK279">
        <v>0.2</v>
      </c>
      <c r="EL279">
        <v>1.4</v>
      </c>
      <c r="EM279">
        <v>1.3</v>
      </c>
      <c r="EN279">
        <v>0.1</v>
      </c>
      <c r="EO279">
        <v>1.1000000000000001</v>
      </c>
      <c r="EP279">
        <v>1</v>
      </c>
      <c r="EQ279">
        <v>1</v>
      </c>
      <c r="ER279">
        <v>14.5</v>
      </c>
      <c r="ES279">
        <v>30.2</v>
      </c>
      <c r="ET279">
        <v>16</v>
      </c>
      <c r="EU279">
        <v>9.9</v>
      </c>
      <c r="EV279">
        <v>13.2</v>
      </c>
      <c r="EW279">
        <v>9.4</v>
      </c>
      <c r="EX279">
        <v>0.5</v>
      </c>
      <c r="EY279">
        <v>0.5</v>
      </c>
      <c r="EZ279">
        <v>13.7</v>
      </c>
      <c r="FA279">
        <v>7</v>
      </c>
      <c r="FB279">
        <v>16</v>
      </c>
      <c r="FC279">
        <v>1.7</v>
      </c>
      <c r="FD279">
        <v>1</v>
      </c>
      <c r="FE279">
        <v>7.6</v>
      </c>
      <c r="FF279">
        <v>1.1000000000000001</v>
      </c>
      <c r="FG279">
        <v>0.8</v>
      </c>
      <c r="FH279">
        <v>0.4</v>
      </c>
      <c r="FI279">
        <v>1.3</v>
      </c>
      <c r="FJ279">
        <v>1.3</v>
      </c>
      <c r="FK279">
        <v>11.1</v>
      </c>
      <c r="FL279">
        <v>4.2</v>
      </c>
      <c r="FM279">
        <v>1.5</v>
      </c>
      <c r="FN279">
        <v>2.6</v>
      </c>
      <c r="FO279">
        <v>4.2</v>
      </c>
      <c r="FP279">
        <v>4.5999999999999996</v>
      </c>
      <c r="FQ279">
        <v>1.3</v>
      </c>
      <c r="FR279">
        <v>0.6</v>
      </c>
      <c r="FS279">
        <v>78</v>
      </c>
      <c r="FZ279" t="s">
        <v>700</v>
      </c>
      <c r="GA279" t="s">
        <v>700</v>
      </c>
      <c r="GB279" t="s">
        <v>985</v>
      </c>
      <c r="GC279" t="s">
        <v>195</v>
      </c>
    </row>
    <row r="280" spans="1:185" x14ac:dyDescent="0.25">
      <c r="A280" t="s">
        <v>1088</v>
      </c>
      <c r="B280">
        <v>155688</v>
      </c>
      <c r="C280">
        <v>5919</v>
      </c>
      <c r="D280">
        <v>39430</v>
      </c>
      <c r="E280">
        <v>1022</v>
      </c>
      <c r="F280">
        <v>94888</v>
      </c>
      <c r="G280">
        <v>4894</v>
      </c>
      <c r="H280">
        <v>21370</v>
      </c>
      <c r="I280">
        <v>3</v>
      </c>
      <c r="J280">
        <v>11985</v>
      </c>
      <c r="K280">
        <v>282</v>
      </c>
      <c r="L280">
        <v>27445</v>
      </c>
      <c r="M280">
        <v>740</v>
      </c>
      <c r="N280">
        <v>22576</v>
      </c>
      <c r="O280">
        <v>1370</v>
      </c>
      <c r="P280">
        <v>17303</v>
      </c>
      <c r="Q280">
        <v>1228</v>
      </c>
      <c r="R280">
        <v>17239</v>
      </c>
      <c r="S280">
        <v>906</v>
      </c>
      <c r="T280">
        <v>18843</v>
      </c>
      <c r="U280">
        <v>726</v>
      </c>
      <c r="V280">
        <v>18927</v>
      </c>
      <c r="W280">
        <v>664</v>
      </c>
      <c r="X280">
        <v>78112</v>
      </c>
      <c r="Y280">
        <v>3431</v>
      </c>
      <c r="Z280">
        <v>77576</v>
      </c>
      <c r="AA280">
        <v>2488</v>
      </c>
      <c r="AB280">
        <v>138209</v>
      </c>
      <c r="AC280">
        <v>4736</v>
      </c>
      <c r="AD280">
        <v>9062</v>
      </c>
      <c r="AE280">
        <v>463</v>
      </c>
      <c r="AF280">
        <v>386</v>
      </c>
      <c r="AG280">
        <v>59</v>
      </c>
      <c r="AH280">
        <v>3365</v>
      </c>
      <c r="AI280">
        <v>208</v>
      </c>
      <c r="AJ280">
        <v>2013</v>
      </c>
      <c r="AK280">
        <v>323</v>
      </c>
      <c r="AL280">
        <v>2644</v>
      </c>
      <c r="AM280">
        <v>130</v>
      </c>
      <c r="AN280">
        <v>5113</v>
      </c>
      <c r="AO280">
        <v>913</v>
      </c>
      <c r="AP280">
        <v>135329</v>
      </c>
      <c r="AQ280">
        <v>4171</v>
      </c>
      <c r="AR280">
        <v>16573</v>
      </c>
      <c r="AS280">
        <v>419</v>
      </c>
      <c r="AT280">
        <v>139115</v>
      </c>
      <c r="AU280">
        <v>5500</v>
      </c>
      <c r="AV280">
        <v>145090</v>
      </c>
      <c r="AW280">
        <v>4843</v>
      </c>
      <c r="AX280">
        <v>10598</v>
      </c>
      <c r="AY280">
        <v>1076</v>
      </c>
      <c r="AZ280">
        <v>3644</v>
      </c>
      <c r="BA280">
        <v>289</v>
      </c>
      <c r="BB280">
        <v>6954</v>
      </c>
      <c r="BC280">
        <v>787</v>
      </c>
      <c r="BD280">
        <v>7339</v>
      </c>
      <c r="BE280">
        <v>641</v>
      </c>
      <c r="BF280">
        <v>26239</v>
      </c>
      <c r="BG280">
        <v>933</v>
      </c>
      <c r="BH280">
        <v>33951</v>
      </c>
      <c r="BI280">
        <v>1443</v>
      </c>
      <c r="BJ280">
        <v>26153</v>
      </c>
      <c r="BK280">
        <v>510</v>
      </c>
      <c r="BL280">
        <v>81778</v>
      </c>
      <c r="BM280">
        <v>4128</v>
      </c>
      <c r="BN280">
        <v>78256</v>
      </c>
      <c r="BO280">
        <v>3574</v>
      </c>
      <c r="BP280">
        <v>3522</v>
      </c>
      <c r="BQ280">
        <v>554</v>
      </c>
      <c r="BR280">
        <v>13110</v>
      </c>
      <c r="BS280">
        <v>766</v>
      </c>
      <c r="BT280">
        <v>53660</v>
      </c>
      <c r="BU280">
        <v>1995</v>
      </c>
      <c r="BV280">
        <v>30894</v>
      </c>
      <c r="BW280">
        <v>2143</v>
      </c>
      <c r="BX280">
        <v>10334</v>
      </c>
      <c r="BY280">
        <v>756</v>
      </c>
      <c r="BZ280">
        <v>19532</v>
      </c>
      <c r="CA280">
        <v>1491</v>
      </c>
      <c r="CB280">
        <v>29012</v>
      </c>
      <c r="CC280">
        <v>2258</v>
      </c>
      <c r="CD280">
        <v>65472</v>
      </c>
      <c r="CE280">
        <v>2623</v>
      </c>
      <c r="CF280">
        <v>55119</v>
      </c>
      <c r="CG280">
        <v>868</v>
      </c>
      <c r="CH280">
        <v>5919</v>
      </c>
      <c r="CI280">
        <v>149769</v>
      </c>
      <c r="CJ280">
        <v>119763</v>
      </c>
      <c r="CK280">
        <v>51876</v>
      </c>
      <c r="CL280">
        <v>132528</v>
      </c>
      <c r="CM280">
        <v>14311</v>
      </c>
      <c r="CN280">
        <v>6279</v>
      </c>
      <c r="CO280">
        <v>2904</v>
      </c>
      <c r="CP280">
        <v>5698</v>
      </c>
      <c r="CQ280">
        <v>11761</v>
      </c>
      <c r="CR280">
        <v>2311</v>
      </c>
      <c r="CS280">
        <v>10879</v>
      </c>
      <c r="CT280">
        <v>3710</v>
      </c>
      <c r="CU280">
        <v>1183</v>
      </c>
      <c r="CV280">
        <v>5030</v>
      </c>
      <c r="CW280">
        <v>5474</v>
      </c>
      <c r="CX280">
        <v>23505</v>
      </c>
      <c r="CY280">
        <v>7136</v>
      </c>
      <c r="CZ280">
        <v>3965</v>
      </c>
      <c r="DA280">
        <v>2118</v>
      </c>
      <c r="DB280">
        <v>2300</v>
      </c>
      <c r="DC280">
        <v>1712</v>
      </c>
      <c r="DD280">
        <v>5422</v>
      </c>
      <c r="DE280">
        <v>20934</v>
      </c>
      <c r="DF280">
        <v>37957</v>
      </c>
      <c r="DG280">
        <v>29871</v>
      </c>
      <c r="DH280">
        <v>12075</v>
      </c>
      <c r="DI280">
        <v>2739</v>
      </c>
      <c r="DJ280">
        <v>1537</v>
      </c>
      <c r="DK280">
        <v>5347</v>
      </c>
      <c r="DL280">
        <v>3521</v>
      </c>
      <c r="DM280">
        <v>125029</v>
      </c>
      <c r="DN280">
        <v>28772</v>
      </c>
      <c r="DO280">
        <v>40618</v>
      </c>
      <c r="DP280">
        <v>18273</v>
      </c>
      <c r="DQ280">
        <v>2799</v>
      </c>
      <c r="DR280">
        <v>2394</v>
      </c>
      <c r="DS280">
        <v>2622</v>
      </c>
      <c r="DT280">
        <v>1742</v>
      </c>
      <c r="DU280">
        <v>1519</v>
      </c>
      <c r="DV280">
        <v>6148</v>
      </c>
      <c r="DW280">
        <v>58891</v>
      </c>
      <c r="DX280" t="s">
        <v>1523</v>
      </c>
      <c r="DY280" t="s">
        <v>1088</v>
      </c>
      <c r="DZ280" t="s">
        <v>700</v>
      </c>
      <c r="EA280" t="s">
        <v>700</v>
      </c>
      <c r="EB280" t="s">
        <v>986</v>
      </c>
      <c r="EC280">
        <v>0.3</v>
      </c>
      <c r="ED280">
        <v>0.8</v>
      </c>
      <c r="EE280">
        <v>0.6</v>
      </c>
      <c r="EF280">
        <v>1.2</v>
      </c>
      <c r="EG280">
        <v>1.4</v>
      </c>
      <c r="EH280">
        <v>1</v>
      </c>
      <c r="EI280">
        <v>0.9</v>
      </c>
      <c r="EJ280">
        <v>0.8</v>
      </c>
      <c r="EK280">
        <v>0.1</v>
      </c>
      <c r="EL280">
        <v>0.5</v>
      </c>
      <c r="EM280">
        <v>0.4</v>
      </c>
      <c r="EN280">
        <v>0.1</v>
      </c>
      <c r="EO280">
        <v>0.4</v>
      </c>
      <c r="EP280">
        <v>0.4</v>
      </c>
      <c r="EQ280">
        <v>0.4</v>
      </c>
      <c r="ER280">
        <v>2.2999999999999998</v>
      </c>
      <c r="ES280">
        <v>11.6</v>
      </c>
      <c r="ET280">
        <v>3.8</v>
      </c>
      <c r="EU280">
        <v>6.5</v>
      </c>
      <c r="EV280">
        <v>2.5</v>
      </c>
      <c r="EW280">
        <v>5.9</v>
      </c>
      <c r="EX280">
        <v>0.3</v>
      </c>
      <c r="EY280">
        <v>0.3</v>
      </c>
      <c r="EZ280">
        <v>3</v>
      </c>
      <c r="FA280">
        <v>4.7</v>
      </c>
      <c r="FB280">
        <v>4.3</v>
      </c>
      <c r="FC280">
        <v>0.7</v>
      </c>
      <c r="FD280">
        <v>0.3</v>
      </c>
      <c r="FE280">
        <v>2.6</v>
      </c>
      <c r="FF280">
        <v>0.6</v>
      </c>
      <c r="FG280">
        <v>0.7</v>
      </c>
      <c r="FH280">
        <v>0.5</v>
      </c>
      <c r="FI280">
        <v>0.5</v>
      </c>
      <c r="FJ280">
        <v>0.5</v>
      </c>
      <c r="FK280">
        <v>4.5</v>
      </c>
      <c r="FL280">
        <v>1.3</v>
      </c>
      <c r="FM280">
        <v>0.5</v>
      </c>
      <c r="FN280">
        <v>1</v>
      </c>
      <c r="FO280">
        <v>1.6</v>
      </c>
      <c r="FP280">
        <v>1.4</v>
      </c>
      <c r="FQ280">
        <v>0.5</v>
      </c>
      <c r="FR280">
        <v>0.3</v>
      </c>
      <c r="FS280">
        <v>308</v>
      </c>
      <c r="FZ280" t="s">
        <v>700</v>
      </c>
      <c r="GA280" t="s">
        <v>700</v>
      </c>
      <c r="GB280" t="s">
        <v>987</v>
      </c>
      <c r="GC280" t="s">
        <v>195</v>
      </c>
    </row>
    <row r="281" spans="1:185" x14ac:dyDescent="0.25">
      <c r="A281" t="s">
        <v>1089</v>
      </c>
      <c r="B281">
        <v>36309</v>
      </c>
      <c r="C281">
        <v>1268</v>
      </c>
      <c r="D281">
        <v>9873</v>
      </c>
      <c r="E281">
        <v>172</v>
      </c>
      <c r="F281">
        <v>20589</v>
      </c>
      <c r="G281">
        <v>1088</v>
      </c>
      <c r="H281">
        <v>5847</v>
      </c>
      <c r="I281">
        <v>8</v>
      </c>
      <c r="J281">
        <v>2853</v>
      </c>
      <c r="K281">
        <v>52</v>
      </c>
      <c r="L281">
        <v>7020</v>
      </c>
      <c r="M281">
        <v>120</v>
      </c>
      <c r="N281">
        <v>2704</v>
      </c>
      <c r="O281">
        <v>224</v>
      </c>
      <c r="P281">
        <v>3986</v>
      </c>
      <c r="Q281">
        <v>305</v>
      </c>
      <c r="R281">
        <v>4060</v>
      </c>
      <c r="S281">
        <v>230</v>
      </c>
      <c r="T281">
        <v>4900</v>
      </c>
      <c r="U281">
        <v>181</v>
      </c>
      <c r="V281">
        <v>4939</v>
      </c>
      <c r="W281">
        <v>148</v>
      </c>
      <c r="X281">
        <v>17995</v>
      </c>
      <c r="Y281">
        <v>829</v>
      </c>
      <c r="Z281">
        <v>18314</v>
      </c>
      <c r="AA281">
        <v>439</v>
      </c>
      <c r="AB281">
        <v>32980</v>
      </c>
      <c r="AC281">
        <v>1118</v>
      </c>
      <c r="AD281">
        <v>1078</v>
      </c>
      <c r="AE281">
        <v>0</v>
      </c>
      <c r="AF281">
        <v>110</v>
      </c>
      <c r="AG281">
        <v>0</v>
      </c>
      <c r="AH281">
        <v>528</v>
      </c>
      <c r="AI281">
        <v>2</v>
      </c>
      <c r="AJ281">
        <v>1184</v>
      </c>
      <c r="AK281">
        <v>88</v>
      </c>
      <c r="AL281">
        <v>398</v>
      </c>
      <c r="AM281">
        <v>36</v>
      </c>
      <c r="AN281">
        <v>2787</v>
      </c>
      <c r="AO281">
        <v>232</v>
      </c>
      <c r="AP281">
        <v>31540</v>
      </c>
      <c r="AQ281">
        <v>1000</v>
      </c>
      <c r="AR281">
        <v>4099</v>
      </c>
      <c r="AS281">
        <v>21</v>
      </c>
      <c r="AT281">
        <v>32210</v>
      </c>
      <c r="AU281">
        <v>1247</v>
      </c>
      <c r="AV281">
        <v>34770</v>
      </c>
      <c r="AW281">
        <v>1160</v>
      </c>
      <c r="AX281">
        <v>1539</v>
      </c>
      <c r="AY281">
        <v>108</v>
      </c>
      <c r="AZ281">
        <v>866</v>
      </c>
      <c r="BA281">
        <v>21</v>
      </c>
      <c r="BB281">
        <v>673</v>
      </c>
      <c r="BC281">
        <v>87</v>
      </c>
      <c r="BD281">
        <v>1964</v>
      </c>
      <c r="BE281">
        <v>219</v>
      </c>
      <c r="BF281">
        <v>8057</v>
      </c>
      <c r="BG281">
        <v>377</v>
      </c>
      <c r="BH281">
        <v>7671</v>
      </c>
      <c r="BI281">
        <v>181</v>
      </c>
      <c r="BJ281">
        <v>6040</v>
      </c>
      <c r="BK281">
        <v>95</v>
      </c>
      <c r="BL281">
        <v>17785</v>
      </c>
      <c r="BM281">
        <v>944</v>
      </c>
      <c r="BN281">
        <v>17123</v>
      </c>
      <c r="BO281">
        <v>762</v>
      </c>
      <c r="BP281">
        <v>662</v>
      </c>
      <c r="BQ281">
        <v>182</v>
      </c>
      <c r="BR281">
        <v>2804</v>
      </c>
      <c r="BS281">
        <v>144</v>
      </c>
      <c r="BT281">
        <v>13218</v>
      </c>
      <c r="BU281">
        <v>447</v>
      </c>
      <c r="BV281">
        <v>5105</v>
      </c>
      <c r="BW281">
        <v>477</v>
      </c>
      <c r="BX281">
        <v>2266</v>
      </c>
      <c r="BY281">
        <v>164</v>
      </c>
      <c r="BZ281">
        <v>3646</v>
      </c>
      <c r="CA281">
        <v>204</v>
      </c>
      <c r="CB281">
        <v>5670</v>
      </c>
      <c r="CC281">
        <v>270</v>
      </c>
      <c r="CD281">
        <v>16048</v>
      </c>
      <c r="CE281">
        <v>710</v>
      </c>
      <c r="CF281">
        <v>14444</v>
      </c>
      <c r="CG281">
        <v>277</v>
      </c>
      <c r="CH281">
        <v>1268</v>
      </c>
      <c r="CI281">
        <v>35041</v>
      </c>
      <c r="CJ281">
        <v>26965</v>
      </c>
      <c r="CK281">
        <v>13043</v>
      </c>
      <c r="CL281">
        <v>31705</v>
      </c>
      <c r="CM281">
        <v>2610</v>
      </c>
      <c r="CN281">
        <v>773</v>
      </c>
      <c r="CO281">
        <v>720</v>
      </c>
      <c r="CP281">
        <v>1151</v>
      </c>
      <c r="CQ281">
        <v>4477</v>
      </c>
      <c r="CR281">
        <v>503</v>
      </c>
      <c r="CS281">
        <v>2196</v>
      </c>
      <c r="CT281">
        <v>717</v>
      </c>
      <c r="CU281">
        <v>210</v>
      </c>
      <c r="CV281">
        <v>1598</v>
      </c>
      <c r="CW281">
        <v>1097</v>
      </c>
      <c r="CX281">
        <v>3739</v>
      </c>
      <c r="CY281">
        <v>1147</v>
      </c>
      <c r="CZ281">
        <v>765</v>
      </c>
      <c r="DA281">
        <v>583</v>
      </c>
      <c r="DB281">
        <v>587</v>
      </c>
      <c r="DC281">
        <v>314</v>
      </c>
      <c r="DD281">
        <v>1075</v>
      </c>
      <c r="DE281">
        <v>4894</v>
      </c>
      <c r="DF281">
        <v>9604</v>
      </c>
      <c r="DG281">
        <v>7904</v>
      </c>
      <c r="DH281">
        <v>3072</v>
      </c>
      <c r="DI281">
        <v>531</v>
      </c>
      <c r="DJ281">
        <v>354</v>
      </c>
      <c r="DK281">
        <v>1169</v>
      </c>
      <c r="DL281">
        <v>799</v>
      </c>
      <c r="DM281">
        <v>31334</v>
      </c>
      <c r="DN281">
        <v>4896</v>
      </c>
      <c r="DO281">
        <v>10952</v>
      </c>
      <c r="DP281">
        <v>3546</v>
      </c>
      <c r="DQ281">
        <v>540</v>
      </c>
      <c r="DR281">
        <v>500</v>
      </c>
      <c r="DS281">
        <v>442</v>
      </c>
      <c r="DT281">
        <v>286</v>
      </c>
      <c r="DU281">
        <v>242</v>
      </c>
      <c r="DV281">
        <v>1334</v>
      </c>
      <c r="DW281">
        <v>14498</v>
      </c>
      <c r="DX281" t="s">
        <v>1524</v>
      </c>
      <c r="DY281" t="s">
        <v>1089</v>
      </c>
      <c r="DZ281" t="s">
        <v>700</v>
      </c>
      <c r="EA281" t="s">
        <v>700</v>
      </c>
      <c r="EB281" t="s">
        <v>988</v>
      </c>
      <c r="EC281">
        <v>0.7</v>
      </c>
      <c r="ED281">
        <v>2.6</v>
      </c>
      <c r="EE281">
        <v>1</v>
      </c>
      <c r="EF281">
        <v>3.6</v>
      </c>
      <c r="EG281">
        <v>2.2999999999999998</v>
      </c>
      <c r="EH281">
        <v>2.1</v>
      </c>
      <c r="EI281">
        <v>1.6</v>
      </c>
      <c r="EJ281">
        <v>1.6</v>
      </c>
      <c r="EK281">
        <v>0.6</v>
      </c>
      <c r="EL281">
        <v>1.1000000000000001</v>
      </c>
      <c r="EM281">
        <v>1</v>
      </c>
      <c r="EN281">
        <v>0.2</v>
      </c>
      <c r="EO281">
        <v>1.1000000000000001</v>
      </c>
      <c r="EP281">
        <v>0.6</v>
      </c>
      <c r="EQ281">
        <v>0.7</v>
      </c>
      <c r="ER281">
        <v>1.6</v>
      </c>
      <c r="ES281">
        <v>14.7</v>
      </c>
      <c r="ET281">
        <v>0.7</v>
      </c>
      <c r="EU281">
        <v>7.3</v>
      </c>
      <c r="EV281">
        <v>7.7</v>
      </c>
      <c r="EW281">
        <v>5.3</v>
      </c>
      <c r="EX281">
        <v>0.7</v>
      </c>
      <c r="EY281">
        <v>0.7</v>
      </c>
      <c r="EZ281">
        <v>5</v>
      </c>
      <c r="FA281">
        <v>4</v>
      </c>
      <c r="FB281">
        <v>10.6</v>
      </c>
      <c r="FC281">
        <v>0.5</v>
      </c>
      <c r="FD281">
        <v>0.8</v>
      </c>
      <c r="FE281">
        <v>5.4</v>
      </c>
      <c r="FF281">
        <v>1.6</v>
      </c>
      <c r="FG281">
        <v>0.9</v>
      </c>
      <c r="FH281">
        <v>0.9</v>
      </c>
      <c r="FI281">
        <v>1.2</v>
      </c>
      <c r="FJ281">
        <v>1.1000000000000001</v>
      </c>
      <c r="FK281">
        <v>15.5</v>
      </c>
      <c r="FL281">
        <v>2.2999999999999998</v>
      </c>
      <c r="FM281">
        <v>1</v>
      </c>
      <c r="FN281">
        <v>2.7</v>
      </c>
      <c r="FO281">
        <v>3.8</v>
      </c>
      <c r="FP281">
        <v>2.2000000000000002</v>
      </c>
      <c r="FQ281">
        <v>1.2</v>
      </c>
      <c r="FR281">
        <v>0.8</v>
      </c>
      <c r="FS281">
        <v>109</v>
      </c>
      <c r="FZ281" t="s">
        <v>700</v>
      </c>
      <c r="GA281" t="s">
        <v>700</v>
      </c>
      <c r="GB281" t="s">
        <v>989</v>
      </c>
      <c r="GC281" t="s">
        <v>195</v>
      </c>
    </row>
    <row r="282" spans="1:185" x14ac:dyDescent="0.25">
      <c r="A282" t="s">
        <v>1090</v>
      </c>
      <c r="B282">
        <v>9696</v>
      </c>
      <c r="C282">
        <v>196</v>
      </c>
      <c r="D282">
        <v>2372</v>
      </c>
      <c r="E282">
        <v>39</v>
      </c>
      <c r="F282">
        <v>5735</v>
      </c>
      <c r="G282">
        <v>157</v>
      </c>
      <c r="H282">
        <v>1589</v>
      </c>
      <c r="I282">
        <v>0</v>
      </c>
      <c r="J282">
        <v>662</v>
      </c>
      <c r="K282">
        <v>0</v>
      </c>
      <c r="L282">
        <v>1710</v>
      </c>
      <c r="M282">
        <v>39</v>
      </c>
      <c r="N282">
        <v>1660</v>
      </c>
      <c r="O282">
        <v>55</v>
      </c>
      <c r="P282">
        <v>1064</v>
      </c>
      <c r="Q282">
        <v>37</v>
      </c>
      <c r="R282">
        <v>930</v>
      </c>
      <c r="S282">
        <v>27</v>
      </c>
      <c r="T282">
        <v>936</v>
      </c>
      <c r="U282">
        <v>17</v>
      </c>
      <c r="V282">
        <v>1145</v>
      </c>
      <c r="W282">
        <v>21</v>
      </c>
      <c r="X282">
        <v>4895</v>
      </c>
      <c r="Y282">
        <v>125</v>
      </c>
      <c r="Z282">
        <v>4801</v>
      </c>
      <c r="AA282">
        <v>71</v>
      </c>
      <c r="AB282">
        <v>8951</v>
      </c>
      <c r="AC282">
        <v>182</v>
      </c>
      <c r="AD282">
        <v>133</v>
      </c>
      <c r="AE282">
        <v>0</v>
      </c>
      <c r="AF282">
        <v>123</v>
      </c>
      <c r="AG282">
        <v>0</v>
      </c>
      <c r="AH282">
        <v>215</v>
      </c>
      <c r="AI282">
        <v>14</v>
      </c>
      <c r="AJ282">
        <v>81</v>
      </c>
      <c r="AK282">
        <v>0</v>
      </c>
      <c r="AL282">
        <v>159</v>
      </c>
      <c r="AM282">
        <v>0</v>
      </c>
      <c r="AN282">
        <v>554</v>
      </c>
      <c r="AO282">
        <v>13</v>
      </c>
      <c r="AP282">
        <v>8541</v>
      </c>
      <c r="AQ282">
        <v>169</v>
      </c>
      <c r="AR282">
        <v>1069</v>
      </c>
      <c r="AS282">
        <v>4</v>
      </c>
      <c r="AT282">
        <v>8627</v>
      </c>
      <c r="AU282">
        <v>192</v>
      </c>
      <c r="AV282">
        <v>9193</v>
      </c>
      <c r="AW282">
        <v>183</v>
      </c>
      <c r="AX282">
        <v>503</v>
      </c>
      <c r="AY282">
        <v>13</v>
      </c>
      <c r="AZ282">
        <v>182</v>
      </c>
      <c r="BA282">
        <v>0</v>
      </c>
      <c r="BB282">
        <v>321</v>
      </c>
      <c r="BC282">
        <v>13</v>
      </c>
      <c r="BD282">
        <v>378</v>
      </c>
      <c r="BE282">
        <v>8</v>
      </c>
      <c r="BF282">
        <v>1664</v>
      </c>
      <c r="BG282">
        <v>26</v>
      </c>
      <c r="BH282">
        <v>1946</v>
      </c>
      <c r="BI282">
        <v>63</v>
      </c>
      <c r="BJ282">
        <v>1676</v>
      </c>
      <c r="BK282">
        <v>5</v>
      </c>
      <c r="BL282">
        <v>4675</v>
      </c>
      <c r="BM282">
        <v>131</v>
      </c>
      <c r="BN282">
        <v>4555</v>
      </c>
      <c r="BO282">
        <v>114</v>
      </c>
      <c r="BP282">
        <v>120</v>
      </c>
      <c r="BQ282">
        <v>17</v>
      </c>
      <c r="BR282">
        <v>1060</v>
      </c>
      <c r="BS282">
        <v>26</v>
      </c>
      <c r="BT282">
        <v>3070</v>
      </c>
      <c r="BU282">
        <v>74</v>
      </c>
      <c r="BV282">
        <v>1923</v>
      </c>
      <c r="BW282">
        <v>75</v>
      </c>
      <c r="BX282">
        <v>742</v>
      </c>
      <c r="BY282">
        <v>8</v>
      </c>
      <c r="BZ282">
        <v>1486</v>
      </c>
      <c r="CA282">
        <v>32</v>
      </c>
      <c r="CB282">
        <v>1982</v>
      </c>
      <c r="CC282">
        <v>32</v>
      </c>
      <c r="CD282">
        <v>4034</v>
      </c>
      <c r="CE282">
        <v>127</v>
      </c>
      <c r="CF282">
        <v>3443</v>
      </c>
      <c r="CG282">
        <v>37</v>
      </c>
      <c r="CH282">
        <v>196</v>
      </c>
      <c r="CI282">
        <v>9500</v>
      </c>
      <c r="CJ282">
        <v>8021</v>
      </c>
      <c r="CK282">
        <v>2922</v>
      </c>
      <c r="CL282">
        <v>8498</v>
      </c>
      <c r="CM282">
        <v>753</v>
      </c>
      <c r="CN282">
        <v>274</v>
      </c>
      <c r="CO282">
        <v>605</v>
      </c>
      <c r="CP282">
        <v>326</v>
      </c>
      <c r="CQ282">
        <v>668</v>
      </c>
      <c r="CR282">
        <v>80</v>
      </c>
      <c r="CS282">
        <v>448</v>
      </c>
      <c r="CT282">
        <v>140</v>
      </c>
      <c r="CU282">
        <v>77</v>
      </c>
      <c r="CV282">
        <v>131</v>
      </c>
      <c r="CW282">
        <v>261</v>
      </c>
      <c r="CX282">
        <v>1655</v>
      </c>
      <c r="CY282">
        <v>455</v>
      </c>
      <c r="CZ282">
        <v>191</v>
      </c>
      <c r="DA282">
        <v>217</v>
      </c>
      <c r="DB282">
        <v>114</v>
      </c>
      <c r="DC282">
        <v>69</v>
      </c>
      <c r="DD282">
        <v>248</v>
      </c>
      <c r="DE282">
        <v>1448</v>
      </c>
      <c r="DF282">
        <v>2181</v>
      </c>
      <c r="DG282">
        <v>1957</v>
      </c>
      <c r="DH282">
        <v>719</v>
      </c>
      <c r="DI282">
        <v>43</v>
      </c>
      <c r="DJ282">
        <v>17</v>
      </c>
      <c r="DK282">
        <v>181</v>
      </c>
      <c r="DL282">
        <v>131</v>
      </c>
      <c r="DM282">
        <v>7864</v>
      </c>
      <c r="DN282">
        <v>1683</v>
      </c>
      <c r="DO282">
        <v>2455</v>
      </c>
      <c r="DP282">
        <v>1174</v>
      </c>
      <c r="DQ282">
        <v>142</v>
      </c>
      <c r="DR282">
        <v>125</v>
      </c>
      <c r="DS282">
        <v>151</v>
      </c>
      <c r="DT282">
        <v>56</v>
      </c>
      <c r="DU282">
        <v>27</v>
      </c>
      <c r="DV282">
        <v>533</v>
      </c>
      <c r="DW282">
        <v>3629</v>
      </c>
      <c r="DX282" t="s">
        <v>1524</v>
      </c>
      <c r="DY282" t="s">
        <v>1090</v>
      </c>
      <c r="DZ282" t="s">
        <v>700</v>
      </c>
      <c r="EA282" t="s">
        <v>700</v>
      </c>
      <c r="EB282" t="s">
        <v>990</v>
      </c>
      <c r="EC282">
        <v>0.7</v>
      </c>
      <c r="ED282">
        <v>2.6</v>
      </c>
      <c r="EE282">
        <v>1.5</v>
      </c>
      <c r="EF282">
        <v>2.5</v>
      </c>
      <c r="EG282">
        <v>2.4</v>
      </c>
      <c r="EH282">
        <v>1.8</v>
      </c>
      <c r="EI282">
        <v>1.4</v>
      </c>
      <c r="EJ282">
        <v>1.6</v>
      </c>
      <c r="EK282">
        <v>2.2000000000000002</v>
      </c>
      <c r="EL282">
        <v>1.1000000000000001</v>
      </c>
      <c r="EM282">
        <v>0.9</v>
      </c>
      <c r="EN282">
        <v>1.1000000000000001</v>
      </c>
      <c r="EO282">
        <v>1</v>
      </c>
      <c r="EP282">
        <v>0.7</v>
      </c>
      <c r="EQ282">
        <v>0.7</v>
      </c>
      <c r="ER282">
        <v>12.3</v>
      </c>
      <c r="ES282">
        <v>13.2</v>
      </c>
      <c r="ET282">
        <v>9.1999999999999993</v>
      </c>
      <c r="EU282">
        <v>19.3</v>
      </c>
      <c r="EV282">
        <v>10.4</v>
      </c>
      <c r="EW282">
        <v>2.8</v>
      </c>
      <c r="EX282">
        <v>0.7</v>
      </c>
      <c r="EY282">
        <v>0.7</v>
      </c>
      <c r="EZ282">
        <v>3.1</v>
      </c>
      <c r="FA282">
        <v>9.1999999999999993</v>
      </c>
      <c r="FB282">
        <v>5</v>
      </c>
      <c r="FC282">
        <v>0.6</v>
      </c>
      <c r="FD282">
        <v>0.8</v>
      </c>
      <c r="FE282">
        <v>3.4</v>
      </c>
      <c r="FF282">
        <v>0.8</v>
      </c>
      <c r="FG282">
        <v>1.7</v>
      </c>
      <c r="FH282">
        <v>0.3</v>
      </c>
      <c r="FI282">
        <v>1</v>
      </c>
      <c r="FJ282">
        <v>0.9</v>
      </c>
      <c r="FK282">
        <v>16.5</v>
      </c>
      <c r="FL282">
        <v>3.1</v>
      </c>
      <c r="FM282">
        <v>1.1000000000000001</v>
      </c>
      <c r="FN282">
        <v>2.2999999999999998</v>
      </c>
      <c r="FO282">
        <v>1.2</v>
      </c>
      <c r="FP282">
        <v>1.8</v>
      </c>
      <c r="FQ282">
        <v>1.2</v>
      </c>
      <c r="FR282">
        <v>0.9</v>
      </c>
      <c r="FS282">
        <v>33</v>
      </c>
      <c r="FZ282" t="s">
        <v>700</v>
      </c>
      <c r="GA282" t="s">
        <v>700</v>
      </c>
      <c r="GB282" t="s">
        <v>991</v>
      </c>
      <c r="GC282" t="s">
        <v>195</v>
      </c>
    </row>
    <row r="283" spans="1:185" x14ac:dyDescent="0.25">
      <c r="A283" t="s">
        <v>1091</v>
      </c>
      <c r="B283">
        <v>9286</v>
      </c>
      <c r="C283">
        <v>419</v>
      </c>
      <c r="D283">
        <v>2216</v>
      </c>
      <c r="E283">
        <v>57</v>
      </c>
      <c r="F283">
        <v>5148</v>
      </c>
      <c r="G283">
        <v>362</v>
      </c>
      <c r="H283">
        <v>1922</v>
      </c>
      <c r="I283">
        <v>0</v>
      </c>
      <c r="J283">
        <v>666</v>
      </c>
      <c r="K283">
        <v>7</v>
      </c>
      <c r="L283">
        <v>1550</v>
      </c>
      <c r="M283">
        <v>50</v>
      </c>
      <c r="N283">
        <v>579</v>
      </c>
      <c r="O283">
        <v>44</v>
      </c>
      <c r="P283">
        <v>1026</v>
      </c>
      <c r="Q283">
        <v>121</v>
      </c>
      <c r="R283">
        <v>988</v>
      </c>
      <c r="S283">
        <v>42</v>
      </c>
      <c r="T283">
        <v>1163</v>
      </c>
      <c r="U283">
        <v>71</v>
      </c>
      <c r="V283">
        <v>1392</v>
      </c>
      <c r="W283">
        <v>84</v>
      </c>
      <c r="X283">
        <v>4703</v>
      </c>
      <c r="Y283">
        <v>233</v>
      </c>
      <c r="Z283">
        <v>4583</v>
      </c>
      <c r="AA283">
        <v>186</v>
      </c>
      <c r="AB283">
        <v>8815</v>
      </c>
      <c r="AC283">
        <v>370</v>
      </c>
      <c r="AD283">
        <v>227</v>
      </c>
      <c r="AE283">
        <v>0</v>
      </c>
      <c r="AF283">
        <v>0</v>
      </c>
      <c r="AG283">
        <v>0</v>
      </c>
      <c r="AH283">
        <v>30</v>
      </c>
      <c r="AI283">
        <v>12</v>
      </c>
      <c r="AJ283">
        <v>139</v>
      </c>
      <c r="AK283">
        <v>0</v>
      </c>
      <c r="AL283">
        <v>36</v>
      </c>
      <c r="AM283">
        <v>0</v>
      </c>
      <c r="AN283">
        <v>450</v>
      </c>
      <c r="AO283">
        <v>64</v>
      </c>
      <c r="AP283">
        <v>8524</v>
      </c>
      <c r="AQ283">
        <v>306</v>
      </c>
      <c r="AR283">
        <v>1290</v>
      </c>
      <c r="AS283">
        <v>25</v>
      </c>
      <c r="AT283">
        <v>7996</v>
      </c>
      <c r="AU283">
        <v>394</v>
      </c>
      <c r="AV283">
        <v>9063</v>
      </c>
      <c r="AW283">
        <v>326</v>
      </c>
      <c r="AX283">
        <v>223</v>
      </c>
      <c r="AY283">
        <v>93</v>
      </c>
      <c r="AZ283">
        <v>38</v>
      </c>
      <c r="BA283">
        <v>0</v>
      </c>
      <c r="BB283">
        <v>185</v>
      </c>
      <c r="BC283">
        <v>93</v>
      </c>
      <c r="BD283">
        <v>667</v>
      </c>
      <c r="BE283">
        <v>102</v>
      </c>
      <c r="BF283">
        <v>2152</v>
      </c>
      <c r="BG283">
        <v>86</v>
      </c>
      <c r="BH283">
        <v>2491</v>
      </c>
      <c r="BI283">
        <v>107</v>
      </c>
      <c r="BJ283">
        <v>1181</v>
      </c>
      <c r="BK283">
        <v>23</v>
      </c>
      <c r="BL283">
        <v>4370</v>
      </c>
      <c r="BM283">
        <v>267</v>
      </c>
      <c r="BN283">
        <v>4248</v>
      </c>
      <c r="BO283">
        <v>253</v>
      </c>
      <c r="BP283">
        <v>122</v>
      </c>
      <c r="BQ283">
        <v>14</v>
      </c>
      <c r="BR283">
        <v>778</v>
      </c>
      <c r="BS283">
        <v>95</v>
      </c>
      <c r="BT283">
        <v>3075</v>
      </c>
      <c r="BU283">
        <v>152</v>
      </c>
      <c r="BV283">
        <v>1457</v>
      </c>
      <c r="BW283">
        <v>138</v>
      </c>
      <c r="BX283">
        <v>616</v>
      </c>
      <c r="BY283">
        <v>72</v>
      </c>
      <c r="BZ283">
        <v>1223</v>
      </c>
      <c r="CA283">
        <v>82</v>
      </c>
      <c r="CB283">
        <v>1955</v>
      </c>
      <c r="CC283">
        <v>127</v>
      </c>
      <c r="CD283">
        <v>4332</v>
      </c>
      <c r="CE283">
        <v>238</v>
      </c>
      <c r="CF283">
        <v>2984</v>
      </c>
      <c r="CG283">
        <v>54</v>
      </c>
      <c r="CH283">
        <v>419</v>
      </c>
      <c r="CI283">
        <v>8867</v>
      </c>
      <c r="CJ283">
        <v>6585</v>
      </c>
      <c r="CK283">
        <v>3932</v>
      </c>
      <c r="CL283">
        <v>8399</v>
      </c>
      <c r="CM283">
        <v>458</v>
      </c>
      <c r="CN283">
        <v>194</v>
      </c>
      <c r="CO283">
        <v>529</v>
      </c>
      <c r="CP283">
        <v>292</v>
      </c>
      <c r="CQ283">
        <v>700</v>
      </c>
      <c r="CR283">
        <v>208</v>
      </c>
      <c r="CS283">
        <v>501</v>
      </c>
      <c r="CT283">
        <v>224</v>
      </c>
      <c r="CU283">
        <v>120</v>
      </c>
      <c r="CV283">
        <v>169</v>
      </c>
      <c r="CW283">
        <v>237</v>
      </c>
      <c r="CX283">
        <v>1084</v>
      </c>
      <c r="CY283">
        <v>271</v>
      </c>
      <c r="CZ283">
        <v>285</v>
      </c>
      <c r="DA283">
        <v>179</v>
      </c>
      <c r="DB283">
        <v>178</v>
      </c>
      <c r="DC283">
        <v>157</v>
      </c>
      <c r="DD283">
        <v>403</v>
      </c>
      <c r="DE283">
        <v>1604</v>
      </c>
      <c r="DF283">
        <v>2623</v>
      </c>
      <c r="DG283">
        <v>2075</v>
      </c>
      <c r="DH283">
        <v>746</v>
      </c>
      <c r="DI283">
        <v>183</v>
      </c>
      <c r="DJ283">
        <v>96</v>
      </c>
      <c r="DK283">
        <v>365</v>
      </c>
      <c r="DL283">
        <v>274</v>
      </c>
      <c r="DM283">
        <v>8370</v>
      </c>
      <c r="DN283">
        <v>872</v>
      </c>
      <c r="DO283">
        <v>2947</v>
      </c>
      <c r="DP283">
        <v>1280</v>
      </c>
      <c r="DQ283">
        <v>184</v>
      </c>
      <c r="DR283">
        <v>169</v>
      </c>
      <c r="DS283">
        <v>188</v>
      </c>
      <c r="DT283">
        <v>126</v>
      </c>
      <c r="DU283">
        <v>82</v>
      </c>
      <c r="DV283">
        <v>341</v>
      </c>
      <c r="DW283">
        <v>4227</v>
      </c>
      <c r="DX283" t="s">
        <v>1524</v>
      </c>
      <c r="DY283" t="s">
        <v>1091</v>
      </c>
      <c r="DZ283" t="s">
        <v>700</v>
      </c>
      <c r="EA283" t="s">
        <v>700</v>
      </c>
      <c r="EB283" t="s">
        <v>992</v>
      </c>
      <c r="EC283">
        <v>0.9</v>
      </c>
      <c r="ED283">
        <v>0.9</v>
      </c>
      <c r="EE283">
        <v>1.9</v>
      </c>
      <c r="EF283">
        <v>4.2</v>
      </c>
      <c r="EG283">
        <v>5.0999999999999996</v>
      </c>
      <c r="EH283">
        <v>2</v>
      </c>
      <c r="EI283">
        <v>2.7</v>
      </c>
      <c r="EJ283">
        <v>2.1</v>
      </c>
      <c r="EK283">
        <v>1.8</v>
      </c>
      <c r="EL283">
        <v>1.5</v>
      </c>
      <c r="EM283">
        <v>1.4</v>
      </c>
      <c r="EN283">
        <v>0.9</v>
      </c>
      <c r="EO283">
        <v>1.3</v>
      </c>
      <c r="EP283">
        <v>1</v>
      </c>
      <c r="EQ283">
        <v>0.9</v>
      </c>
      <c r="ER283">
        <v>7.4</v>
      </c>
      <c r="ET283">
        <v>50.4</v>
      </c>
      <c r="EU283">
        <v>11.8</v>
      </c>
      <c r="EV283">
        <v>36.1</v>
      </c>
      <c r="EW283">
        <v>11</v>
      </c>
      <c r="EX283">
        <v>0.8</v>
      </c>
      <c r="EY283">
        <v>0.8</v>
      </c>
      <c r="EZ283">
        <v>14.8</v>
      </c>
      <c r="FA283">
        <v>34.9</v>
      </c>
      <c r="FB283">
        <v>15.9</v>
      </c>
      <c r="FC283">
        <v>1.2</v>
      </c>
      <c r="FD283">
        <v>1</v>
      </c>
      <c r="FE283">
        <v>7</v>
      </c>
      <c r="FF283">
        <v>1.2</v>
      </c>
      <c r="FG283">
        <v>1.5</v>
      </c>
      <c r="FH283">
        <v>1.1000000000000001</v>
      </c>
      <c r="FI283">
        <v>1.5</v>
      </c>
      <c r="FJ283">
        <v>1.5</v>
      </c>
      <c r="FK283">
        <v>8.4</v>
      </c>
      <c r="FL283">
        <v>5.0999999999999996</v>
      </c>
      <c r="FM283">
        <v>1.7</v>
      </c>
      <c r="FN283">
        <v>2.8</v>
      </c>
      <c r="FO283">
        <v>4.5</v>
      </c>
      <c r="FP283">
        <v>3</v>
      </c>
      <c r="FQ283">
        <v>1.5</v>
      </c>
      <c r="FR283">
        <v>0.7</v>
      </c>
      <c r="FS283">
        <v>46</v>
      </c>
      <c r="FZ283" t="s">
        <v>700</v>
      </c>
      <c r="GA283" t="s">
        <v>700</v>
      </c>
      <c r="GB283" t="s">
        <v>993</v>
      </c>
      <c r="GC283" t="s">
        <v>195</v>
      </c>
    </row>
    <row r="284" spans="1:185" x14ac:dyDescent="0.25">
      <c r="A284" t="s">
        <v>1092</v>
      </c>
      <c r="B284">
        <v>24252</v>
      </c>
      <c r="C284">
        <v>2147</v>
      </c>
      <c r="D284">
        <v>6121</v>
      </c>
      <c r="E284">
        <v>800</v>
      </c>
      <c r="F284">
        <v>13220</v>
      </c>
      <c r="G284">
        <v>1328</v>
      </c>
      <c r="H284">
        <v>4911</v>
      </c>
      <c r="I284">
        <v>19</v>
      </c>
      <c r="J284">
        <v>1902</v>
      </c>
      <c r="K284">
        <v>280</v>
      </c>
      <c r="L284">
        <v>4219</v>
      </c>
      <c r="M284">
        <v>520</v>
      </c>
      <c r="N284">
        <v>1683</v>
      </c>
      <c r="O284">
        <v>252</v>
      </c>
      <c r="P284">
        <v>2091</v>
      </c>
      <c r="Q284">
        <v>292</v>
      </c>
      <c r="R284">
        <v>2535</v>
      </c>
      <c r="S284">
        <v>349</v>
      </c>
      <c r="T284">
        <v>3109</v>
      </c>
      <c r="U284">
        <v>230</v>
      </c>
      <c r="V284">
        <v>3802</v>
      </c>
      <c r="W284">
        <v>205</v>
      </c>
      <c r="X284">
        <v>12461</v>
      </c>
      <c r="Y284">
        <v>1115</v>
      </c>
      <c r="Z284">
        <v>11791</v>
      </c>
      <c r="AA284">
        <v>1032</v>
      </c>
      <c r="AB284">
        <v>22959</v>
      </c>
      <c r="AC284">
        <v>1992</v>
      </c>
      <c r="AD284">
        <v>148</v>
      </c>
      <c r="AE284">
        <v>0</v>
      </c>
      <c r="AF284">
        <v>104</v>
      </c>
      <c r="AG284">
        <v>49</v>
      </c>
      <c r="AH284">
        <v>116</v>
      </c>
      <c r="AI284">
        <v>8</v>
      </c>
      <c r="AJ284">
        <v>458</v>
      </c>
      <c r="AK284">
        <v>90</v>
      </c>
      <c r="AL284">
        <v>455</v>
      </c>
      <c r="AM284">
        <v>8</v>
      </c>
      <c r="AN284">
        <v>1391</v>
      </c>
      <c r="AO284">
        <v>349</v>
      </c>
      <c r="AP284">
        <v>22180</v>
      </c>
      <c r="AQ284">
        <v>1782</v>
      </c>
      <c r="AR284">
        <v>3445</v>
      </c>
      <c r="AS284">
        <v>123</v>
      </c>
      <c r="AT284">
        <v>20807</v>
      </c>
      <c r="AU284">
        <v>2024</v>
      </c>
      <c r="AV284">
        <v>23423</v>
      </c>
      <c r="AW284">
        <v>1870</v>
      </c>
      <c r="AX284">
        <v>829</v>
      </c>
      <c r="AY284">
        <v>277</v>
      </c>
      <c r="AZ284">
        <v>191</v>
      </c>
      <c r="BA284">
        <v>16</v>
      </c>
      <c r="BB284">
        <v>638</v>
      </c>
      <c r="BC284">
        <v>261</v>
      </c>
      <c r="BD284">
        <v>2106</v>
      </c>
      <c r="BE284">
        <v>496</v>
      </c>
      <c r="BF284">
        <v>5974</v>
      </c>
      <c r="BG284">
        <v>274</v>
      </c>
      <c r="BH284">
        <v>5784</v>
      </c>
      <c r="BI284">
        <v>270</v>
      </c>
      <c r="BJ284">
        <v>2584</v>
      </c>
      <c r="BK284">
        <v>55</v>
      </c>
      <c r="BL284">
        <v>10437</v>
      </c>
      <c r="BM284">
        <v>881</v>
      </c>
      <c r="BN284">
        <v>10116</v>
      </c>
      <c r="BO284">
        <v>844</v>
      </c>
      <c r="BP284">
        <v>321</v>
      </c>
      <c r="BQ284">
        <v>37</v>
      </c>
      <c r="BR284">
        <v>2783</v>
      </c>
      <c r="BS284">
        <v>447</v>
      </c>
      <c r="BT284">
        <v>7409</v>
      </c>
      <c r="BU284">
        <v>577</v>
      </c>
      <c r="BV284">
        <v>3499</v>
      </c>
      <c r="BW284">
        <v>407</v>
      </c>
      <c r="BX284">
        <v>2312</v>
      </c>
      <c r="BY284">
        <v>344</v>
      </c>
      <c r="BZ284">
        <v>3214</v>
      </c>
      <c r="CA284">
        <v>696</v>
      </c>
      <c r="CB284">
        <v>5124</v>
      </c>
      <c r="CC284">
        <v>990</v>
      </c>
      <c r="CD284">
        <v>12142</v>
      </c>
      <c r="CE284">
        <v>980</v>
      </c>
      <c r="CF284">
        <v>6836</v>
      </c>
      <c r="CG284">
        <v>174</v>
      </c>
      <c r="CH284">
        <v>2147</v>
      </c>
      <c r="CI284">
        <v>22105</v>
      </c>
      <c r="CJ284">
        <v>16177</v>
      </c>
      <c r="CK284">
        <v>10289</v>
      </c>
      <c r="CL284">
        <v>20715</v>
      </c>
      <c r="CM284">
        <v>2093</v>
      </c>
      <c r="CN284">
        <v>960</v>
      </c>
      <c r="CO284">
        <v>885</v>
      </c>
      <c r="CP284">
        <v>859</v>
      </c>
      <c r="CQ284">
        <v>2227</v>
      </c>
      <c r="CR284">
        <v>295</v>
      </c>
      <c r="CS284">
        <v>1097</v>
      </c>
      <c r="CT284">
        <v>697</v>
      </c>
      <c r="CU284">
        <v>163</v>
      </c>
      <c r="CV284">
        <v>434</v>
      </c>
      <c r="CW284">
        <v>506</v>
      </c>
      <c r="CX284">
        <v>2625</v>
      </c>
      <c r="CY284">
        <v>485</v>
      </c>
      <c r="CZ284">
        <v>523</v>
      </c>
      <c r="DA284">
        <v>331</v>
      </c>
      <c r="DB284">
        <v>488</v>
      </c>
      <c r="DC284">
        <v>286</v>
      </c>
      <c r="DD284">
        <v>892</v>
      </c>
      <c r="DE284">
        <v>3196</v>
      </c>
      <c r="DF284">
        <v>6645</v>
      </c>
      <c r="DG284">
        <v>5607</v>
      </c>
      <c r="DH284">
        <v>1875</v>
      </c>
      <c r="DI284">
        <v>548</v>
      </c>
      <c r="DJ284">
        <v>329</v>
      </c>
      <c r="DK284">
        <v>490</v>
      </c>
      <c r="DL284">
        <v>276</v>
      </c>
      <c r="DM284">
        <v>21706</v>
      </c>
      <c r="DN284">
        <v>2343</v>
      </c>
      <c r="DO284">
        <v>8058</v>
      </c>
      <c r="DP284">
        <v>1783</v>
      </c>
      <c r="DQ284">
        <v>292</v>
      </c>
      <c r="DR284">
        <v>210</v>
      </c>
      <c r="DS284">
        <v>181</v>
      </c>
      <c r="DT284">
        <v>252</v>
      </c>
      <c r="DU284">
        <v>171</v>
      </c>
      <c r="DV284">
        <v>414</v>
      </c>
      <c r="DW284">
        <v>9841</v>
      </c>
      <c r="DX284" t="s">
        <v>1524</v>
      </c>
      <c r="DY284" t="s">
        <v>1092</v>
      </c>
      <c r="DZ284" t="s">
        <v>700</v>
      </c>
      <c r="EA284" t="s">
        <v>700</v>
      </c>
      <c r="EB284" t="s">
        <v>994</v>
      </c>
      <c r="EC284">
        <v>1.3</v>
      </c>
      <c r="ED284">
        <v>4.7</v>
      </c>
      <c r="EE284">
        <v>3.2</v>
      </c>
      <c r="EF284">
        <v>4</v>
      </c>
      <c r="EG284">
        <v>3.4</v>
      </c>
      <c r="EH284">
        <v>3.9</v>
      </c>
      <c r="EI284">
        <v>1.9</v>
      </c>
      <c r="EJ284">
        <v>1.4</v>
      </c>
      <c r="EK284">
        <v>0.2</v>
      </c>
      <c r="EL284">
        <v>3.1</v>
      </c>
      <c r="EM284">
        <v>1.3</v>
      </c>
      <c r="EN284">
        <v>0.4</v>
      </c>
      <c r="EO284">
        <v>1.3</v>
      </c>
      <c r="EP284">
        <v>1.5</v>
      </c>
      <c r="EQ284">
        <v>1.4</v>
      </c>
      <c r="ER284">
        <v>11.1</v>
      </c>
      <c r="ES284">
        <v>45.8</v>
      </c>
      <c r="ET284">
        <v>10.6</v>
      </c>
      <c r="EU284">
        <v>12.8</v>
      </c>
      <c r="EV284">
        <v>2.6</v>
      </c>
      <c r="EW284">
        <v>11.9</v>
      </c>
      <c r="EX284">
        <v>1.3</v>
      </c>
      <c r="EY284">
        <v>1.2</v>
      </c>
      <c r="EZ284">
        <v>13.3</v>
      </c>
      <c r="FA284">
        <v>9.1999999999999993</v>
      </c>
      <c r="FB284">
        <v>15.6</v>
      </c>
      <c r="FC284">
        <v>1.3</v>
      </c>
      <c r="FD284">
        <v>1.5</v>
      </c>
      <c r="FE284">
        <v>5.2</v>
      </c>
      <c r="FF284">
        <v>0.8</v>
      </c>
      <c r="FG284">
        <v>0.9</v>
      </c>
      <c r="FH284">
        <v>0.7</v>
      </c>
      <c r="FI284">
        <v>1.1000000000000001</v>
      </c>
      <c r="FJ284">
        <v>1.1000000000000001</v>
      </c>
      <c r="FK284">
        <v>6</v>
      </c>
      <c r="FL284">
        <v>3.4</v>
      </c>
      <c r="FM284">
        <v>1.2</v>
      </c>
      <c r="FN284">
        <v>2</v>
      </c>
      <c r="FO284">
        <v>3.6</v>
      </c>
      <c r="FP284">
        <v>4.2</v>
      </c>
      <c r="FQ284">
        <v>1.8</v>
      </c>
      <c r="FR284">
        <v>0.8</v>
      </c>
      <c r="FS284">
        <v>241</v>
      </c>
      <c r="FZ284" t="s">
        <v>700</v>
      </c>
      <c r="GA284" t="s">
        <v>700</v>
      </c>
      <c r="GB284" t="s">
        <v>995</v>
      </c>
      <c r="GC284" t="s">
        <v>195</v>
      </c>
    </row>
    <row r="285" spans="1:185" x14ac:dyDescent="0.25">
      <c r="A285" t="s">
        <v>1093</v>
      </c>
      <c r="B285">
        <v>3249</v>
      </c>
      <c r="C285">
        <v>88</v>
      </c>
      <c r="D285">
        <v>699</v>
      </c>
      <c r="E285">
        <v>27</v>
      </c>
      <c r="F285">
        <v>1782</v>
      </c>
      <c r="G285">
        <v>61</v>
      </c>
      <c r="H285">
        <v>768</v>
      </c>
      <c r="I285">
        <v>0</v>
      </c>
      <c r="J285">
        <v>185</v>
      </c>
      <c r="K285">
        <v>11</v>
      </c>
      <c r="L285">
        <v>514</v>
      </c>
      <c r="M285">
        <v>16</v>
      </c>
      <c r="N285">
        <v>242</v>
      </c>
      <c r="O285">
        <v>7</v>
      </c>
      <c r="P285">
        <v>261</v>
      </c>
      <c r="Q285">
        <v>6</v>
      </c>
      <c r="R285">
        <v>342</v>
      </c>
      <c r="S285">
        <v>4</v>
      </c>
      <c r="T285">
        <v>418</v>
      </c>
      <c r="U285">
        <v>35</v>
      </c>
      <c r="V285">
        <v>519</v>
      </c>
      <c r="W285">
        <v>9</v>
      </c>
      <c r="X285">
        <v>1620</v>
      </c>
      <c r="Y285">
        <v>50</v>
      </c>
      <c r="Z285">
        <v>1629</v>
      </c>
      <c r="AA285">
        <v>38</v>
      </c>
      <c r="AB285">
        <v>2992</v>
      </c>
      <c r="AC285">
        <v>39</v>
      </c>
      <c r="AD285">
        <v>20</v>
      </c>
      <c r="AE285">
        <v>0</v>
      </c>
      <c r="AF285">
        <v>149</v>
      </c>
      <c r="AG285">
        <v>35</v>
      </c>
      <c r="AH285">
        <v>10</v>
      </c>
      <c r="AI285">
        <v>0</v>
      </c>
      <c r="AJ285">
        <v>9</v>
      </c>
      <c r="AK285">
        <v>8</v>
      </c>
      <c r="AL285">
        <v>69</v>
      </c>
      <c r="AM285">
        <v>6</v>
      </c>
      <c r="AN285">
        <v>89</v>
      </c>
      <c r="AO285">
        <v>17</v>
      </c>
      <c r="AP285">
        <v>2915</v>
      </c>
      <c r="AQ285">
        <v>30</v>
      </c>
      <c r="AR285">
        <v>567</v>
      </c>
      <c r="AS285">
        <v>10</v>
      </c>
      <c r="AT285">
        <v>2682</v>
      </c>
      <c r="AU285">
        <v>78</v>
      </c>
      <c r="AV285">
        <v>3191</v>
      </c>
      <c r="AW285">
        <v>71</v>
      </c>
      <c r="AX285">
        <v>58</v>
      </c>
      <c r="AY285">
        <v>17</v>
      </c>
      <c r="AZ285">
        <v>20</v>
      </c>
      <c r="BA285">
        <v>0</v>
      </c>
      <c r="BB285">
        <v>38</v>
      </c>
      <c r="BC285">
        <v>17</v>
      </c>
      <c r="BD285">
        <v>163</v>
      </c>
      <c r="BE285">
        <v>5</v>
      </c>
      <c r="BF285">
        <v>798</v>
      </c>
      <c r="BG285">
        <v>17</v>
      </c>
      <c r="BH285">
        <v>956</v>
      </c>
      <c r="BI285">
        <v>26</v>
      </c>
      <c r="BJ285">
        <v>391</v>
      </c>
      <c r="BK285">
        <v>6</v>
      </c>
      <c r="BL285">
        <v>1466</v>
      </c>
      <c r="BM285">
        <v>57</v>
      </c>
      <c r="BN285">
        <v>1436</v>
      </c>
      <c r="BO285">
        <v>47</v>
      </c>
      <c r="BP285">
        <v>30</v>
      </c>
      <c r="BQ285">
        <v>10</v>
      </c>
      <c r="BR285">
        <v>316</v>
      </c>
      <c r="BS285">
        <v>4</v>
      </c>
      <c r="BT285">
        <v>1020</v>
      </c>
      <c r="BU285">
        <v>31</v>
      </c>
      <c r="BV285">
        <v>500</v>
      </c>
      <c r="BW285">
        <v>26</v>
      </c>
      <c r="BX285">
        <v>262</v>
      </c>
      <c r="BY285">
        <v>4</v>
      </c>
      <c r="BZ285">
        <v>356</v>
      </c>
      <c r="CA285">
        <v>20</v>
      </c>
      <c r="CB285">
        <v>582</v>
      </c>
      <c r="CC285">
        <v>30</v>
      </c>
      <c r="CD285">
        <v>1646</v>
      </c>
      <c r="CE285">
        <v>43</v>
      </c>
      <c r="CF285">
        <v>1021</v>
      </c>
      <c r="CG285">
        <v>15</v>
      </c>
      <c r="CH285">
        <v>88</v>
      </c>
      <c r="CI285">
        <v>3161</v>
      </c>
      <c r="CJ285">
        <v>2463</v>
      </c>
      <c r="CK285">
        <v>1427</v>
      </c>
      <c r="CL285">
        <v>3064</v>
      </c>
      <c r="CM285">
        <v>113</v>
      </c>
      <c r="CN285">
        <v>21</v>
      </c>
      <c r="CO285">
        <v>321</v>
      </c>
      <c r="CP285">
        <v>103</v>
      </c>
      <c r="CQ285">
        <v>78</v>
      </c>
      <c r="CR285">
        <v>93</v>
      </c>
      <c r="CS285">
        <v>140</v>
      </c>
      <c r="CT285">
        <v>63</v>
      </c>
      <c r="CU285">
        <v>5</v>
      </c>
      <c r="CV285">
        <v>68</v>
      </c>
      <c r="CW285">
        <v>46</v>
      </c>
      <c r="CX285">
        <v>442</v>
      </c>
      <c r="CY285">
        <v>39</v>
      </c>
      <c r="CZ285">
        <v>151</v>
      </c>
      <c r="DA285">
        <v>101</v>
      </c>
      <c r="DB285">
        <v>65</v>
      </c>
      <c r="DC285">
        <v>48</v>
      </c>
      <c r="DD285">
        <v>163</v>
      </c>
      <c r="DE285">
        <v>543</v>
      </c>
      <c r="DF285">
        <v>1041</v>
      </c>
      <c r="DG285">
        <v>845</v>
      </c>
      <c r="DH285">
        <v>270</v>
      </c>
      <c r="DI285">
        <v>82</v>
      </c>
      <c r="DJ285">
        <v>56</v>
      </c>
      <c r="DK285">
        <v>114</v>
      </c>
      <c r="DL285">
        <v>60</v>
      </c>
      <c r="DM285">
        <v>3060</v>
      </c>
      <c r="DN285">
        <v>253</v>
      </c>
      <c r="DO285">
        <v>1264</v>
      </c>
      <c r="DP285">
        <v>320</v>
      </c>
      <c r="DQ285">
        <v>45</v>
      </c>
      <c r="DR285">
        <v>47</v>
      </c>
      <c r="DS285">
        <v>19</v>
      </c>
      <c r="DT285">
        <v>29</v>
      </c>
      <c r="DU285">
        <v>14</v>
      </c>
      <c r="DV285">
        <v>76</v>
      </c>
      <c r="DW285">
        <v>1584</v>
      </c>
      <c r="DX285" t="s">
        <v>1524</v>
      </c>
      <c r="DY285" t="s">
        <v>1093</v>
      </c>
      <c r="DZ285" t="s">
        <v>700</v>
      </c>
      <c r="EA285" t="s">
        <v>700</v>
      </c>
      <c r="EB285" t="s">
        <v>996</v>
      </c>
      <c r="EC285">
        <v>1.3</v>
      </c>
      <c r="ED285">
        <v>8</v>
      </c>
      <c r="EE285">
        <v>2.7</v>
      </c>
      <c r="EF285">
        <v>3.9</v>
      </c>
      <c r="EG285">
        <v>3.5</v>
      </c>
      <c r="EH285">
        <v>1.7</v>
      </c>
      <c r="EI285">
        <v>4.9000000000000004</v>
      </c>
      <c r="EJ285">
        <v>1.8</v>
      </c>
      <c r="EK285">
        <v>4.9000000000000004</v>
      </c>
      <c r="EL285">
        <v>2.6</v>
      </c>
      <c r="EM285">
        <v>1.8</v>
      </c>
      <c r="EN285">
        <v>2.2000000000000002</v>
      </c>
      <c r="EO285">
        <v>1.7</v>
      </c>
      <c r="EP285">
        <v>1.6</v>
      </c>
      <c r="EQ285">
        <v>0.8</v>
      </c>
      <c r="ER285">
        <v>48.7</v>
      </c>
      <c r="ES285">
        <v>17.399999999999999</v>
      </c>
      <c r="ET285">
        <v>68.8</v>
      </c>
      <c r="EU285">
        <v>36.5</v>
      </c>
      <c r="EV285">
        <v>11.3</v>
      </c>
      <c r="EW285">
        <v>21.6</v>
      </c>
      <c r="EX285">
        <v>0.6</v>
      </c>
      <c r="EY285">
        <v>1.1000000000000001</v>
      </c>
      <c r="EZ285">
        <v>26.3</v>
      </c>
      <c r="FA285">
        <v>48.7</v>
      </c>
      <c r="FB285">
        <v>30.9</v>
      </c>
      <c r="FC285">
        <v>2</v>
      </c>
      <c r="FD285">
        <v>1.5</v>
      </c>
      <c r="FE285">
        <v>3.8</v>
      </c>
      <c r="FF285">
        <v>2.2000000000000002</v>
      </c>
      <c r="FG285">
        <v>1.9</v>
      </c>
      <c r="FH285">
        <v>2.2000000000000002</v>
      </c>
      <c r="FI285">
        <v>2</v>
      </c>
      <c r="FJ285">
        <v>1.8</v>
      </c>
      <c r="FK285">
        <v>37.1</v>
      </c>
      <c r="FL285">
        <v>1.9</v>
      </c>
      <c r="FM285">
        <v>2.2000000000000002</v>
      </c>
      <c r="FN285">
        <v>3.7</v>
      </c>
      <c r="FO285">
        <v>2.2999999999999998</v>
      </c>
      <c r="FP285">
        <v>3.4</v>
      </c>
      <c r="FQ285">
        <v>1.8</v>
      </c>
      <c r="FR285">
        <v>1.6</v>
      </c>
      <c r="FS285">
        <v>14</v>
      </c>
      <c r="FZ285" t="s">
        <v>700</v>
      </c>
      <c r="GA285" t="s">
        <v>700</v>
      </c>
      <c r="GB285" t="s">
        <v>997</v>
      </c>
      <c r="GC285" t="s">
        <v>195</v>
      </c>
    </row>
    <row r="286" spans="1:185" x14ac:dyDescent="0.25">
      <c r="A286" t="s">
        <v>1094</v>
      </c>
      <c r="B286">
        <v>21320</v>
      </c>
      <c r="C286">
        <v>1062</v>
      </c>
      <c r="D286">
        <v>4873</v>
      </c>
      <c r="E286">
        <v>153</v>
      </c>
      <c r="F286">
        <v>12115</v>
      </c>
      <c r="G286">
        <v>908</v>
      </c>
      <c r="H286">
        <v>4332</v>
      </c>
      <c r="I286">
        <v>1</v>
      </c>
      <c r="J286">
        <v>1434</v>
      </c>
      <c r="K286">
        <v>50</v>
      </c>
      <c r="L286">
        <v>3439</v>
      </c>
      <c r="M286">
        <v>103</v>
      </c>
      <c r="N286">
        <v>1426</v>
      </c>
      <c r="O286">
        <v>99</v>
      </c>
      <c r="P286">
        <v>2066</v>
      </c>
      <c r="Q286">
        <v>241</v>
      </c>
      <c r="R286">
        <v>2308</v>
      </c>
      <c r="S286">
        <v>185</v>
      </c>
      <c r="T286">
        <v>3058</v>
      </c>
      <c r="U286">
        <v>278</v>
      </c>
      <c r="V286">
        <v>3257</v>
      </c>
      <c r="W286">
        <v>105</v>
      </c>
      <c r="X286">
        <v>10704</v>
      </c>
      <c r="Y286">
        <v>623</v>
      </c>
      <c r="Z286">
        <v>10616</v>
      </c>
      <c r="AA286">
        <v>439</v>
      </c>
      <c r="AB286">
        <v>20526</v>
      </c>
      <c r="AC286">
        <v>833</v>
      </c>
      <c r="AD286">
        <v>113</v>
      </c>
      <c r="AE286">
        <v>53</v>
      </c>
      <c r="AF286">
        <v>55</v>
      </c>
      <c r="AG286">
        <v>13</v>
      </c>
      <c r="AH286">
        <v>84</v>
      </c>
      <c r="AI286">
        <v>8</v>
      </c>
      <c r="AJ286">
        <v>242</v>
      </c>
      <c r="AK286">
        <v>155</v>
      </c>
      <c r="AL286">
        <v>300</v>
      </c>
      <c r="AM286">
        <v>0</v>
      </c>
      <c r="AN286">
        <v>609</v>
      </c>
      <c r="AO286">
        <v>203</v>
      </c>
      <c r="AP286">
        <v>20217</v>
      </c>
      <c r="AQ286">
        <v>786</v>
      </c>
      <c r="AR286">
        <v>2727</v>
      </c>
      <c r="AS286">
        <v>44</v>
      </c>
      <c r="AT286">
        <v>18593</v>
      </c>
      <c r="AU286">
        <v>1018</v>
      </c>
      <c r="AV286">
        <v>20920</v>
      </c>
      <c r="AW286">
        <v>873</v>
      </c>
      <c r="AX286">
        <v>400</v>
      </c>
      <c r="AY286">
        <v>189</v>
      </c>
      <c r="AZ286">
        <v>153</v>
      </c>
      <c r="BA286">
        <v>10</v>
      </c>
      <c r="BB286">
        <v>247</v>
      </c>
      <c r="BC286">
        <v>179</v>
      </c>
      <c r="BD286">
        <v>1167</v>
      </c>
      <c r="BE286">
        <v>232</v>
      </c>
      <c r="BF286">
        <v>5130</v>
      </c>
      <c r="BG286">
        <v>346</v>
      </c>
      <c r="BH286">
        <v>5400</v>
      </c>
      <c r="BI286">
        <v>205</v>
      </c>
      <c r="BJ286">
        <v>3324</v>
      </c>
      <c r="BK286">
        <v>27</v>
      </c>
      <c r="BL286">
        <v>10407</v>
      </c>
      <c r="BM286">
        <v>735</v>
      </c>
      <c r="BN286">
        <v>10085</v>
      </c>
      <c r="BO286">
        <v>642</v>
      </c>
      <c r="BP286">
        <v>322</v>
      </c>
      <c r="BQ286">
        <v>93</v>
      </c>
      <c r="BR286">
        <v>1708</v>
      </c>
      <c r="BS286">
        <v>173</v>
      </c>
      <c r="BT286">
        <v>7568</v>
      </c>
      <c r="BU286">
        <v>432</v>
      </c>
      <c r="BV286">
        <v>3117</v>
      </c>
      <c r="BW286">
        <v>331</v>
      </c>
      <c r="BX286">
        <v>1430</v>
      </c>
      <c r="BY286">
        <v>145</v>
      </c>
      <c r="BZ286">
        <v>1267</v>
      </c>
      <c r="CA286">
        <v>171</v>
      </c>
      <c r="CB286">
        <v>2338</v>
      </c>
      <c r="CC286">
        <v>275</v>
      </c>
      <c r="CD286">
        <v>9767</v>
      </c>
      <c r="CE286">
        <v>626</v>
      </c>
      <c r="CF286">
        <v>9172</v>
      </c>
      <c r="CG286">
        <v>158</v>
      </c>
      <c r="CH286">
        <v>1062</v>
      </c>
      <c r="CI286">
        <v>20258</v>
      </c>
      <c r="CJ286">
        <v>16688</v>
      </c>
      <c r="CK286">
        <v>7568</v>
      </c>
      <c r="CL286">
        <v>19707</v>
      </c>
      <c r="CM286">
        <v>603</v>
      </c>
      <c r="CN286">
        <v>277</v>
      </c>
      <c r="CO286">
        <v>754</v>
      </c>
      <c r="CP286">
        <v>806</v>
      </c>
      <c r="CQ286">
        <v>1743</v>
      </c>
      <c r="CR286">
        <v>259</v>
      </c>
      <c r="CS286">
        <v>1116</v>
      </c>
      <c r="CT286">
        <v>529</v>
      </c>
      <c r="CU286">
        <v>144</v>
      </c>
      <c r="CV286">
        <v>428</v>
      </c>
      <c r="CW286">
        <v>504</v>
      </c>
      <c r="CX286">
        <v>3333</v>
      </c>
      <c r="CY286">
        <v>750</v>
      </c>
      <c r="CZ286">
        <v>516</v>
      </c>
      <c r="DA286">
        <v>420</v>
      </c>
      <c r="DB286">
        <v>245</v>
      </c>
      <c r="DC286">
        <v>158</v>
      </c>
      <c r="DD286">
        <v>437</v>
      </c>
      <c r="DE286">
        <v>2759</v>
      </c>
      <c r="DF286">
        <v>6082</v>
      </c>
      <c r="DG286">
        <v>5134</v>
      </c>
      <c r="DH286">
        <v>1732</v>
      </c>
      <c r="DI286">
        <v>339</v>
      </c>
      <c r="DJ286">
        <v>160</v>
      </c>
      <c r="DK286">
        <v>609</v>
      </c>
      <c r="DL286">
        <v>386</v>
      </c>
      <c r="DM286">
        <v>19154</v>
      </c>
      <c r="DN286">
        <v>2046</v>
      </c>
      <c r="DO286">
        <v>7156</v>
      </c>
      <c r="DP286">
        <v>1685</v>
      </c>
      <c r="DQ286">
        <v>286</v>
      </c>
      <c r="DR286">
        <v>253</v>
      </c>
      <c r="DS286">
        <v>180</v>
      </c>
      <c r="DT286">
        <v>195</v>
      </c>
      <c r="DU286">
        <v>160</v>
      </c>
      <c r="DV286">
        <v>412</v>
      </c>
      <c r="DW286">
        <v>8841</v>
      </c>
      <c r="DX286" t="s">
        <v>1525</v>
      </c>
      <c r="DY286" t="s">
        <v>1094</v>
      </c>
      <c r="DZ286" t="s">
        <v>700</v>
      </c>
      <c r="EA286" t="s">
        <v>700</v>
      </c>
      <c r="EB286" t="s">
        <v>998</v>
      </c>
      <c r="EC286">
        <v>0.9</v>
      </c>
      <c r="ED286">
        <v>1.6</v>
      </c>
      <c r="EE286">
        <v>1.2</v>
      </c>
      <c r="EF286">
        <v>4.7</v>
      </c>
      <c r="EG286">
        <v>5.9</v>
      </c>
      <c r="EH286">
        <v>3.2</v>
      </c>
      <c r="EI286">
        <v>3.2</v>
      </c>
      <c r="EJ286">
        <v>1.3</v>
      </c>
      <c r="EK286">
        <v>0.1</v>
      </c>
      <c r="EL286">
        <v>1.1000000000000001</v>
      </c>
      <c r="EM286">
        <v>1.5</v>
      </c>
      <c r="EN286">
        <v>0.1</v>
      </c>
      <c r="EO286">
        <v>1.4</v>
      </c>
      <c r="EP286">
        <v>0.7</v>
      </c>
      <c r="EQ286">
        <v>0.8</v>
      </c>
      <c r="ER286">
        <v>45</v>
      </c>
      <c r="ES286">
        <v>19.7</v>
      </c>
      <c r="ET286">
        <v>11.6</v>
      </c>
      <c r="EU286">
        <v>20.7</v>
      </c>
      <c r="EV286">
        <v>5.7</v>
      </c>
      <c r="EW286">
        <v>13.8</v>
      </c>
      <c r="EX286">
        <v>0.8</v>
      </c>
      <c r="EY286">
        <v>0.8</v>
      </c>
      <c r="EZ286">
        <v>19.100000000000001</v>
      </c>
      <c r="FA286">
        <v>6.7</v>
      </c>
      <c r="FB286">
        <v>21.7</v>
      </c>
      <c r="FC286">
        <v>1</v>
      </c>
      <c r="FD286">
        <v>1</v>
      </c>
      <c r="FE286">
        <v>7.4</v>
      </c>
      <c r="FF286">
        <v>2.4</v>
      </c>
      <c r="FG286">
        <v>1</v>
      </c>
      <c r="FH286">
        <v>0.6</v>
      </c>
      <c r="FI286">
        <v>1.5</v>
      </c>
      <c r="FJ286">
        <v>1.4</v>
      </c>
      <c r="FK286">
        <v>19.600000000000001</v>
      </c>
      <c r="FL286">
        <v>3.6</v>
      </c>
      <c r="FM286">
        <v>1.7</v>
      </c>
      <c r="FN286">
        <v>3.4</v>
      </c>
      <c r="FO286">
        <v>4.0999999999999996</v>
      </c>
      <c r="FP286">
        <v>4.3</v>
      </c>
      <c r="FQ286">
        <v>1.6</v>
      </c>
      <c r="FR286">
        <v>0.5</v>
      </c>
      <c r="FS286">
        <v>120</v>
      </c>
      <c r="FZ286" t="s">
        <v>700</v>
      </c>
      <c r="GA286" t="s">
        <v>700</v>
      </c>
      <c r="GB286" t="s">
        <v>999</v>
      </c>
      <c r="GC286" t="s">
        <v>195</v>
      </c>
    </row>
    <row r="287" spans="1:185" x14ac:dyDescent="0.25">
      <c r="A287" t="s">
        <v>1095</v>
      </c>
      <c r="B287">
        <v>13355</v>
      </c>
      <c r="C287">
        <v>792</v>
      </c>
      <c r="D287">
        <v>3574</v>
      </c>
      <c r="E287">
        <v>112</v>
      </c>
      <c r="F287">
        <v>7138</v>
      </c>
      <c r="G287">
        <v>680</v>
      </c>
      <c r="H287">
        <v>2643</v>
      </c>
      <c r="I287">
        <v>0</v>
      </c>
      <c r="J287">
        <v>1115</v>
      </c>
      <c r="K287">
        <v>22</v>
      </c>
      <c r="L287">
        <v>2459</v>
      </c>
      <c r="M287">
        <v>90</v>
      </c>
      <c r="N287">
        <v>1038</v>
      </c>
      <c r="O287">
        <v>138</v>
      </c>
      <c r="P287">
        <v>1201</v>
      </c>
      <c r="Q287">
        <v>89</v>
      </c>
      <c r="R287">
        <v>1452</v>
      </c>
      <c r="S287">
        <v>91</v>
      </c>
      <c r="T287">
        <v>1562</v>
      </c>
      <c r="U287">
        <v>223</v>
      </c>
      <c r="V287">
        <v>1885</v>
      </c>
      <c r="W287">
        <v>139</v>
      </c>
      <c r="X287">
        <v>6618</v>
      </c>
      <c r="Y287">
        <v>480</v>
      </c>
      <c r="Z287">
        <v>6737</v>
      </c>
      <c r="AA287">
        <v>312</v>
      </c>
      <c r="AB287">
        <v>12778</v>
      </c>
      <c r="AC287">
        <v>750</v>
      </c>
      <c r="AD287">
        <v>143</v>
      </c>
      <c r="AE287">
        <v>10</v>
      </c>
      <c r="AF287">
        <v>106</v>
      </c>
      <c r="AG287">
        <v>0</v>
      </c>
      <c r="AH287">
        <v>57</v>
      </c>
      <c r="AI287">
        <v>0</v>
      </c>
      <c r="AJ287">
        <v>69</v>
      </c>
      <c r="AK287">
        <v>13</v>
      </c>
      <c r="AL287">
        <v>202</v>
      </c>
      <c r="AM287">
        <v>19</v>
      </c>
      <c r="AN287">
        <v>257</v>
      </c>
      <c r="AO287">
        <v>13</v>
      </c>
      <c r="AP287">
        <v>12602</v>
      </c>
      <c r="AQ287">
        <v>750</v>
      </c>
      <c r="AR287">
        <v>2309</v>
      </c>
      <c r="AS287">
        <v>49</v>
      </c>
      <c r="AT287">
        <v>11046</v>
      </c>
      <c r="AU287">
        <v>743</v>
      </c>
      <c r="AV287">
        <v>13251</v>
      </c>
      <c r="AW287">
        <v>780</v>
      </c>
      <c r="AX287">
        <v>104</v>
      </c>
      <c r="AY287">
        <v>12</v>
      </c>
      <c r="AZ287">
        <v>72</v>
      </c>
      <c r="BA287">
        <v>6</v>
      </c>
      <c r="BB287">
        <v>32</v>
      </c>
      <c r="BC287">
        <v>6</v>
      </c>
      <c r="BD287">
        <v>789</v>
      </c>
      <c r="BE287">
        <v>25</v>
      </c>
      <c r="BF287">
        <v>3202</v>
      </c>
      <c r="BG287">
        <v>257</v>
      </c>
      <c r="BH287">
        <v>3504</v>
      </c>
      <c r="BI287">
        <v>154</v>
      </c>
      <c r="BJ287">
        <v>1248</v>
      </c>
      <c r="BK287">
        <v>106</v>
      </c>
      <c r="BL287">
        <v>5599</v>
      </c>
      <c r="BM287">
        <v>557</v>
      </c>
      <c r="BN287">
        <v>5303</v>
      </c>
      <c r="BO287">
        <v>510</v>
      </c>
      <c r="BP287">
        <v>296</v>
      </c>
      <c r="BQ287">
        <v>47</v>
      </c>
      <c r="BR287">
        <v>1539</v>
      </c>
      <c r="BS287">
        <v>123</v>
      </c>
      <c r="BT287">
        <v>3756</v>
      </c>
      <c r="BU287">
        <v>394</v>
      </c>
      <c r="BV287">
        <v>2062</v>
      </c>
      <c r="BW287">
        <v>170</v>
      </c>
      <c r="BX287">
        <v>1320</v>
      </c>
      <c r="BY287">
        <v>116</v>
      </c>
      <c r="BZ287">
        <v>2020</v>
      </c>
      <c r="CA287">
        <v>83</v>
      </c>
      <c r="CB287">
        <v>2869</v>
      </c>
      <c r="CC287">
        <v>154</v>
      </c>
      <c r="CD287">
        <v>6863</v>
      </c>
      <c r="CE287">
        <v>478</v>
      </c>
      <c r="CF287">
        <v>3513</v>
      </c>
      <c r="CG287">
        <v>160</v>
      </c>
      <c r="CH287">
        <v>792</v>
      </c>
      <c r="CI287">
        <v>12563</v>
      </c>
      <c r="CJ287">
        <v>8792</v>
      </c>
      <c r="CK287">
        <v>6530</v>
      </c>
      <c r="CL287">
        <v>12441</v>
      </c>
      <c r="CM287">
        <v>317</v>
      </c>
      <c r="CN287">
        <v>58</v>
      </c>
      <c r="CO287">
        <v>303</v>
      </c>
      <c r="CP287">
        <v>506</v>
      </c>
      <c r="CQ287">
        <v>1108</v>
      </c>
      <c r="CR287">
        <v>246</v>
      </c>
      <c r="CS287">
        <v>681</v>
      </c>
      <c r="CT287">
        <v>355</v>
      </c>
      <c r="CU287">
        <v>55</v>
      </c>
      <c r="CV287">
        <v>212</v>
      </c>
      <c r="CW287">
        <v>239</v>
      </c>
      <c r="CX287">
        <v>1519</v>
      </c>
      <c r="CY287">
        <v>471</v>
      </c>
      <c r="CZ287">
        <v>217</v>
      </c>
      <c r="DA287">
        <v>122</v>
      </c>
      <c r="DB287">
        <v>357</v>
      </c>
      <c r="DC287">
        <v>278</v>
      </c>
      <c r="DD287">
        <v>583</v>
      </c>
      <c r="DE287">
        <v>2082</v>
      </c>
      <c r="DF287">
        <v>3595</v>
      </c>
      <c r="DG287">
        <v>2659</v>
      </c>
      <c r="DH287">
        <v>938</v>
      </c>
      <c r="DI287">
        <v>366</v>
      </c>
      <c r="DJ287">
        <v>263</v>
      </c>
      <c r="DK287">
        <v>570</v>
      </c>
      <c r="DL287">
        <v>415</v>
      </c>
      <c r="DM287">
        <v>12009</v>
      </c>
      <c r="DN287">
        <v>1442</v>
      </c>
      <c r="DO287">
        <v>4405</v>
      </c>
      <c r="DP287">
        <v>1272</v>
      </c>
      <c r="DQ287">
        <v>87</v>
      </c>
      <c r="DR287">
        <v>261</v>
      </c>
      <c r="DS287">
        <v>150</v>
      </c>
      <c r="DT287">
        <v>183</v>
      </c>
      <c r="DU287">
        <v>87</v>
      </c>
      <c r="DV287">
        <v>365</v>
      </c>
      <c r="DW287">
        <v>5677</v>
      </c>
      <c r="DX287" t="s">
        <v>1525</v>
      </c>
      <c r="DY287" t="s">
        <v>1095</v>
      </c>
      <c r="DZ287" t="s">
        <v>700</v>
      </c>
      <c r="EA287" t="s">
        <v>700</v>
      </c>
      <c r="EB287" t="s">
        <v>1000</v>
      </c>
      <c r="EC287">
        <v>1.4</v>
      </c>
      <c r="ED287">
        <v>1.1000000000000001</v>
      </c>
      <c r="EE287">
        <v>1.9</v>
      </c>
      <c r="EF287">
        <v>8.3000000000000007</v>
      </c>
      <c r="EG287">
        <v>2.8</v>
      </c>
      <c r="EH287">
        <v>2.5</v>
      </c>
      <c r="EI287">
        <v>6.8</v>
      </c>
      <c r="EJ287">
        <v>2.2999999999999998</v>
      </c>
      <c r="EK287">
        <v>1.2</v>
      </c>
      <c r="EL287">
        <v>1.4</v>
      </c>
      <c r="EM287">
        <v>2.4</v>
      </c>
      <c r="EN287">
        <v>0.7</v>
      </c>
      <c r="EO287">
        <v>2.4</v>
      </c>
      <c r="EP287">
        <v>1.4</v>
      </c>
      <c r="EQ287">
        <v>1.5</v>
      </c>
      <c r="ER287">
        <v>7.2</v>
      </c>
      <c r="ES287">
        <v>15.2</v>
      </c>
      <c r="ET287">
        <v>26</v>
      </c>
      <c r="EU287">
        <v>18</v>
      </c>
      <c r="EV287">
        <v>10.4</v>
      </c>
      <c r="EW287">
        <v>7.8</v>
      </c>
      <c r="EX287">
        <v>1.5</v>
      </c>
      <c r="EY287">
        <v>1.4</v>
      </c>
      <c r="EZ287">
        <v>9.9</v>
      </c>
      <c r="FA287">
        <v>11.7</v>
      </c>
      <c r="FB287">
        <v>16.5</v>
      </c>
      <c r="FC287">
        <v>1.3</v>
      </c>
      <c r="FD287">
        <v>1.8</v>
      </c>
      <c r="FE287">
        <v>1.9</v>
      </c>
      <c r="FF287">
        <v>2.4</v>
      </c>
      <c r="FG287">
        <v>1</v>
      </c>
      <c r="FH287">
        <v>6.5</v>
      </c>
      <c r="FI287">
        <v>3</v>
      </c>
      <c r="FJ287">
        <v>3.1</v>
      </c>
      <c r="FK287">
        <v>10.4</v>
      </c>
      <c r="FL287">
        <v>2.5</v>
      </c>
      <c r="FM287">
        <v>4.2</v>
      </c>
      <c r="FN287">
        <v>2.2999999999999998</v>
      </c>
      <c r="FO287">
        <v>2.7</v>
      </c>
      <c r="FP287">
        <v>1.8</v>
      </c>
      <c r="FQ287">
        <v>2.4</v>
      </c>
      <c r="FR287">
        <v>2.1</v>
      </c>
      <c r="FS287">
        <v>27</v>
      </c>
      <c r="FZ287" t="s">
        <v>700</v>
      </c>
      <c r="GA287" t="s">
        <v>700</v>
      </c>
      <c r="GB287" t="s">
        <v>1001</v>
      </c>
      <c r="GC287" t="s">
        <v>195</v>
      </c>
    </row>
    <row r="288" spans="1:185" x14ac:dyDescent="0.25">
      <c r="A288" t="s">
        <v>1096</v>
      </c>
      <c r="B288">
        <v>17785</v>
      </c>
      <c r="C288">
        <v>543</v>
      </c>
      <c r="D288">
        <v>4665</v>
      </c>
      <c r="E288">
        <v>125</v>
      </c>
      <c r="F288">
        <v>10119</v>
      </c>
      <c r="G288">
        <v>418</v>
      </c>
      <c r="H288">
        <v>3001</v>
      </c>
      <c r="I288">
        <v>0</v>
      </c>
      <c r="J288">
        <v>1337</v>
      </c>
      <c r="K288">
        <v>31</v>
      </c>
      <c r="L288">
        <v>3328</v>
      </c>
      <c r="M288">
        <v>94</v>
      </c>
      <c r="N288">
        <v>1389</v>
      </c>
      <c r="O288">
        <v>106</v>
      </c>
      <c r="P288">
        <v>1835</v>
      </c>
      <c r="Q288">
        <v>140</v>
      </c>
      <c r="R288">
        <v>2089</v>
      </c>
      <c r="S288">
        <v>57</v>
      </c>
      <c r="T288">
        <v>2237</v>
      </c>
      <c r="U288">
        <v>60</v>
      </c>
      <c r="V288">
        <v>2569</v>
      </c>
      <c r="W288">
        <v>55</v>
      </c>
      <c r="X288">
        <v>8931</v>
      </c>
      <c r="Y288">
        <v>290</v>
      </c>
      <c r="Z288">
        <v>8854</v>
      </c>
      <c r="AA288">
        <v>253</v>
      </c>
      <c r="AB288">
        <v>16856</v>
      </c>
      <c r="AC288">
        <v>487</v>
      </c>
      <c r="AD288">
        <v>238</v>
      </c>
      <c r="AE288">
        <v>38</v>
      </c>
      <c r="AF288">
        <v>78</v>
      </c>
      <c r="AG288">
        <v>13</v>
      </c>
      <c r="AH288">
        <v>105</v>
      </c>
      <c r="AI288">
        <v>0</v>
      </c>
      <c r="AJ288">
        <v>195</v>
      </c>
      <c r="AK288">
        <v>5</v>
      </c>
      <c r="AL288">
        <v>309</v>
      </c>
      <c r="AM288">
        <v>0</v>
      </c>
      <c r="AN288">
        <v>896</v>
      </c>
      <c r="AO288">
        <v>143</v>
      </c>
      <c r="AP288">
        <v>16226</v>
      </c>
      <c r="AQ288">
        <v>349</v>
      </c>
      <c r="AR288">
        <v>2004</v>
      </c>
      <c r="AS288">
        <v>76</v>
      </c>
      <c r="AT288">
        <v>15781</v>
      </c>
      <c r="AU288">
        <v>467</v>
      </c>
      <c r="AV288">
        <v>17263</v>
      </c>
      <c r="AW288">
        <v>482</v>
      </c>
      <c r="AX288">
        <v>522</v>
      </c>
      <c r="AY288">
        <v>61</v>
      </c>
      <c r="AZ288">
        <v>335</v>
      </c>
      <c r="BA288">
        <v>0</v>
      </c>
      <c r="BB288">
        <v>187</v>
      </c>
      <c r="BC288">
        <v>61</v>
      </c>
      <c r="BD288">
        <v>764</v>
      </c>
      <c r="BE288">
        <v>39</v>
      </c>
      <c r="BF288">
        <v>4173</v>
      </c>
      <c r="BG288">
        <v>148</v>
      </c>
      <c r="BH288">
        <v>4219</v>
      </c>
      <c r="BI288">
        <v>103</v>
      </c>
      <c r="BJ288">
        <v>2575</v>
      </c>
      <c r="BK288">
        <v>22</v>
      </c>
      <c r="BL288">
        <v>8646</v>
      </c>
      <c r="BM288">
        <v>365</v>
      </c>
      <c r="BN288">
        <v>8339</v>
      </c>
      <c r="BO288">
        <v>299</v>
      </c>
      <c r="BP288">
        <v>307</v>
      </c>
      <c r="BQ288">
        <v>66</v>
      </c>
      <c r="BR288">
        <v>1473</v>
      </c>
      <c r="BS288">
        <v>53</v>
      </c>
      <c r="BT288">
        <v>6267</v>
      </c>
      <c r="BU288">
        <v>180</v>
      </c>
      <c r="BV288">
        <v>2621</v>
      </c>
      <c r="BW288">
        <v>194</v>
      </c>
      <c r="BX288">
        <v>1231</v>
      </c>
      <c r="BY288">
        <v>44</v>
      </c>
      <c r="BZ288">
        <v>1627</v>
      </c>
      <c r="CA288">
        <v>137</v>
      </c>
      <c r="CB288">
        <v>2931</v>
      </c>
      <c r="CC288">
        <v>187</v>
      </c>
      <c r="CD288">
        <v>8562</v>
      </c>
      <c r="CE288">
        <v>264</v>
      </c>
      <c r="CF288">
        <v>6174</v>
      </c>
      <c r="CG288">
        <v>92</v>
      </c>
      <c r="CH288">
        <v>543</v>
      </c>
      <c r="CI288">
        <v>17242</v>
      </c>
      <c r="CJ288">
        <v>13417</v>
      </c>
      <c r="CK288">
        <v>6724</v>
      </c>
      <c r="CL288">
        <v>16782</v>
      </c>
      <c r="CM288">
        <v>940</v>
      </c>
      <c r="CN288">
        <v>324</v>
      </c>
      <c r="CO288">
        <v>433</v>
      </c>
      <c r="CP288">
        <v>694</v>
      </c>
      <c r="CQ288">
        <v>2109</v>
      </c>
      <c r="CR288">
        <v>172</v>
      </c>
      <c r="CS288">
        <v>941</v>
      </c>
      <c r="CT288">
        <v>421</v>
      </c>
      <c r="CU288">
        <v>159</v>
      </c>
      <c r="CV288">
        <v>379</v>
      </c>
      <c r="CW288">
        <v>455</v>
      </c>
      <c r="CX288">
        <v>2332</v>
      </c>
      <c r="CY288">
        <v>383</v>
      </c>
      <c r="CZ288">
        <v>393</v>
      </c>
      <c r="DA288">
        <v>409</v>
      </c>
      <c r="DB288">
        <v>207</v>
      </c>
      <c r="DC288">
        <v>188</v>
      </c>
      <c r="DD288">
        <v>625</v>
      </c>
      <c r="DE288">
        <v>2539</v>
      </c>
      <c r="DF288">
        <v>4888</v>
      </c>
      <c r="DG288">
        <v>3940</v>
      </c>
      <c r="DH288">
        <v>1571</v>
      </c>
      <c r="DI288">
        <v>238</v>
      </c>
      <c r="DJ288">
        <v>186</v>
      </c>
      <c r="DK288">
        <v>710</v>
      </c>
      <c r="DL288">
        <v>478</v>
      </c>
      <c r="DM288">
        <v>16481</v>
      </c>
      <c r="DN288">
        <v>2147</v>
      </c>
      <c r="DO288">
        <v>5846</v>
      </c>
      <c r="DP288">
        <v>1581</v>
      </c>
      <c r="DQ288">
        <v>215</v>
      </c>
      <c r="DR288">
        <v>160</v>
      </c>
      <c r="DS288">
        <v>126</v>
      </c>
      <c r="DT288">
        <v>147</v>
      </c>
      <c r="DU288">
        <v>228</v>
      </c>
      <c r="DV288">
        <v>540</v>
      </c>
      <c r="DW288">
        <v>7427</v>
      </c>
      <c r="DX288" t="s">
        <v>1525</v>
      </c>
      <c r="DY288" t="s">
        <v>1096</v>
      </c>
      <c r="DZ288" t="s">
        <v>700</v>
      </c>
      <c r="EA288" t="s">
        <v>700</v>
      </c>
      <c r="EB288" t="s">
        <v>1002</v>
      </c>
      <c r="EC288">
        <v>0.8</v>
      </c>
      <c r="ED288">
        <v>3</v>
      </c>
      <c r="EE288">
        <v>1.9</v>
      </c>
      <c r="EF288">
        <v>4.4000000000000004</v>
      </c>
      <c r="EG288">
        <v>3.6</v>
      </c>
      <c r="EH288">
        <v>1.7</v>
      </c>
      <c r="EI288">
        <v>1.2</v>
      </c>
      <c r="EJ288">
        <v>1.1000000000000001</v>
      </c>
      <c r="EK288">
        <v>1</v>
      </c>
      <c r="EL288">
        <v>2</v>
      </c>
      <c r="EM288">
        <v>0.9</v>
      </c>
      <c r="EN288">
        <v>0.6</v>
      </c>
      <c r="EO288">
        <v>0.8</v>
      </c>
      <c r="EP288">
        <v>1.2</v>
      </c>
      <c r="EQ288">
        <v>0.8</v>
      </c>
      <c r="ER288">
        <v>24.3</v>
      </c>
      <c r="ES288">
        <v>21</v>
      </c>
      <c r="ET288">
        <v>15.3</v>
      </c>
      <c r="EU288">
        <v>3.8</v>
      </c>
      <c r="EV288">
        <v>5.5</v>
      </c>
      <c r="EW288">
        <v>8.3000000000000007</v>
      </c>
      <c r="EX288">
        <v>0.6</v>
      </c>
      <c r="EY288">
        <v>0.8</v>
      </c>
      <c r="EZ288">
        <v>9.4</v>
      </c>
      <c r="FA288">
        <v>5.0999999999999996</v>
      </c>
      <c r="FB288">
        <v>27.5</v>
      </c>
      <c r="FC288">
        <v>2.9</v>
      </c>
      <c r="FD288">
        <v>0.8</v>
      </c>
      <c r="FE288">
        <v>5.2</v>
      </c>
      <c r="FF288">
        <v>1.4</v>
      </c>
      <c r="FG288">
        <v>1.1000000000000001</v>
      </c>
      <c r="FH288">
        <v>0.6</v>
      </c>
      <c r="FI288">
        <v>1</v>
      </c>
      <c r="FJ288">
        <v>1.1000000000000001</v>
      </c>
      <c r="FK288">
        <v>14.4</v>
      </c>
      <c r="FL288">
        <v>2.6</v>
      </c>
      <c r="FM288">
        <v>0.9</v>
      </c>
      <c r="FN288">
        <v>2.8</v>
      </c>
      <c r="FO288">
        <v>2.9</v>
      </c>
      <c r="FP288">
        <v>2.9</v>
      </c>
      <c r="FQ288">
        <v>1.3</v>
      </c>
      <c r="FR288">
        <v>0.5</v>
      </c>
      <c r="FS288">
        <v>75</v>
      </c>
      <c r="FZ288" t="s">
        <v>700</v>
      </c>
      <c r="GA288" t="s">
        <v>700</v>
      </c>
      <c r="GB288" t="s">
        <v>1003</v>
      </c>
      <c r="GC288" t="s">
        <v>195</v>
      </c>
    </row>
    <row r="289" spans="1:185" x14ac:dyDescent="0.25">
      <c r="A289" t="s">
        <v>1097</v>
      </c>
      <c r="B289">
        <v>249965</v>
      </c>
      <c r="C289">
        <v>7467</v>
      </c>
      <c r="D289">
        <v>66528</v>
      </c>
      <c r="E289">
        <v>1709</v>
      </c>
      <c r="F289">
        <v>149415</v>
      </c>
      <c r="G289">
        <v>5669</v>
      </c>
      <c r="H289">
        <v>34022</v>
      </c>
      <c r="I289">
        <v>89</v>
      </c>
      <c r="J289">
        <v>18725</v>
      </c>
      <c r="K289">
        <v>336</v>
      </c>
      <c r="L289">
        <v>47803</v>
      </c>
      <c r="M289">
        <v>1373</v>
      </c>
      <c r="N289">
        <v>18634</v>
      </c>
      <c r="O289">
        <v>1104</v>
      </c>
      <c r="P289">
        <v>26343</v>
      </c>
      <c r="Q289">
        <v>1210</v>
      </c>
      <c r="R289">
        <v>32432</v>
      </c>
      <c r="S289">
        <v>1175</v>
      </c>
      <c r="T289">
        <v>37256</v>
      </c>
      <c r="U289">
        <v>1236</v>
      </c>
      <c r="V289">
        <v>34750</v>
      </c>
      <c r="W289">
        <v>944</v>
      </c>
      <c r="X289">
        <v>122769</v>
      </c>
      <c r="Y289">
        <v>4508</v>
      </c>
      <c r="Z289">
        <v>127196</v>
      </c>
      <c r="AA289">
        <v>2959</v>
      </c>
      <c r="AB289">
        <v>215892</v>
      </c>
      <c r="AC289">
        <v>5435</v>
      </c>
      <c r="AD289">
        <v>10205</v>
      </c>
      <c r="AE289">
        <v>985</v>
      </c>
      <c r="AF289">
        <v>760</v>
      </c>
      <c r="AG289">
        <v>94</v>
      </c>
      <c r="AH289">
        <v>13836</v>
      </c>
      <c r="AI289">
        <v>268</v>
      </c>
      <c r="AJ289">
        <v>1724</v>
      </c>
      <c r="AK289">
        <v>106</v>
      </c>
      <c r="AL289">
        <v>7470</v>
      </c>
      <c r="AM289">
        <v>575</v>
      </c>
      <c r="AN289">
        <v>10112</v>
      </c>
      <c r="AO289">
        <v>860</v>
      </c>
      <c r="AP289">
        <v>209095</v>
      </c>
      <c r="AQ289">
        <v>4856</v>
      </c>
      <c r="AR289">
        <v>22845</v>
      </c>
      <c r="AS289">
        <v>507</v>
      </c>
      <c r="AT289">
        <v>227120</v>
      </c>
      <c r="AU289">
        <v>6960</v>
      </c>
      <c r="AV289">
        <v>232814</v>
      </c>
      <c r="AW289">
        <v>6554</v>
      </c>
      <c r="AX289">
        <v>17151</v>
      </c>
      <c r="AY289">
        <v>913</v>
      </c>
      <c r="AZ289">
        <v>10877</v>
      </c>
      <c r="BA289">
        <v>329</v>
      </c>
      <c r="BB289">
        <v>6274</v>
      </c>
      <c r="BC289">
        <v>584</v>
      </c>
      <c r="BD289">
        <v>6282</v>
      </c>
      <c r="BE289">
        <v>558</v>
      </c>
      <c r="BF289">
        <v>34059</v>
      </c>
      <c r="BG289">
        <v>1693</v>
      </c>
      <c r="BH289">
        <v>51946</v>
      </c>
      <c r="BI289">
        <v>1390</v>
      </c>
      <c r="BJ289">
        <v>72516</v>
      </c>
      <c r="BK289">
        <v>1013</v>
      </c>
      <c r="BL289">
        <v>128364</v>
      </c>
      <c r="BM289">
        <v>4664</v>
      </c>
      <c r="BN289">
        <v>124873</v>
      </c>
      <c r="BO289">
        <v>4075</v>
      </c>
      <c r="BP289">
        <v>3491</v>
      </c>
      <c r="BQ289">
        <v>589</v>
      </c>
      <c r="BR289">
        <v>21051</v>
      </c>
      <c r="BS289">
        <v>1005</v>
      </c>
      <c r="BT289">
        <v>91590</v>
      </c>
      <c r="BU289">
        <v>2236</v>
      </c>
      <c r="BV289">
        <v>40166</v>
      </c>
      <c r="BW289">
        <v>2472</v>
      </c>
      <c r="BX289">
        <v>17659</v>
      </c>
      <c r="BY289">
        <v>961</v>
      </c>
      <c r="BZ289">
        <v>11666</v>
      </c>
      <c r="CA289">
        <v>1251</v>
      </c>
      <c r="CB289">
        <v>18789</v>
      </c>
      <c r="CC289">
        <v>1681</v>
      </c>
      <c r="CD289">
        <v>77850</v>
      </c>
      <c r="CE289">
        <v>3794</v>
      </c>
      <c r="CF289">
        <v>152639</v>
      </c>
      <c r="CG289">
        <v>1973</v>
      </c>
      <c r="CH289">
        <v>7467</v>
      </c>
      <c r="CI289">
        <v>242498</v>
      </c>
      <c r="CJ289">
        <v>211749</v>
      </c>
      <c r="CK289">
        <v>61202</v>
      </c>
      <c r="CL289">
        <v>215548</v>
      </c>
      <c r="CM289">
        <v>22421</v>
      </c>
      <c r="CN289">
        <v>5990</v>
      </c>
      <c r="CO289">
        <v>1007</v>
      </c>
      <c r="CP289">
        <v>7341</v>
      </c>
      <c r="CQ289">
        <v>19806</v>
      </c>
      <c r="CR289">
        <v>3841</v>
      </c>
      <c r="CS289">
        <v>14801</v>
      </c>
      <c r="CT289">
        <v>6206</v>
      </c>
      <c r="CU289">
        <v>2731</v>
      </c>
      <c r="CV289">
        <v>11765</v>
      </c>
      <c r="CW289">
        <v>13953</v>
      </c>
      <c r="CX289">
        <v>30831</v>
      </c>
      <c r="CY289">
        <v>10604</v>
      </c>
      <c r="CZ289">
        <v>5712</v>
      </c>
      <c r="DA289">
        <v>7007</v>
      </c>
      <c r="DB289">
        <v>2674</v>
      </c>
      <c r="DC289">
        <v>1634</v>
      </c>
      <c r="DD289">
        <v>3963</v>
      </c>
      <c r="DE289">
        <v>25999</v>
      </c>
      <c r="DF289">
        <v>67185</v>
      </c>
      <c r="DG289">
        <v>54881</v>
      </c>
      <c r="DH289">
        <v>24041</v>
      </c>
      <c r="DI289">
        <v>3705</v>
      </c>
      <c r="DJ289">
        <v>2177</v>
      </c>
      <c r="DK289">
        <v>8599</v>
      </c>
      <c r="DL289">
        <v>5140</v>
      </c>
      <c r="DM289">
        <v>221365</v>
      </c>
      <c r="DN289">
        <v>28132</v>
      </c>
      <c r="DO289">
        <v>76033</v>
      </c>
      <c r="DP289">
        <v>17151</v>
      </c>
      <c r="DQ289">
        <v>1802</v>
      </c>
      <c r="DR289">
        <v>2424</v>
      </c>
      <c r="DS289">
        <v>2427</v>
      </c>
      <c r="DT289">
        <v>1985</v>
      </c>
      <c r="DU289">
        <v>1469</v>
      </c>
      <c r="DV289">
        <v>6302</v>
      </c>
      <c r="DW289">
        <v>93184</v>
      </c>
      <c r="DX289" t="s">
        <v>1525</v>
      </c>
      <c r="DY289" t="s">
        <v>1097</v>
      </c>
      <c r="DZ289" t="s">
        <v>700</v>
      </c>
      <c r="EA289" t="s">
        <v>700</v>
      </c>
      <c r="EB289" t="s">
        <v>1004</v>
      </c>
      <c r="EC289">
        <v>0.3</v>
      </c>
      <c r="ED289">
        <v>0.8</v>
      </c>
      <c r="EE289">
        <v>0.9</v>
      </c>
      <c r="EF289">
        <v>1.2</v>
      </c>
      <c r="EG289">
        <v>0.9</v>
      </c>
      <c r="EH289">
        <v>0.9</v>
      </c>
      <c r="EI289">
        <v>0.7</v>
      </c>
      <c r="EJ289">
        <v>0.5</v>
      </c>
      <c r="EK289">
        <v>0.1</v>
      </c>
      <c r="EL289">
        <v>0.7</v>
      </c>
      <c r="EM289">
        <v>0.4</v>
      </c>
      <c r="EN289">
        <v>0.2</v>
      </c>
      <c r="EO289">
        <v>0.5</v>
      </c>
      <c r="EP289">
        <v>0.3</v>
      </c>
      <c r="EQ289">
        <v>0.3</v>
      </c>
      <c r="ER289">
        <v>4</v>
      </c>
      <c r="ES289">
        <v>10.6</v>
      </c>
      <c r="ET289">
        <v>0.8</v>
      </c>
      <c r="EU289">
        <v>4.7</v>
      </c>
      <c r="EV289">
        <v>3.9</v>
      </c>
      <c r="EW289">
        <v>3.3</v>
      </c>
      <c r="EX289">
        <v>0.3</v>
      </c>
      <c r="EY289">
        <v>0.3</v>
      </c>
      <c r="EZ289">
        <v>1.4</v>
      </c>
      <c r="FA289">
        <v>1.1000000000000001</v>
      </c>
      <c r="FB289">
        <v>3.1</v>
      </c>
      <c r="FC289">
        <v>0.7</v>
      </c>
      <c r="FD289">
        <v>0.3</v>
      </c>
      <c r="FE289">
        <v>2.5</v>
      </c>
      <c r="FF289">
        <v>0.8</v>
      </c>
      <c r="FG289">
        <v>0.6</v>
      </c>
      <c r="FH289">
        <v>0.3</v>
      </c>
      <c r="FI289">
        <v>0.4</v>
      </c>
      <c r="FJ289">
        <v>0.4</v>
      </c>
      <c r="FK289">
        <v>5.5</v>
      </c>
      <c r="FL289">
        <v>1.1000000000000001</v>
      </c>
      <c r="FM289">
        <v>0.4</v>
      </c>
      <c r="FN289">
        <v>0.7</v>
      </c>
      <c r="FO289">
        <v>1.3</v>
      </c>
      <c r="FP289">
        <v>2.2999999999999998</v>
      </c>
      <c r="FQ289">
        <v>0.8</v>
      </c>
      <c r="FR289">
        <v>0.3</v>
      </c>
      <c r="FS289">
        <v>387</v>
      </c>
      <c r="FZ289" t="s">
        <v>700</v>
      </c>
      <c r="GA289" t="s">
        <v>700</v>
      </c>
      <c r="GB289" t="s">
        <v>1005</v>
      </c>
      <c r="GC289" t="s">
        <v>195</v>
      </c>
    </row>
    <row r="290" spans="1:185" x14ac:dyDescent="0.25">
      <c r="A290" t="s">
        <v>1098</v>
      </c>
      <c r="B290">
        <v>10844</v>
      </c>
      <c r="C290">
        <v>1301</v>
      </c>
      <c r="D290">
        <v>2880</v>
      </c>
      <c r="E290">
        <v>398</v>
      </c>
      <c r="F290">
        <v>5961</v>
      </c>
      <c r="G290">
        <v>899</v>
      </c>
      <c r="H290">
        <v>2003</v>
      </c>
      <c r="I290">
        <v>4</v>
      </c>
      <c r="J290">
        <v>978</v>
      </c>
      <c r="K290">
        <v>110</v>
      </c>
      <c r="L290">
        <v>1902</v>
      </c>
      <c r="M290">
        <v>288</v>
      </c>
      <c r="N290">
        <v>865</v>
      </c>
      <c r="O290">
        <v>172</v>
      </c>
      <c r="P290">
        <v>1019</v>
      </c>
      <c r="Q290">
        <v>282</v>
      </c>
      <c r="R290">
        <v>1125</v>
      </c>
      <c r="S290">
        <v>211</v>
      </c>
      <c r="T290">
        <v>1338</v>
      </c>
      <c r="U290">
        <v>159</v>
      </c>
      <c r="V290">
        <v>1614</v>
      </c>
      <c r="W290">
        <v>75</v>
      </c>
      <c r="X290">
        <v>5354</v>
      </c>
      <c r="Y290">
        <v>651</v>
      </c>
      <c r="Z290">
        <v>5490</v>
      </c>
      <c r="AA290">
        <v>650</v>
      </c>
      <c r="AB290">
        <v>9268</v>
      </c>
      <c r="AC290">
        <v>837</v>
      </c>
      <c r="AD290">
        <v>99</v>
      </c>
      <c r="AE290">
        <v>9</v>
      </c>
      <c r="AF290">
        <v>70</v>
      </c>
      <c r="AG290">
        <v>0</v>
      </c>
      <c r="AH290">
        <v>130</v>
      </c>
      <c r="AI290">
        <v>10</v>
      </c>
      <c r="AJ290">
        <v>1189</v>
      </c>
      <c r="AK290">
        <v>443</v>
      </c>
      <c r="AL290">
        <v>88</v>
      </c>
      <c r="AM290">
        <v>2</v>
      </c>
      <c r="AN290">
        <v>2693</v>
      </c>
      <c r="AO290">
        <v>870</v>
      </c>
      <c r="AP290">
        <v>7865</v>
      </c>
      <c r="AQ290">
        <v>412</v>
      </c>
      <c r="AR290">
        <v>1435</v>
      </c>
      <c r="AS290">
        <v>28</v>
      </c>
      <c r="AT290">
        <v>9409</v>
      </c>
      <c r="AU290">
        <v>1273</v>
      </c>
      <c r="AV290">
        <v>9464</v>
      </c>
      <c r="AW290">
        <v>750</v>
      </c>
      <c r="AX290">
        <v>1380</v>
      </c>
      <c r="AY290">
        <v>551</v>
      </c>
      <c r="AZ290">
        <v>362</v>
      </c>
      <c r="BA290">
        <v>29</v>
      </c>
      <c r="BB290">
        <v>1018</v>
      </c>
      <c r="BC290">
        <v>522</v>
      </c>
      <c r="BD290">
        <v>1156</v>
      </c>
      <c r="BE290">
        <v>336</v>
      </c>
      <c r="BF290">
        <v>2921</v>
      </c>
      <c r="BG290">
        <v>255</v>
      </c>
      <c r="BH290">
        <v>1925</v>
      </c>
      <c r="BI290">
        <v>96</v>
      </c>
      <c r="BJ290">
        <v>1097</v>
      </c>
      <c r="BK290">
        <v>44</v>
      </c>
      <c r="BL290">
        <v>4997</v>
      </c>
      <c r="BM290">
        <v>765</v>
      </c>
      <c r="BN290">
        <v>4866</v>
      </c>
      <c r="BO290">
        <v>747</v>
      </c>
      <c r="BP290">
        <v>131</v>
      </c>
      <c r="BQ290">
        <v>18</v>
      </c>
      <c r="BR290">
        <v>964</v>
      </c>
      <c r="BS290">
        <v>134</v>
      </c>
      <c r="BT290">
        <v>3651</v>
      </c>
      <c r="BU290">
        <v>598</v>
      </c>
      <c r="BV290">
        <v>1536</v>
      </c>
      <c r="BW290">
        <v>189</v>
      </c>
      <c r="BX290">
        <v>774</v>
      </c>
      <c r="BY290">
        <v>112</v>
      </c>
      <c r="BZ290">
        <v>1376</v>
      </c>
      <c r="CA290">
        <v>143</v>
      </c>
      <c r="CB290">
        <v>2282</v>
      </c>
      <c r="CC290">
        <v>326</v>
      </c>
      <c r="CD290">
        <v>5053</v>
      </c>
      <c r="CE290">
        <v>634</v>
      </c>
      <c r="CF290">
        <v>3500</v>
      </c>
      <c r="CG290">
        <v>340</v>
      </c>
      <c r="CH290">
        <v>1301</v>
      </c>
      <c r="CI290">
        <v>9543</v>
      </c>
      <c r="CJ290">
        <v>7222</v>
      </c>
      <c r="CK290">
        <v>4269</v>
      </c>
      <c r="CL290">
        <v>7968</v>
      </c>
      <c r="CM290">
        <v>2198</v>
      </c>
      <c r="CN290">
        <v>1085</v>
      </c>
      <c r="CO290">
        <v>423</v>
      </c>
      <c r="CP290">
        <v>495</v>
      </c>
      <c r="CQ290">
        <v>1271</v>
      </c>
      <c r="CR290">
        <v>207</v>
      </c>
      <c r="CS290">
        <v>669</v>
      </c>
      <c r="CT290">
        <v>311</v>
      </c>
      <c r="CU290">
        <v>75</v>
      </c>
      <c r="CV290">
        <v>162</v>
      </c>
      <c r="CW290">
        <v>236</v>
      </c>
      <c r="CX290">
        <v>1201</v>
      </c>
      <c r="CY290">
        <v>190</v>
      </c>
      <c r="CZ290">
        <v>181</v>
      </c>
      <c r="DA290">
        <v>170</v>
      </c>
      <c r="DB290">
        <v>164</v>
      </c>
      <c r="DC290">
        <v>122</v>
      </c>
      <c r="DD290">
        <v>385</v>
      </c>
      <c r="DE290">
        <v>1602</v>
      </c>
      <c r="DF290">
        <v>2716</v>
      </c>
      <c r="DG290">
        <v>2130</v>
      </c>
      <c r="DH290">
        <v>747</v>
      </c>
      <c r="DI290">
        <v>183</v>
      </c>
      <c r="DJ290">
        <v>96</v>
      </c>
      <c r="DK290">
        <v>403</v>
      </c>
      <c r="DL290">
        <v>298</v>
      </c>
      <c r="DM290">
        <v>10123</v>
      </c>
      <c r="DN290">
        <v>721</v>
      </c>
      <c r="DO290">
        <v>3274</v>
      </c>
      <c r="DP290">
        <v>1044</v>
      </c>
      <c r="DQ290">
        <v>195</v>
      </c>
      <c r="DR290">
        <v>176</v>
      </c>
      <c r="DS290">
        <v>93</v>
      </c>
      <c r="DT290">
        <v>107</v>
      </c>
      <c r="DU290">
        <v>84</v>
      </c>
      <c r="DV290">
        <v>275</v>
      </c>
      <c r="DW290">
        <v>4318</v>
      </c>
      <c r="DX290" t="s">
        <v>1525</v>
      </c>
      <c r="DY290" t="s">
        <v>1098</v>
      </c>
      <c r="DZ290" t="s">
        <v>700</v>
      </c>
      <c r="EA290" t="s">
        <v>700</v>
      </c>
      <c r="EB290" t="s">
        <v>1006</v>
      </c>
      <c r="EC290">
        <v>2.7</v>
      </c>
      <c r="ED290">
        <v>9.1</v>
      </c>
      <c r="EE290">
        <v>7.4</v>
      </c>
      <c r="EF290">
        <v>9.6</v>
      </c>
      <c r="EG290">
        <v>8.6</v>
      </c>
      <c r="EH290">
        <v>7.7</v>
      </c>
      <c r="EI290">
        <v>5.5</v>
      </c>
      <c r="EJ290">
        <v>3.8</v>
      </c>
      <c r="EK290">
        <v>1.7</v>
      </c>
      <c r="EL290">
        <v>5.2</v>
      </c>
      <c r="EM290">
        <v>3.2</v>
      </c>
      <c r="EN290">
        <v>0.4</v>
      </c>
      <c r="EO290">
        <v>2.9</v>
      </c>
      <c r="EP290">
        <v>3</v>
      </c>
      <c r="EQ290">
        <v>2.9</v>
      </c>
      <c r="ER290">
        <v>25.2</v>
      </c>
      <c r="ES290">
        <v>21.9</v>
      </c>
      <c r="ET290">
        <v>5.9</v>
      </c>
      <c r="EU290">
        <v>20.399999999999999</v>
      </c>
      <c r="EV290">
        <v>4.0999999999999996</v>
      </c>
      <c r="EW290">
        <v>11.2</v>
      </c>
      <c r="EX290">
        <v>2.5</v>
      </c>
      <c r="EY290">
        <v>2.5</v>
      </c>
      <c r="EZ290">
        <v>15.6</v>
      </c>
      <c r="FA290">
        <v>6.4</v>
      </c>
      <c r="FB290">
        <v>18.2</v>
      </c>
      <c r="FC290">
        <v>1.8</v>
      </c>
      <c r="FD290">
        <v>3</v>
      </c>
      <c r="FE290">
        <v>11.4</v>
      </c>
      <c r="FF290">
        <v>3.4</v>
      </c>
      <c r="FG290">
        <v>2.4</v>
      </c>
      <c r="FH290">
        <v>2.5</v>
      </c>
      <c r="FI290">
        <v>3.5</v>
      </c>
      <c r="FJ290">
        <v>3.6</v>
      </c>
      <c r="FK290">
        <v>12.9</v>
      </c>
      <c r="FL290">
        <v>6.4</v>
      </c>
      <c r="FM290">
        <v>4.5999999999999996</v>
      </c>
      <c r="FN290">
        <v>3.9</v>
      </c>
      <c r="FO290">
        <v>7</v>
      </c>
      <c r="FP290">
        <v>5.3</v>
      </c>
      <c r="FQ290">
        <v>4.2</v>
      </c>
      <c r="FR290">
        <v>5.8</v>
      </c>
      <c r="FS290">
        <v>72</v>
      </c>
      <c r="FZ290" t="s">
        <v>700</v>
      </c>
      <c r="GA290" t="s">
        <v>700</v>
      </c>
      <c r="GB290" t="s">
        <v>1007</v>
      </c>
      <c r="GC290" t="s">
        <v>195</v>
      </c>
    </row>
    <row r="291" spans="1:185" x14ac:dyDescent="0.25">
      <c r="A291" t="s">
        <v>1099</v>
      </c>
      <c r="B291">
        <v>6203</v>
      </c>
      <c r="C291">
        <v>207</v>
      </c>
      <c r="D291">
        <v>1459</v>
      </c>
      <c r="E291">
        <v>34</v>
      </c>
      <c r="F291">
        <v>3644</v>
      </c>
      <c r="G291">
        <v>173</v>
      </c>
      <c r="H291">
        <v>1100</v>
      </c>
      <c r="I291">
        <v>0</v>
      </c>
      <c r="J291">
        <v>400</v>
      </c>
      <c r="K291">
        <v>17</v>
      </c>
      <c r="L291">
        <v>1059</v>
      </c>
      <c r="M291">
        <v>17</v>
      </c>
      <c r="N291">
        <v>371</v>
      </c>
      <c r="O291">
        <v>27</v>
      </c>
      <c r="P291">
        <v>641</v>
      </c>
      <c r="Q291">
        <v>54</v>
      </c>
      <c r="R291">
        <v>712</v>
      </c>
      <c r="S291">
        <v>18</v>
      </c>
      <c r="T291">
        <v>887</v>
      </c>
      <c r="U291">
        <v>52</v>
      </c>
      <c r="V291">
        <v>1033</v>
      </c>
      <c r="W291">
        <v>22</v>
      </c>
      <c r="X291">
        <v>3153</v>
      </c>
      <c r="Y291">
        <v>126</v>
      </c>
      <c r="Z291">
        <v>3050</v>
      </c>
      <c r="AA291">
        <v>81</v>
      </c>
      <c r="AB291">
        <v>5849</v>
      </c>
      <c r="AC291">
        <v>129</v>
      </c>
      <c r="AD291">
        <v>41</v>
      </c>
      <c r="AE291">
        <v>0</v>
      </c>
      <c r="AF291">
        <v>131</v>
      </c>
      <c r="AG291">
        <v>74</v>
      </c>
      <c r="AH291">
        <v>0</v>
      </c>
      <c r="AI291">
        <v>0</v>
      </c>
      <c r="AJ291">
        <v>6</v>
      </c>
      <c r="AK291">
        <v>0</v>
      </c>
      <c r="AL291">
        <v>176</v>
      </c>
      <c r="AM291">
        <v>4</v>
      </c>
      <c r="AN291">
        <v>52</v>
      </c>
      <c r="AO291">
        <v>0</v>
      </c>
      <c r="AP291">
        <v>5828</v>
      </c>
      <c r="AQ291">
        <v>129</v>
      </c>
      <c r="AR291">
        <v>909</v>
      </c>
      <c r="AS291">
        <v>40</v>
      </c>
      <c r="AT291">
        <v>5294</v>
      </c>
      <c r="AU291">
        <v>167</v>
      </c>
      <c r="AV291">
        <v>6167</v>
      </c>
      <c r="AW291">
        <v>206</v>
      </c>
      <c r="AX291">
        <v>36</v>
      </c>
      <c r="AY291">
        <v>1</v>
      </c>
      <c r="AZ291">
        <v>32</v>
      </c>
      <c r="BA291">
        <v>0</v>
      </c>
      <c r="BB291">
        <v>4</v>
      </c>
      <c r="BC291">
        <v>1</v>
      </c>
      <c r="BD291">
        <v>256</v>
      </c>
      <c r="BE291">
        <v>7</v>
      </c>
      <c r="BF291">
        <v>1296</v>
      </c>
      <c r="BG291">
        <v>109</v>
      </c>
      <c r="BH291">
        <v>1791</v>
      </c>
      <c r="BI291">
        <v>24</v>
      </c>
      <c r="BJ291">
        <v>1030</v>
      </c>
      <c r="BK291">
        <v>6</v>
      </c>
      <c r="BL291">
        <v>2946</v>
      </c>
      <c r="BM291">
        <v>132</v>
      </c>
      <c r="BN291">
        <v>2902</v>
      </c>
      <c r="BO291">
        <v>131</v>
      </c>
      <c r="BP291">
        <v>44</v>
      </c>
      <c r="BQ291">
        <v>1</v>
      </c>
      <c r="BR291">
        <v>698</v>
      </c>
      <c r="BS291">
        <v>41</v>
      </c>
      <c r="BT291">
        <v>2253</v>
      </c>
      <c r="BU291">
        <v>55</v>
      </c>
      <c r="BV291">
        <v>872</v>
      </c>
      <c r="BW291">
        <v>77</v>
      </c>
      <c r="BX291">
        <v>519</v>
      </c>
      <c r="BY291">
        <v>41</v>
      </c>
      <c r="BZ291">
        <v>576</v>
      </c>
      <c r="CA291">
        <v>8</v>
      </c>
      <c r="CB291">
        <v>1015</v>
      </c>
      <c r="CC291">
        <v>13</v>
      </c>
      <c r="CD291">
        <v>2934</v>
      </c>
      <c r="CE291">
        <v>172</v>
      </c>
      <c r="CF291">
        <v>2230</v>
      </c>
      <c r="CG291">
        <v>22</v>
      </c>
      <c r="CH291">
        <v>207</v>
      </c>
      <c r="CI291">
        <v>5996</v>
      </c>
      <c r="CJ291">
        <v>4815</v>
      </c>
      <c r="CK291">
        <v>2225</v>
      </c>
      <c r="CL291">
        <v>5961</v>
      </c>
      <c r="CM291">
        <v>30</v>
      </c>
      <c r="CN291">
        <v>5</v>
      </c>
      <c r="CO291">
        <v>431</v>
      </c>
      <c r="CP291">
        <v>198</v>
      </c>
      <c r="CQ291">
        <v>430</v>
      </c>
      <c r="CR291">
        <v>122</v>
      </c>
      <c r="CS291">
        <v>318</v>
      </c>
      <c r="CT291">
        <v>143</v>
      </c>
      <c r="CU291">
        <v>93</v>
      </c>
      <c r="CV291">
        <v>80</v>
      </c>
      <c r="CW291">
        <v>161</v>
      </c>
      <c r="CX291">
        <v>793</v>
      </c>
      <c r="CY291">
        <v>96</v>
      </c>
      <c r="CZ291">
        <v>241</v>
      </c>
      <c r="DA291">
        <v>120</v>
      </c>
      <c r="DB291">
        <v>164</v>
      </c>
      <c r="DC291">
        <v>220</v>
      </c>
      <c r="DD291">
        <v>409</v>
      </c>
      <c r="DE291">
        <v>987</v>
      </c>
      <c r="DF291">
        <v>1839</v>
      </c>
      <c r="DG291">
        <v>1451</v>
      </c>
      <c r="DH291">
        <v>539</v>
      </c>
      <c r="DI291">
        <v>190</v>
      </c>
      <c r="DJ291">
        <v>130</v>
      </c>
      <c r="DK291">
        <v>198</v>
      </c>
      <c r="DL291">
        <v>121</v>
      </c>
      <c r="DM291">
        <v>5780</v>
      </c>
      <c r="DN291">
        <v>463</v>
      </c>
      <c r="DO291">
        <v>2237</v>
      </c>
      <c r="DP291">
        <v>589</v>
      </c>
      <c r="DQ291">
        <v>70</v>
      </c>
      <c r="DR291">
        <v>73</v>
      </c>
      <c r="DS291">
        <v>49</v>
      </c>
      <c r="DT291">
        <v>37</v>
      </c>
      <c r="DU291">
        <v>106</v>
      </c>
      <c r="DV291">
        <v>173</v>
      </c>
      <c r="DW291">
        <v>2826</v>
      </c>
      <c r="DX291" t="s">
        <v>1525</v>
      </c>
      <c r="DY291" t="s">
        <v>1099</v>
      </c>
      <c r="DZ291" t="s">
        <v>700</v>
      </c>
      <c r="EA291" t="s">
        <v>700</v>
      </c>
      <c r="EB291" t="s">
        <v>1008</v>
      </c>
      <c r="EC291">
        <v>1.4</v>
      </c>
      <c r="ED291">
        <v>4.2</v>
      </c>
      <c r="EE291">
        <v>1.2</v>
      </c>
      <c r="EF291">
        <v>8.3000000000000007</v>
      </c>
      <c r="EG291">
        <v>8.3000000000000007</v>
      </c>
      <c r="EH291">
        <v>1.7</v>
      </c>
      <c r="EI291">
        <v>5</v>
      </c>
      <c r="EJ291">
        <v>1.3</v>
      </c>
      <c r="EK291">
        <v>2.9</v>
      </c>
      <c r="EL291">
        <v>1.3</v>
      </c>
      <c r="EM291">
        <v>2.2999999999999998</v>
      </c>
      <c r="EN291">
        <v>1.6</v>
      </c>
      <c r="EO291">
        <v>2.1</v>
      </c>
      <c r="EP291">
        <v>1.6</v>
      </c>
      <c r="EQ291">
        <v>0.9</v>
      </c>
      <c r="ER291">
        <v>33.200000000000003</v>
      </c>
      <c r="ES291">
        <v>30.3</v>
      </c>
      <c r="EU291">
        <v>88.8</v>
      </c>
      <c r="EV291">
        <v>3.6</v>
      </c>
      <c r="EW291">
        <v>27.9</v>
      </c>
      <c r="EX291">
        <v>0.9</v>
      </c>
      <c r="EY291">
        <v>1.4</v>
      </c>
      <c r="EZ291">
        <v>5.3</v>
      </c>
      <c r="FA291">
        <v>38.5</v>
      </c>
      <c r="FB291">
        <v>44.2</v>
      </c>
      <c r="FC291">
        <v>5</v>
      </c>
      <c r="FD291">
        <v>1.4</v>
      </c>
      <c r="FE291">
        <v>3.3</v>
      </c>
      <c r="FF291">
        <v>5.3</v>
      </c>
      <c r="FG291">
        <v>0.7</v>
      </c>
      <c r="FH291">
        <v>0.6</v>
      </c>
      <c r="FI291">
        <v>2.2999999999999998</v>
      </c>
      <c r="FJ291">
        <v>2.2999999999999998</v>
      </c>
      <c r="FK291">
        <v>4.5999999999999996</v>
      </c>
      <c r="FL291">
        <v>6.6</v>
      </c>
      <c r="FM291">
        <v>1.5</v>
      </c>
      <c r="FN291">
        <v>6.4</v>
      </c>
      <c r="FO291">
        <v>8.5</v>
      </c>
      <c r="FP291">
        <v>1.2</v>
      </c>
      <c r="FQ291">
        <v>3.1</v>
      </c>
      <c r="FR291">
        <v>0.5</v>
      </c>
      <c r="FS291">
        <v>9</v>
      </c>
      <c r="FZ291" t="s">
        <v>700</v>
      </c>
      <c r="GA291" t="s">
        <v>700</v>
      </c>
      <c r="GB291" t="s">
        <v>1009</v>
      </c>
      <c r="GC291" t="s">
        <v>195</v>
      </c>
    </row>
    <row r="292" spans="1:185" x14ac:dyDescent="0.25">
      <c r="A292" t="s">
        <v>1100</v>
      </c>
      <c r="B292">
        <v>50378</v>
      </c>
      <c r="C292">
        <v>2764</v>
      </c>
      <c r="D292">
        <v>10831</v>
      </c>
      <c r="E292">
        <v>598</v>
      </c>
      <c r="F292">
        <v>31727</v>
      </c>
      <c r="G292">
        <v>2145</v>
      </c>
      <c r="H292">
        <v>7820</v>
      </c>
      <c r="I292">
        <v>21</v>
      </c>
      <c r="J292">
        <v>2888</v>
      </c>
      <c r="K292">
        <v>158</v>
      </c>
      <c r="L292">
        <v>7943</v>
      </c>
      <c r="M292">
        <v>440</v>
      </c>
      <c r="N292">
        <v>9589</v>
      </c>
      <c r="O292">
        <v>730</v>
      </c>
      <c r="P292">
        <v>5012</v>
      </c>
      <c r="Q292">
        <v>521</v>
      </c>
      <c r="R292">
        <v>4919</v>
      </c>
      <c r="S292">
        <v>420</v>
      </c>
      <c r="T292">
        <v>5648</v>
      </c>
      <c r="U292">
        <v>287</v>
      </c>
      <c r="V292">
        <v>6559</v>
      </c>
      <c r="W292">
        <v>187</v>
      </c>
      <c r="X292">
        <v>24951</v>
      </c>
      <c r="Y292">
        <v>1753</v>
      </c>
      <c r="Z292">
        <v>25427</v>
      </c>
      <c r="AA292">
        <v>1011</v>
      </c>
      <c r="AB292">
        <v>47130</v>
      </c>
      <c r="AC292">
        <v>2420</v>
      </c>
      <c r="AD292">
        <v>669</v>
      </c>
      <c r="AE292">
        <v>73</v>
      </c>
      <c r="AF292">
        <v>166</v>
      </c>
      <c r="AG292">
        <v>53</v>
      </c>
      <c r="AH292">
        <v>1356</v>
      </c>
      <c r="AI292">
        <v>76</v>
      </c>
      <c r="AJ292">
        <v>254</v>
      </c>
      <c r="AK292">
        <v>33</v>
      </c>
      <c r="AL292">
        <v>794</v>
      </c>
      <c r="AM292">
        <v>100</v>
      </c>
      <c r="AN292">
        <v>1457</v>
      </c>
      <c r="AO292">
        <v>192</v>
      </c>
      <c r="AP292">
        <v>45974</v>
      </c>
      <c r="AQ292">
        <v>2273</v>
      </c>
      <c r="AR292">
        <v>5817</v>
      </c>
      <c r="AS292">
        <v>140</v>
      </c>
      <c r="AT292">
        <v>44561</v>
      </c>
      <c r="AU292">
        <v>2624</v>
      </c>
      <c r="AV292">
        <v>48662</v>
      </c>
      <c r="AW292">
        <v>2566</v>
      </c>
      <c r="AX292">
        <v>1716</v>
      </c>
      <c r="AY292">
        <v>198</v>
      </c>
      <c r="AZ292">
        <v>615</v>
      </c>
      <c r="BA292">
        <v>51</v>
      </c>
      <c r="BB292">
        <v>1101</v>
      </c>
      <c r="BC292">
        <v>147</v>
      </c>
      <c r="BD292">
        <v>2003</v>
      </c>
      <c r="BE292">
        <v>170</v>
      </c>
      <c r="BF292">
        <v>8285</v>
      </c>
      <c r="BG292">
        <v>527</v>
      </c>
      <c r="BH292">
        <v>10794</v>
      </c>
      <c r="BI292">
        <v>542</v>
      </c>
      <c r="BJ292">
        <v>8876</v>
      </c>
      <c r="BK292">
        <v>197</v>
      </c>
      <c r="BL292">
        <v>26639</v>
      </c>
      <c r="BM292">
        <v>1728</v>
      </c>
      <c r="BN292">
        <v>25744</v>
      </c>
      <c r="BO292">
        <v>1560</v>
      </c>
      <c r="BP292">
        <v>895</v>
      </c>
      <c r="BQ292">
        <v>168</v>
      </c>
      <c r="BR292">
        <v>5088</v>
      </c>
      <c r="BS292">
        <v>417</v>
      </c>
      <c r="BT292">
        <v>16625</v>
      </c>
      <c r="BU292">
        <v>988</v>
      </c>
      <c r="BV292">
        <v>11718</v>
      </c>
      <c r="BW292">
        <v>837</v>
      </c>
      <c r="BX292">
        <v>3384</v>
      </c>
      <c r="BY292">
        <v>320</v>
      </c>
      <c r="BZ292">
        <v>6801</v>
      </c>
      <c r="CA292">
        <v>852</v>
      </c>
      <c r="CB292">
        <v>9684</v>
      </c>
      <c r="CC292">
        <v>1067</v>
      </c>
      <c r="CD292">
        <v>20810</v>
      </c>
      <c r="CE292">
        <v>1324</v>
      </c>
      <c r="CF292">
        <v>16570</v>
      </c>
      <c r="CG292">
        <v>271</v>
      </c>
      <c r="CH292">
        <v>2764</v>
      </c>
      <c r="CI292">
        <v>47614</v>
      </c>
      <c r="CJ292">
        <v>39654</v>
      </c>
      <c r="CK292">
        <v>14822</v>
      </c>
      <c r="CL292">
        <v>45452</v>
      </c>
      <c r="CM292">
        <v>2960</v>
      </c>
      <c r="CN292">
        <v>840</v>
      </c>
      <c r="CO292">
        <v>1238</v>
      </c>
      <c r="CP292">
        <v>1205</v>
      </c>
      <c r="CQ292">
        <v>5751</v>
      </c>
      <c r="CR292">
        <v>935</v>
      </c>
      <c r="CS292">
        <v>3311</v>
      </c>
      <c r="CT292">
        <v>1037</v>
      </c>
      <c r="CU292">
        <v>588</v>
      </c>
      <c r="CV292">
        <v>893</v>
      </c>
      <c r="CW292">
        <v>1196</v>
      </c>
      <c r="CX292">
        <v>7961</v>
      </c>
      <c r="CY292">
        <v>2693</v>
      </c>
      <c r="CZ292">
        <v>1128</v>
      </c>
      <c r="DA292">
        <v>676</v>
      </c>
      <c r="DB292">
        <v>808</v>
      </c>
      <c r="DC292">
        <v>471</v>
      </c>
      <c r="DD292">
        <v>1251</v>
      </c>
      <c r="DE292">
        <v>8152</v>
      </c>
      <c r="DF292">
        <v>11363</v>
      </c>
      <c r="DG292">
        <v>9328</v>
      </c>
      <c r="DH292">
        <v>3183</v>
      </c>
      <c r="DI292">
        <v>669</v>
      </c>
      <c r="DJ292">
        <v>315</v>
      </c>
      <c r="DK292">
        <v>1366</v>
      </c>
      <c r="DL292">
        <v>783</v>
      </c>
      <c r="DM292">
        <v>40351</v>
      </c>
      <c r="DN292">
        <v>9712</v>
      </c>
      <c r="DO292">
        <v>13629</v>
      </c>
      <c r="DP292">
        <v>5886</v>
      </c>
      <c r="DQ292">
        <v>957</v>
      </c>
      <c r="DR292">
        <v>578</v>
      </c>
      <c r="DS292">
        <v>737</v>
      </c>
      <c r="DT292">
        <v>583</v>
      </c>
      <c r="DU292">
        <v>494</v>
      </c>
      <c r="DV292">
        <v>2232</v>
      </c>
      <c r="DW292">
        <v>19515</v>
      </c>
      <c r="DX292" t="s">
        <v>1525</v>
      </c>
      <c r="DY292" t="s">
        <v>1100</v>
      </c>
      <c r="DZ292" t="s">
        <v>700</v>
      </c>
      <c r="EA292" t="s">
        <v>700</v>
      </c>
      <c r="EB292" t="s">
        <v>1010</v>
      </c>
      <c r="EC292">
        <v>0.7</v>
      </c>
      <c r="ED292">
        <v>3.1</v>
      </c>
      <c r="EE292">
        <v>1.6</v>
      </c>
      <c r="EF292">
        <v>2</v>
      </c>
      <c r="EG292">
        <v>2.1</v>
      </c>
      <c r="EH292">
        <v>2.2999999999999998</v>
      </c>
      <c r="EI292">
        <v>1.4</v>
      </c>
      <c r="EJ292">
        <v>0.9</v>
      </c>
      <c r="EK292">
        <v>0.5</v>
      </c>
      <c r="EL292">
        <v>1.7</v>
      </c>
      <c r="EM292">
        <v>0.8</v>
      </c>
      <c r="EN292">
        <v>0.3</v>
      </c>
      <c r="EO292">
        <v>1.1000000000000001</v>
      </c>
      <c r="EP292">
        <v>0.7</v>
      </c>
      <c r="EQ292">
        <v>0.7</v>
      </c>
      <c r="ER292">
        <v>7.1</v>
      </c>
      <c r="ES292">
        <v>23.3</v>
      </c>
      <c r="ET292">
        <v>2.8</v>
      </c>
      <c r="EU292">
        <v>11.7</v>
      </c>
      <c r="EV292">
        <v>6.4</v>
      </c>
      <c r="EW292">
        <v>5.4</v>
      </c>
      <c r="EX292">
        <v>0.7</v>
      </c>
      <c r="EY292">
        <v>0.7</v>
      </c>
      <c r="EZ292">
        <v>4.5</v>
      </c>
      <c r="FA292">
        <v>6.3</v>
      </c>
      <c r="FB292">
        <v>6.2</v>
      </c>
      <c r="FC292">
        <v>0.8</v>
      </c>
      <c r="FD292">
        <v>0.8</v>
      </c>
      <c r="FE292">
        <v>3.4</v>
      </c>
      <c r="FF292">
        <v>1.3</v>
      </c>
      <c r="FG292">
        <v>1.3</v>
      </c>
      <c r="FH292">
        <v>0.7</v>
      </c>
      <c r="FI292">
        <v>0.8</v>
      </c>
      <c r="FJ292">
        <v>0.7</v>
      </c>
      <c r="FK292">
        <v>8.8000000000000007</v>
      </c>
      <c r="FL292">
        <v>2.4</v>
      </c>
      <c r="FM292">
        <v>1</v>
      </c>
      <c r="FN292">
        <v>1.3</v>
      </c>
      <c r="FO292">
        <v>3.1</v>
      </c>
      <c r="FP292">
        <v>2.5</v>
      </c>
      <c r="FQ292">
        <v>1.1000000000000001</v>
      </c>
      <c r="FR292">
        <v>0.5</v>
      </c>
      <c r="FS292">
        <v>246</v>
      </c>
      <c r="FZ292" t="s">
        <v>700</v>
      </c>
      <c r="GA292" t="s">
        <v>700</v>
      </c>
      <c r="GB292" t="s">
        <v>1011</v>
      </c>
      <c r="GC292" t="s">
        <v>195</v>
      </c>
    </row>
    <row r="293" spans="1:185" x14ac:dyDescent="0.25">
      <c r="A293" t="s">
        <v>1101</v>
      </c>
      <c r="B293">
        <v>131954</v>
      </c>
      <c r="C293">
        <v>4319</v>
      </c>
      <c r="D293">
        <v>39274</v>
      </c>
      <c r="E293">
        <v>814</v>
      </c>
      <c r="F293">
        <v>77484</v>
      </c>
      <c r="G293">
        <v>3500</v>
      </c>
      <c r="H293">
        <v>15196</v>
      </c>
      <c r="I293">
        <v>5</v>
      </c>
      <c r="J293">
        <v>11333</v>
      </c>
      <c r="K293">
        <v>427</v>
      </c>
      <c r="L293">
        <v>27941</v>
      </c>
      <c r="M293">
        <v>387</v>
      </c>
      <c r="N293">
        <v>9487</v>
      </c>
      <c r="O293">
        <v>587</v>
      </c>
      <c r="P293">
        <v>14410</v>
      </c>
      <c r="Q293">
        <v>1036</v>
      </c>
      <c r="R293">
        <v>18991</v>
      </c>
      <c r="S293">
        <v>531</v>
      </c>
      <c r="T293">
        <v>19041</v>
      </c>
      <c r="U293">
        <v>675</v>
      </c>
      <c r="V293">
        <v>15555</v>
      </c>
      <c r="W293">
        <v>671</v>
      </c>
      <c r="X293">
        <v>66573</v>
      </c>
      <c r="Y293">
        <v>2677</v>
      </c>
      <c r="Z293">
        <v>65381</v>
      </c>
      <c r="AA293">
        <v>1642</v>
      </c>
      <c r="AB293">
        <v>124908</v>
      </c>
      <c r="AC293">
        <v>3841</v>
      </c>
      <c r="AD293">
        <v>1766</v>
      </c>
      <c r="AE293">
        <v>100</v>
      </c>
      <c r="AF293">
        <v>431</v>
      </c>
      <c r="AG293">
        <v>43</v>
      </c>
      <c r="AH293">
        <v>1486</v>
      </c>
      <c r="AI293">
        <v>0</v>
      </c>
      <c r="AJ293">
        <v>1125</v>
      </c>
      <c r="AK293">
        <v>171</v>
      </c>
      <c r="AL293">
        <v>2223</v>
      </c>
      <c r="AM293">
        <v>164</v>
      </c>
      <c r="AN293">
        <v>3795</v>
      </c>
      <c r="AO293">
        <v>321</v>
      </c>
      <c r="AP293">
        <v>122401</v>
      </c>
      <c r="AQ293">
        <v>3682</v>
      </c>
      <c r="AR293">
        <v>12212</v>
      </c>
      <c r="AS293">
        <v>254</v>
      </c>
      <c r="AT293">
        <v>119742</v>
      </c>
      <c r="AU293">
        <v>4065</v>
      </c>
      <c r="AV293">
        <v>128336</v>
      </c>
      <c r="AW293">
        <v>3981</v>
      </c>
      <c r="AX293">
        <v>3618</v>
      </c>
      <c r="AY293">
        <v>338</v>
      </c>
      <c r="AZ293">
        <v>2009</v>
      </c>
      <c r="BA293">
        <v>54</v>
      </c>
      <c r="BB293">
        <v>1609</v>
      </c>
      <c r="BC293">
        <v>284</v>
      </c>
      <c r="BD293">
        <v>4489</v>
      </c>
      <c r="BE293">
        <v>324</v>
      </c>
      <c r="BF293">
        <v>24080</v>
      </c>
      <c r="BG293">
        <v>999</v>
      </c>
      <c r="BH293">
        <v>30836</v>
      </c>
      <c r="BI293">
        <v>1121</v>
      </c>
      <c r="BJ293">
        <v>23788</v>
      </c>
      <c r="BK293">
        <v>474</v>
      </c>
      <c r="BL293">
        <v>67720</v>
      </c>
      <c r="BM293">
        <v>2837</v>
      </c>
      <c r="BN293">
        <v>65588</v>
      </c>
      <c r="BO293">
        <v>2581</v>
      </c>
      <c r="BP293">
        <v>2132</v>
      </c>
      <c r="BQ293">
        <v>256</v>
      </c>
      <c r="BR293">
        <v>9764</v>
      </c>
      <c r="BS293">
        <v>663</v>
      </c>
      <c r="BT293">
        <v>48136</v>
      </c>
      <c r="BU293">
        <v>1597</v>
      </c>
      <c r="BV293">
        <v>20908</v>
      </c>
      <c r="BW293">
        <v>1274</v>
      </c>
      <c r="BX293">
        <v>8440</v>
      </c>
      <c r="BY293">
        <v>629</v>
      </c>
      <c r="BZ293">
        <v>5850</v>
      </c>
      <c r="CA293">
        <v>424</v>
      </c>
      <c r="CB293">
        <v>11017</v>
      </c>
      <c r="CC293">
        <v>801</v>
      </c>
      <c r="CD293">
        <v>54242</v>
      </c>
      <c r="CE293">
        <v>2298</v>
      </c>
      <c r="CF293">
        <v>65980</v>
      </c>
      <c r="CG293">
        <v>1201</v>
      </c>
      <c r="CH293">
        <v>4319</v>
      </c>
      <c r="CI293">
        <v>127635</v>
      </c>
      <c r="CJ293">
        <v>109826</v>
      </c>
      <c r="CK293">
        <v>32595</v>
      </c>
      <c r="CL293">
        <v>118187</v>
      </c>
      <c r="CM293">
        <v>5104</v>
      </c>
      <c r="CN293">
        <v>1698</v>
      </c>
      <c r="CO293">
        <v>1247</v>
      </c>
      <c r="CP293">
        <v>7279</v>
      </c>
      <c r="CQ293">
        <v>11706</v>
      </c>
      <c r="CR293">
        <v>2687</v>
      </c>
      <c r="CS293">
        <v>8129</v>
      </c>
      <c r="CT293">
        <v>3522</v>
      </c>
      <c r="CU293">
        <v>957</v>
      </c>
      <c r="CV293">
        <v>4975</v>
      </c>
      <c r="CW293">
        <v>6646</v>
      </c>
      <c r="CX293">
        <v>14952</v>
      </c>
      <c r="CY293">
        <v>4310</v>
      </c>
      <c r="CZ293">
        <v>3090</v>
      </c>
      <c r="DA293">
        <v>1917</v>
      </c>
      <c r="DB293">
        <v>1633</v>
      </c>
      <c r="DC293">
        <v>880</v>
      </c>
      <c r="DD293">
        <v>2499</v>
      </c>
      <c r="DE293">
        <v>11942</v>
      </c>
      <c r="DF293">
        <v>35304</v>
      </c>
      <c r="DG293">
        <v>29140</v>
      </c>
      <c r="DH293">
        <v>13879</v>
      </c>
      <c r="DI293">
        <v>2594</v>
      </c>
      <c r="DJ293">
        <v>1458</v>
      </c>
      <c r="DK293">
        <v>3570</v>
      </c>
      <c r="DL293">
        <v>2037</v>
      </c>
      <c r="DM293">
        <v>117498</v>
      </c>
      <c r="DN293">
        <v>13263</v>
      </c>
      <c r="DO293">
        <v>38584</v>
      </c>
      <c r="DP293">
        <v>8662</v>
      </c>
      <c r="DQ293">
        <v>1189</v>
      </c>
      <c r="DR293">
        <v>1351</v>
      </c>
      <c r="DS293">
        <v>1231</v>
      </c>
      <c r="DT293">
        <v>1033</v>
      </c>
      <c r="DU293">
        <v>898</v>
      </c>
      <c r="DV293">
        <v>2363</v>
      </c>
      <c r="DW293">
        <v>47246</v>
      </c>
      <c r="DX293" t="s">
        <v>1525</v>
      </c>
      <c r="DY293" t="s">
        <v>1101</v>
      </c>
      <c r="DZ293" t="s">
        <v>700</v>
      </c>
      <c r="EA293" t="s">
        <v>700</v>
      </c>
      <c r="EB293" t="s">
        <v>1012</v>
      </c>
      <c r="EC293">
        <v>0.4</v>
      </c>
      <c r="ED293">
        <v>1.7</v>
      </c>
      <c r="EE293">
        <v>0.5</v>
      </c>
      <c r="EF293">
        <v>1.9</v>
      </c>
      <c r="EG293">
        <v>1.8</v>
      </c>
      <c r="EH293">
        <v>0.8</v>
      </c>
      <c r="EI293">
        <v>0.9</v>
      </c>
      <c r="EJ293">
        <v>1.4</v>
      </c>
      <c r="EK293">
        <v>0.2</v>
      </c>
      <c r="EL293">
        <v>0.7</v>
      </c>
      <c r="EM293">
        <v>0.5</v>
      </c>
      <c r="EN293">
        <v>0.1</v>
      </c>
      <c r="EO293">
        <v>0.6</v>
      </c>
      <c r="EP293">
        <v>0.5</v>
      </c>
      <c r="EQ293">
        <v>0.4</v>
      </c>
      <c r="ER293">
        <v>5.4</v>
      </c>
      <c r="ES293">
        <v>11</v>
      </c>
      <c r="ET293">
        <v>1.2</v>
      </c>
      <c r="EU293">
        <v>8.3000000000000007</v>
      </c>
      <c r="EV293">
        <v>9.5</v>
      </c>
      <c r="EW293">
        <v>3</v>
      </c>
      <c r="EX293">
        <v>0.4</v>
      </c>
      <c r="EY293">
        <v>0.4</v>
      </c>
      <c r="EZ293">
        <v>3.9</v>
      </c>
      <c r="FA293">
        <v>3.4</v>
      </c>
      <c r="FB293">
        <v>8.1</v>
      </c>
      <c r="FC293">
        <v>0.8</v>
      </c>
      <c r="FD293">
        <v>0.5</v>
      </c>
      <c r="FE293">
        <v>2.4</v>
      </c>
      <c r="FF293">
        <v>0.7</v>
      </c>
      <c r="FG293">
        <v>0.7</v>
      </c>
      <c r="FH293">
        <v>0.8</v>
      </c>
      <c r="FI293">
        <v>0.5</v>
      </c>
      <c r="FJ293">
        <v>0.5</v>
      </c>
      <c r="FK293">
        <v>5</v>
      </c>
      <c r="FL293">
        <v>1.8</v>
      </c>
      <c r="FM293">
        <v>0.6</v>
      </c>
      <c r="FN293">
        <v>1</v>
      </c>
      <c r="FO293">
        <v>2.1</v>
      </c>
      <c r="FP293">
        <v>2.1</v>
      </c>
      <c r="FQ293">
        <v>0.9</v>
      </c>
      <c r="FR293">
        <v>0.5</v>
      </c>
      <c r="FS293">
        <v>121</v>
      </c>
      <c r="FZ293" t="s">
        <v>700</v>
      </c>
      <c r="GA293" t="s">
        <v>700</v>
      </c>
      <c r="GB293" t="s">
        <v>1013</v>
      </c>
      <c r="GC293" t="s">
        <v>195</v>
      </c>
    </row>
    <row r="294" spans="1:185" x14ac:dyDescent="0.25">
      <c r="A294" t="s">
        <v>1102</v>
      </c>
      <c r="B294">
        <v>9701</v>
      </c>
      <c r="C294">
        <v>546</v>
      </c>
      <c r="D294">
        <v>2389</v>
      </c>
      <c r="E294">
        <v>170</v>
      </c>
      <c r="F294">
        <v>5504</v>
      </c>
      <c r="G294">
        <v>376</v>
      </c>
      <c r="H294">
        <v>1808</v>
      </c>
      <c r="I294">
        <v>0</v>
      </c>
      <c r="J294">
        <v>738</v>
      </c>
      <c r="K294">
        <v>50</v>
      </c>
      <c r="L294">
        <v>1651</v>
      </c>
      <c r="M294">
        <v>120</v>
      </c>
      <c r="N294">
        <v>690</v>
      </c>
      <c r="O294">
        <v>58</v>
      </c>
      <c r="P294">
        <v>1093</v>
      </c>
      <c r="Q294">
        <v>114</v>
      </c>
      <c r="R294">
        <v>1013</v>
      </c>
      <c r="S294">
        <v>110</v>
      </c>
      <c r="T294">
        <v>1187</v>
      </c>
      <c r="U294">
        <v>42</v>
      </c>
      <c r="V294">
        <v>1521</v>
      </c>
      <c r="W294">
        <v>52</v>
      </c>
      <c r="X294">
        <v>4995</v>
      </c>
      <c r="Y294">
        <v>367</v>
      </c>
      <c r="Z294">
        <v>4706</v>
      </c>
      <c r="AA294">
        <v>179</v>
      </c>
      <c r="AB294">
        <v>8941</v>
      </c>
      <c r="AC294">
        <v>328</v>
      </c>
      <c r="AD294">
        <v>54</v>
      </c>
      <c r="AE294">
        <v>0</v>
      </c>
      <c r="AF294">
        <v>347</v>
      </c>
      <c r="AG294">
        <v>174</v>
      </c>
      <c r="AH294">
        <v>62</v>
      </c>
      <c r="AI294">
        <v>0</v>
      </c>
      <c r="AJ294">
        <v>92</v>
      </c>
      <c r="AK294">
        <v>18</v>
      </c>
      <c r="AL294">
        <v>205</v>
      </c>
      <c r="AM294">
        <v>26</v>
      </c>
      <c r="AN294">
        <v>444</v>
      </c>
      <c r="AO294">
        <v>126</v>
      </c>
      <c r="AP294">
        <v>8711</v>
      </c>
      <c r="AQ294">
        <v>295</v>
      </c>
      <c r="AR294">
        <v>1288</v>
      </c>
      <c r="AS294">
        <v>16</v>
      </c>
      <c r="AT294">
        <v>8413</v>
      </c>
      <c r="AU294">
        <v>530</v>
      </c>
      <c r="AV294">
        <v>9528</v>
      </c>
      <c r="AW294">
        <v>528</v>
      </c>
      <c r="AX294">
        <v>173</v>
      </c>
      <c r="AY294">
        <v>18</v>
      </c>
      <c r="AZ294">
        <v>92</v>
      </c>
      <c r="BA294">
        <v>0</v>
      </c>
      <c r="BB294">
        <v>81</v>
      </c>
      <c r="BC294">
        <v>18</v>
      </c>
      <c r="BD294">
        <v>542</v>
      </c>
      <c r="BE294">
        <v>16</v>
      </c>
      <c r="BF294">
        <v>2354</v>
      </c>
      <c r="BG294">
        <v>153</v>
      </c>
      <c r="BH294">
        <v>2637</v>
      </c>
      <c r="BI294">
        <v>146</v>
      </c>
      <c r="BJ294">
        <v>1089</v>
      </c>
      <c r="BK294">
        <v>3</v>
      </c>
      <c r="BL294">
        <v>4502</v>
      </c>
      <c r="BM294">
        <v>305</v>
      </c>
      <c r="BN294">
        <v>4372</v>
      </c>
      <c r="BO294">
        <v>285</v>
      </c>
      <c r="BP294">
        <v>130</v>
      </c>
      <c r="BQ294">
        <v>20</v>
      </c>
      <c r="BR294">
        <v>1002</v>
      </c>
      <c r="BS294">
        <v>71</v>
      </c>
      <c r="BT294">
        <v>3164</v>
      </c>
      <c r="BU294">
        <v>130</v>
      </c>
      <c r="BV294">
        <v>1570</v>
      </c>
      <c r="BW294">
        <v>185</v>
      </c>
      <c r="BX294">
        <v>770</v>
      </c>
      <c r="BY294">
        <v>61</v>
      </c>
      <c r="BZ294">
        <v>1297</v>
      </c>
      <c r="CA294">
        <v>167</v>
      </c>
      <c r="CB294">
        <v>1789</v>
      </c>
      <c r="CC294">
        <v>186</v>
      </c>
      <c r="CD294">
        <v>4390</v>
      </c>
      <c r="CE294">
        <v>273</v>
      </c>
      <c r="CF294">
        <v>3472</v>
      </c>
      <c r="CG294">
        <v>77</v>
      </c>
      <c r="CH294">
        <v>546</v>
      </c>
      <c r="CI294">
        <v>9155</v>
      </c>
      <c r="CJ294">
        <v>7075</v>
      </c>
      <c r="CK294">
        <v>3683</v>
      </c>
      <c r="CL294">
        <v>8882</v>
      </c>
      <c r="CM294">
        <v>369</v>
      </c>
      <c r="CN294">
        <v>127</v>
      </c>
      <c r="CO294">
        <v>547</v>
      </c>
      <c r="CP294">
        <v>435</v>
      </c>
      <c r="CQ294">
        <v>546</v>
      </c>
      <c r="CR294">
        <v>193</v>
      </c>
      <c r="CS294">
        <v>451</v>
      </c>
      <c r="CT294">
        <v>276</v>
      </c>
      <c r="CU294">
        <v>59</v>
      </c>
      <c r="CV294">
        <v>237</v>
      </c>
      <c r="CW294">
        <v>202</v>
      </c>
      <c r="CX294">
        <v>1188</v>
      </c>
      <c r="CY294">
        <v>325</v>
      </c>
      <c r="CZ294">
        <v>265</v>
      </c>
      <c r="DA294">
        <v>189</v>
      </c>
      <c r="DB294">
        <v>220</v>
      </c>
      <c r="DC294">
        <v>116</v>
      </c>
      <c r="DD294">
        <v>366</v>
      </c>
      <c r="DE294">
        <v>1348</v>
      </c>
      <c r="DF294">
        <v>2817</v>
      </c>
      <c r="DG294">
        <v>2229</v>
      </c>
      <c r="DH294">
        <v>734</v>
      </c>
      <c r="DI294">
        <v>223</v>
      </c>
      <c r="DJ294">
        <v>167</v>
      </c>
      <c r="DK294">
        <v>365</v>
      </c>
      <c r="DL294">
        <v>266</v>
      </c>
      <c r="DM294">
        <v>8749</v>
      </c>
      <c r="DN294">
        <v>964</v>
      </c>
      <c r="DO294">
        <v>3247</v>
      </c>
      <c r="DP294">
        <v>918</v>
      </c>
      <c r="DQ294">
        <v>188</v>
      </c>
      <c r="DR294">
        <v>110</v>
      </c>
      <c r="DS294">
        <v>51</v>
      </c>
      <c r="DT294">
        <v>68</v>
      </c>
      <c r="DU294">
        <v>85</v>
      </c>
      <c r="DV294">
        <v>265</v>
      </c>
      <c r="DW294">
        <v>4165</v>
      </c>
      <c r="DX294" t="s">
        <v>1525</v>
      </c>
      <c r="DY294" t="s">
        <v>1102</v>
      </c>
      <c r="DZ294" t="s">
        <v>700</v>
      </c>
      <c r="EA294" t="s">
        <v>700</v>
      </c>
      <c r="EB294" t="s">
        <v>1014</v>
      </c>
      <c r="EC294">
        <v>1.4</v>
      </c>
      <c r="ED294">
        <v>4.3</v>
      </c>
      <c r="EE294">
        <v>2.8</v>
      </c>
      <c r="EF294">
        <v>3.8</v>
      </c>
      <c r="EG294">
        <v>3.9</v>
      </c>
      <c r="EH294">
        <v>5.5</v>
      </c>
      <c r="EI294">
        <v>2</v>
      </c>
      <c r="EJ294">
        <v>1.5</v>
      </c>
      <c r="EK294">
        <v>1.9</v>
      </c>
      <c r="EL294">
        <v>3</v>
      </c>
      <c r="EM294">
        <v>1.7</v>
      </c>
      <c r="EN294">
        <v>1</v>
      </c>
      <c r="EO294">
        <v>1.9</v>
      </c>
      <c r="EP294">
        <v>1.3</v>
      </c>
      <c r="EQ294">
        <v>1.1000000000000001</v>
      </c>
      <c r="ER294">
        <v>27.1</v>
      </c>
      <c r="ES294">
        <v>17.8</v>
      </c>
      <c r="ET294">
        <v>24.2</v>
      </c>
      <c r="EU294">
        <v>17.399999999999999</v>
      </c>
      <c r="EV294">
        <v>12.1</v>
      </c>
      <c r="EW294">
        <v>15.3</v>
      </c>
      <c r="EX294">
        <v>0.9</v>
      </c>
      <c r="EY294">
        <v>1.5</v>
      </c>
      <c r="EZ294">
        <v>9.1</v>
      </c>
      <c r="FA294">
        <v>17.2</v>
      </c>
      <c r="FB294">
        <v>18.8</v>
      </c>
      <c r="FC294">
        <v>0.9</v>
      </c>
      <c r="FD294">
        <v>1.6</v>
      </c>
      <c r="FE294">
        <v>2.4</v>
      </c>
      <c r="FF294">
        <v>2.2000000000000002</v>
      </c>
      <c r="FG294">
        <v>2.2000000000000002</v>
      </c>
      <c r="FH294">
        <v>0.3</v>
      </c>
      <c r="FI294">
        <v>2</v>
      </c>
      <c r="FJ294">
        <v>2</v>
      </c>
      <c r="FK294">
        <v>16.399999999999999</v>
      </c>
      <c r="FL294">
        <v>2.7</v>
      </c>
      <c r="FM294">
        <v>1.6</v>
      </c>
      <c r="FN294">
        <v>4.5999999999999996</v>
      </c>
      <c r="FO294">
        <v>3.4</v>
      </c>
      <c r="FP294">
        <v>4.9000000000000004</v>
      </c>
      <c r="FQ294">
        <v>2</v>
      </c>
      <c r="FR294">
        <v>1.4</v>
      </c>
      <c r="FS294">
        <v>89</v>
      </c>
      <c r="FZ294" t="s">
        <v>700</v>
      </c>
      <c r="GA294" t="s">
        <v>700</v>
      </c>
      <c r="GB294" t="s">
        <v>1015</v>
      </c>
      <c r="GC294" t="s">
        <v>195</v>
      </c>
    </row>
    <row r="297" spans="1:185" s="68" customFormat="1" x14ac:dyDescent="0.25">
      <c r="A297" s="68">
        <v>55001</v>
      </c>
      <c r="B297" s="68">
        <v>3013</v>
      </c>
      <c r="C297" s="68">
        <v>82</v>
      </c>
      <c r="D297" s="68">
        <v>649</v>
      </c>
      <c r="E297" s="68">
        <v>32</v>
      </c>
      <c r="F297" s="68">
        <v>1676</v>
      </c>
      <c r="G297" s="68">
        <v>50</v>
      </c>
      <c r="H297" s="68">
        <v>688</v>
      </c>
      <c r="I297" s="68">
        <v>0</v>
      </c>
      <c r="J297" s="68">
        <v>133</v>
      </c>
      <c r="K297" s="68">
        <v>10</v>
      </c>
      <c r="L297" s="68">
        <v>516</v>
      </c>
      <c r="M297" s="68">
        <v>22</v>
      </c>
      <c r="N297" s="68">
        <v>117</v>
      </c>
      <c r="O297" s="68">
        <v>0</v>
      </c>
      <c r="P297" s="68">
        <v>192</v>
      </c>
      <c r="Q297" s="68">
        <v>16</v>
      </c>
      <c r="R297" s="68">
        <v>293</v>
      </c>
      <c r="S297" s="68">
        <v>5</v>
      </c>
      <c r="T297" s="68">
        <v>431</v>
      </c>
      <c r="U297" s="68">
        <v>5</v>
      </c>
      <c r="V297" s="68">
        <v>643</v>
      </c>
      <c r="W297" s="68">
        <v>24</v>
      </c>
      <c r="X297" s="68">
        <v>1503</v>
      </c>
      <c r="Y297" s="68">
        <v>46</v>
      </c>
      <c r="Z297" s="68">
        <v>1510</v>
      </c>
      <c r="AA297" s="68">
        <v>36</v>
      </c>
      <c r="AB297" s="68">
        <v>2803</v>
      </c>
      <c r="AC297" s="68">
        <v>77</v>
      </c>
      <c r="AD297" s="68">
        <v>40</v>
      </c>
      <c r="AE297" s="68">
        <v>4</v>
      </c>
      <c r="AF297" s="68">
        <v>0</v>
      </c>
      <c r="AG297" s="68">
        <v>0</v>
      </c>
      <c r="AH297" s="68">
        <v>107</v>
      </c>
      <c r="AI297" s="68">
        <v>0</v>
      </c>
      <c r="AJ297" s="68">
        <v>7</v>
      </c>
      <c r="AK297" s="68">
        <v>0</v>
      </c>
      <c r="AL297" s="68">
        <v>55</v>
      </c>
      <c r="AM297" s="68">
        <v>0</v>
      </c>
      <c r="AN297" s="68">
        <v>93</v>
      </c>
      <c r="AO297" s="68">
        <v>0</v>
      </c>
      <c r="AP297" s="68">
        <v>2731</v>
      </c>
      <c r="AQ297" s="68">
        <v>77</v>
      </c>
      <c r="AR297" s="68">
        <v>324</v>
      </c>
      <c r="AS297" s="68">
        <v>10</v>
      </c>
      <c r="AT297" s="68">
        <v>2689</v>
      </c>
      <c r="AU297" s="68">
        <v>72</v>
      </c>
      <c r="AV297" s="68">
        <v>2778</v>
      </c>
      <c r="AW297" s="68">
        <v>77</v>
      </c>
      <c r="AX297" s="68">
        <v>235</v>
      </c>
      <c r="AY297" s="68">
        <v>5</v>
      </c>
      <c r="AZ297" s="68">
        <v>204</v>
      </c>
      <c r="BA297" s="68">
        <v>0</v>
      </c>
      <c r="BB297" s="68">
        <v>31</v>
      </c>
      <c r="BC297" s="68">
        <v>5</v>
      </c>
      <c r="BD297" s="68">
        <v>65</v>
      </c>
      <c r="BE297" s="68">
        <v>9</v>
      </c>
      <c r="BF297" s="68">
        <v>357</v>
      </c>
      <c r="BG297" s="68">
        <v>19</v>
      </c>
      <c r="BH297" s="68">
        <v>565</v>
      </c>
      <c r="BI297" s="68">
        <v>11</v>
      </c>
      <c r="BJ297" s="68">
        <v>1260</v>
      </c>
      <c r="BK297" s="68">
        <v>11</v>
      </c>
      <c r="BL297" s="68">
        <v>1327</v>
      </c>
      <c r="BM297" s="68">
        <v>12</v>
      </c>
      <c r="BN297" s="68">
        <v>1290</v>
      </c>
      <c r="BO297" s="68">
        <v>0</v>
      </c>
      <c r="BP297" s="68">
        <v>37</v>
      </c>
      <c r="BQ297" s="68">
        <v>12</v>
      </c>
      <c r="BR297" s="68">
        <v>349</v>
      </c>
      <c r="BS297" s="68">
        <v>38</v>
      </c>
      <c r="BT297" s="68">
        <v>912</v>
      </c>
      <c r="BU297" s="68">
        <v>0</v>
      </c>
      <c r="BV297" s="68">
        <v>525</v>
      </c>
      <c r="BW297" s="68">
        <v>27</v>
      </c>
      <c r="BX297" s="68">
        <v>239</v>
      </c>
      <c r="BY297" s="68">
        <v>23</v>
      </c>
      <c r="BZ297" s="68">
        <v>184</v>
      </c>
      <c r="CA297" s="68">
        <v>22</v>
      </c>
      <c r="CB297" s="68">
        <v>219</v>
      </c>
      <c r="CC297" s="68">
        <v>22</v>
      </c>
      <c r="CD297" s="68">
        <v>611</v>
      </c>
      <c r="CE297" s="68">
        <v>24</v>
      </c>
      <c r="CF297" s="68">
        <v>2174</v>
      </c>
      <c r="CG297" s="68">
        <v>36</v>
      </c>
      <c r="CH297" s="68">
        <v>82</v>
      </c>
      <c r="CI297" s="68">
        <v>2931</v>
      </c>
      <c r="CJ297" s="68">
        <v>2517</v>
      </c>
      <c r="CK297" s="68">
        <v>902</v>
      </c>
      <c r="CL297" s="68">
        <v>2755</v>
      </c>
      <c r="CM297" s="68">
        <v>154</v>
      </c>
      <c r="CN297" s="68">
        <v>75</v>
      </c>
      <c r="CO297" s="68">
        <v>25</v>
      </c>
      <c r="CP297" s="68">
        <v>95</v>
      </c>
      <c r="CQ297" s="68">
        <v>188</v>
      </c>
      <c r="CR297" s="68">
        <v>47</v>
      </c>
      <c r="CS297" s="68">
        <v>156</v>
      </c>
      <c r="CT297" s="68">
        <v>38</v>
      </c>
      <c r="CU297" s="68">
        <v>34</v>
      </c>
      <c r="CV297" s="68">
        <v>109</v>
      </c>
      <c r="CW297" s="68">
        <v>312</v>
      </c>
      <c r="CX297" s="68">
        <v>314</v>
      </c>
      <c r="CY297" s="68">
        <v>113</v>
      </c>
      <c r="CZ297" s="68">
        <v>14</v>
      </c>
      <c r="DA297" s="68">
        <v>52</v>
      </c>
      <c r="DB297" s="68">
        <v>37</v>
      </c>
      <c r="DC297" s="68">
        <v>5</v>
      </c>
      <c r="DD297" s="68">
        <v>5</v>
      </c>
      <c r="DE297" s="68">
        <v>219</v>
      </c>
      <c r="DF297" s="68">
        <v>938</v>
      </c>
      <c r="DG297" s="68">
        <v>853</v>
      </c>
      <c r="DH297" s="68">
        <v>220</v>
      </c>
      <c r="DI297" s="68">
        <v>50</v>
      </c>
      <c r="DJ297" s="68">
        <v>20</v>
      </c>
      <c r="DK297" s="68">
        <v>35</v>
      </c>
      <c r="DL297" s="68">
        <v>19</v>
      </c>
      <c r="DM297" s="68">
        <v>2859</v>
      </c>
      <c r="DN297" s="68">
        <v>132</v>
      </c>
      <c r="DO297" s="68">
        <v>1099</v>
      </c>
      <c r="DP297" s="68">
        <v>58</v>
      </c>
      <c r="DQ297" s="68">
        <v>10</v>
      </c>
      <c r="DR297" s="68">
        <v>6</v>
      </c>
      <c r="DS297" s="68">
        <v>10</v>
      </c>
      <c r="DT297" s="68">
        <v>0</v>
      </c>
      <c r="DU297" s="68">
        <v>0</v>
      </c>
      <c r="DV297" s="68">
        <v>12</v>
      </c>
      <c r="DW297" s="68">
        <v>1157</v>
      </c>
      <c r="DX297" s="68" t="s">
        <v>1523</v>
      </c>
      <c r="DY297" s="69" t="s">
        <v>1097</v>
      </c>
      <c r="DZ297" s="68" t="s">
        <v>1526</v>
      </c>
      <c r="EA297" s="68" t="s">
        <v>700</v>
      </c>
      <c r="EB297" s="68">
        <v>55001</v>
      </c>
      <c r="EC297">
        <v>1.3</v>
      </c>
      <c r="ED297">
        <v>6.6</v>
      </c>
      <c r="EE297">
        <v>2.9</v>
      </c>
      <c r="EF297">
        <v>13.9</v>
      </c>
      <c r="EG297">
        <v>6</v>
      </c>
      <c r="EH297">
        <v>2.2999999999999998</v>
      </c>
      <c r="EI297">
        <v>1.7</v>
      </c>
      <c r="EJ297">
        <v>3.6</v>
      </c>
      <c r="EK297">
        <v>3.4</v>
      </c>
      <c r="EL297">
        <v>3.2</v>
      </c>
      <c r="EM297">
        <v>1.8</v>
      </c>
      <c r="EN297">
        <v>2.5</v>
      </c>
      <c r="EO297">
        <v>1.8</v>
      </c>
      <c r="EP297">
        <v>1.5</v>
      </c>
      <c r="EQ297">
        <v>1.4</v>
      </c>
      <c r="ER297">
        <v>18.100000000000001</v>
      </c>
      <c r="ES297"/>
      <c r="ET297">
        <v>15</v>
      </c>
      <c r="EU297">
        <v>82.3</v>
      </c>
      <c r="EV297">
        <v>26.7</v>
      </c>
      <c r="EW297">
        <v>17.100000000000001</v>
      </c>
      <c r="EX297">
        <v>1.5</v>
      </c>
      <c r="EY297">
        <v>1.4</v>
      </c>
      <c r="EZ297">
        <v>2.6</v>
      </c>
      <c r="FA297">
        <v>8.1999999999999993</v>
      </c>
      <c r="FB297">
        <v>18.899999999999999</v>
      </c>
      <c r="FC297">
        <v>4.3</v>
      </c>
      <c r="FD297">
        <v>1.3</v>
      </c>
      <c r="FE297">
        <v>13.1</v>
      </c>
      <c r="FF297">
        <v>5</v>
      </c>
      <c r="FG297">
        <v>2.1</v>
      </c>
      <c r="FH297">
        <v>0.8</v>
      </c>
      <c r="FI297">
        <v>0.9</v>
      </c>
      <c r="FJ297">
        <v>1.3</v>
      </c>
      <c r="FK297">
        <v>28.4</v>
      </c>
      <c r="FL297">
        <v>6</v>
      </c>
      <c r="FM297">
        <v>1.9</v>
      </c>
      <c r="FN297">
        <v>3.4</v>
      </c>
      <c r="FO297">
        <v>7.4</v>
      </c>
      <c r="FP297">
        <v>7.3</v>
      </c>
      <c r="FQ297">
        <v>3.8</v>
      </c>
      <c r="FR297">
        <v>1.3</v>
      </c>
      <c r="FS297">
        <v>19</v>
      </c>
      <c r="FZ297" s="68" t="s">
        <v>1871</v>
      </c>
      <c r="GA297" s="68" t="s">
        <v>1871</v>
      </c>
      <c r="GB297" s="68" t="s">
        <v>1103</v>
      </c>
      <c r="GC297" s="68" t="s">
        <v>2364</v>
      </c>
    </row>
    <row r="298" spans="1:185" x14ac:dyDescent="0.25">
      <c r="A298">
        <v>55006</v>
      </c>
      <c r="B298">
        <v>3902</v>
      </c>
      <c r="C298">
        <v>223</v>
      </c>
      <c r="D298">
        <v>950</v>
      </c>
      <c r="E298">
        <v>31</v>
      </c>
      <c r="F298">
        <v>2363</v>
      </c>
      <c r="G298">
        <v>192</v>
      </c>
      <c r="H298">
        <v>589</v>
      </c>
      <c r="I298">
        <v>0</v>
      </c>
      <c r="J298">
        <v>268</v>
      </c>
      <c r="K298">
        <v>3</v>
      </c>
      <c r="L298">
        <v>682</v>
      </c>
      <c r="M298">
        <v>28</v>
      </c>
      <c r="N298">
        <v>339</v>
      </c>
      <c r="O298">
        <v>45</v>
      </c>
      <c r="P298">
        <v>461</v>
      </c>
      <c r="Q298">
        <v>42</v>
      </c>
      <c r="R298">
        <v>480</v>
      </c>
      <c r="S298">
        <v>26</v>
      </c>
      <c r="T298">
        <v>494</v>
      </c>
      <c r="U298">
        <v>39</v>
      </c>
      <c r="V298">
        <v>589</v>
      </c>
      <c r="W298">
        <v>40</v>
      </c>
      <c r="X298">
        <v>1971</v>
      </c>
      <c r="Y298">
        <v>153</v>
      </c>
      <c r="Z298">
        <v>1931</v>
      </c>
      <c r="AA298">
        <v>70</v>
      </c>
      <c r="AB298">
        <v>3749</v>
      </c>
      <c r="AC298">
        <v>204</v>
      </c>
      <c r="AD298">
        <v>30</v>
      </c>
      <c r="AE298">
        <v>0</v>
      </c>
      <c r="AF298">
        <v>11</v>
      </c>
      <c r="AG298">
        <v>3</v>
      </c>
      <c r="AH298">
        <v>4</v>
      </c>
      <c r="AI298">
        <v>0</v>
      </c>
      <c r="AJ298">
        <v>2</v>
      </c>
      <c r="AK298">
        <v>0</v>
      </c>
      <c r="AL298">
        <v>106</v>
      </c>
      <c r="AM298">
        <v>16</v>
      </c>
      <c r="AN298">
        <v>151</v>
      </c>
      <c r="AO298">
        <v>7</v>
      </c>
      <c r="AP298">
        <v>3606</v>
      </c>
      <c r="AQ298">
        <v>197</v>
      </c>
      <c r="AR298">
        <v>705</v>
      </c>
      <c r="AS298">
        <v>29</v>
      </c>
      <c r="AT298">
        <v>3197</v>
      </c>
      <c r="AU298">
        <v>194</v>
      </c>
      <c r="AV298">
        <v>3870</v>
      </c>
      <c r="AW298">
        <v>221</v>
      </c>
      <c r="AX298">
        <v>32</v>
      </c>
      <c r="AY298">
        <v>2</v>
      </c>
      <c r="AZ298">
        <v>25</v>
      </c>
      <c r="BA298">
        <v>2</v>
      </c>
      <c r="BB298">
        <v>7</v>
      </c>
      <c r="BC298">
        <v>0</v>
      </c>
      <c r="BD298">
        <v>316</v>
      </c>
      <c r="BE298">
        <v>17</v>
      </c>
      <c r="BF298">
        <v>1131</v>
      </c>
      <c r="BG298">
        <v>74</v>
      </c>
      <c r="BH298">
        <v>879</v>
      </c>
      <c r="BI298">
        <v>52</v>
      </c>
      <c r="BJ298">
        <v>287</v>
      </c>
      <c r="BK298">
        <v>4</v>
      </c>
      <c r="BL298">
        <v>1823</v>
      </c>
      <c r="BM298">
        <v>128</v>
      </c>
      <c r="BN298">
        <v>1694</v>
      </c>
      <c r="BO298">
        <v>118</v>
      </c>
      <c r="BP298">
        <v>129</v>
      </c>
      <c r="BQ298">
        <v>10</v>
      </c>
      <c r="BR298">
        <v>540</v>
      </c>
      <c r="BS298">
        <v>64</v>
      </c>
      <c r="BT298">
        <v>1114</v>
      </c>
      <c r="BU298">
        <v>38</v>
      </c>
      <c r="BV298">
        <v>806</v>
      </c>
      <c r="BW298">
        <v>105</v>
      </c>
      <c r="BX298">
        <v>443</v>
      </c>
      <c r="BY298">
        <v>49</v>
      </c>
      <c r="BZ298">
        <v>628</v>
      </c>
      <c r="CA298">
        <v>72</v>
      </c>
      <c r="CB298">
        <v>980</v>
      </c>
      <c r="CC298">
        <v>97</v>
      </c>
      <c r="CD298">
        <v>1785</v>
      </c>
      <c r="CE298">
        <v>75</v>
      </c>
      <c r="CF298">
        <v>1131</v>
      </c>
      <c r="CG298">
        <v>51</v>
      </c>
      <c r="CH298">
        <v>223</v>
      </c>
      <c r="CI298">
        <v>3679</v>
      </c>
      <c r="CJ298">
        <v>2475</v>
      </c>
      <c r="CK298">
        <v>1748</v>
      </c>
      <c r="CL298">
        <v>3663</v>
      </c>
      <c r="CM298">
        <v>32</v>
      </c>
      <c r="CN298">
        <v>4</v>
      </c>
      <c r="CO298">
        <v>36</v>
      </c>
      <c r="CP298">
        <v>212</v>
      </c>
      <c r="CQ298">
        <v>349</v>
      </c>
      <c r="CR298">
        <v>43</v>
      </c>
      <c r="CS298">
        <v>222</v>
      </c>
      <c r="CT298">
        <v>140</v>
      </c>
      <c r="CU298">
        <v>4</v>
      </c>
      <c r="CV298">
        <v>62</v>
      </c>
      <c r="CW298">
        <v>112</v>
      </c>
      <c r="CX298">
        <v>399</v>
      </c>
      <c r="CY298">
        <v>111</v>
      </c>
      <c r="CZ298">
        <v>85</v>
      </c>
      <c r="DA298">
        <v>51</v>
      </c>
      <c r="DB298">
        <v>78</v>
      </c>
      <c r="DC298">
        <v>79</v>
      </c>
      <c r="DD298">
        <v>232</v>
      </c>
      <c r="DE298">
        <v>546</v>
      </c>
      <c r="DF298">
        <v>1019</v>
      </c>
      <c r="DG298">
        <v>681</v>
      </c>
      <c r="DH298">
        <v>208</v>
      </c>
      <c r="DI298">
        <v>123</v>
      </c>
      <c r="DJ298">
        <v>67</v>
      </c>
      <c r="DK298">
        <v>215</v>
      </c>
      <c r="DL298">
        <v>124</v>
      </c>
      <c r="DM298">
        <v>3198</v>
      </c>
      <c r="DN298">
        <v>637</v>
      </c>
      <c r="DO298">
        <v>1202</v>
      </c>
      <c r="DP298">
        <v>363</v>
      </c>
      <c r="DQ298">
        <v>51</v>
      </c>
      <c r="DR298">
        <v>29</v>
      </c>
      <c r="DS298">
        <v>21</v>
      </c>
      <c r="DT298">
        <v>51</v>
      </c>
      <c r="DU298">
        <v>10</v>
      </c>
      <c r="DV298">
        <v>155</v>
      </c>
      <c r="DW298">
        <v>1565</v>
      </c>
      <c r="DX298" t="s">
        <v>1517</v>
      </c>
      <c r="DY298" t="s">
        <v>1045</v>
      </c>
      <c r="DZ298" t="s">
        <v>1527</v>
      </c>
      <c r="EA298" s="68" t="s">
        <v>700</v>
      </c>
      <c r="EB298">
        <v>55006</v>
      </c>
      <c r="EC298">
        <v>1.4</v>
      </c>
      <c r="ED298">
        <v>1.5</v>
      </c>
      <c r="EE298">
        <v>3.7</v>
      </c>
      <c r="EF298">
        <v>7.7</v>
      </c>
      <c r="EG298">
        <v>4.0999999999999996</v>
      </c>
      <c r="EH298">
        <v>4.3</v>
      </c>
      <c r="EI298">
        <v>3.3</v>
      </c>
      <c r="EJ298">
        <v>4.2</v>
      </c>
      <c r="EK298">
        <v>4.7</v>
      </c>
      <c r="EL298">
        <v>2.8</v>
      </c>
      <c r="EM298">
        <v>2.1</v>
      </c>
      <c r="EN298">
        <v>2.9</v>
      </c>
      <c r="EO298">
        <v>2.2999999999999998</v>
      </c>
      <c r="EP298">
        <v>1.5</v>
      </c>
      <c r="EQ298">
        <v>1.4</v>
      </c>
      <c r="ER298">
        <v>39.700000000000003</v>
      </c>
      <c r="ES298">
        <v>37.799999999999997</v>
      </c>
      <c r="ET298">
        <v>100</v>
      </c>
      <c r="EU298">
        <v>100</v>
      </c>
      <c r="EV298">
        <v>17.3</v>
      </c>
      <c r="EW298">
        <v>7.9</v>
      </c>
      <c r="EX298">
        <v>1.5</v>
      </c>
      <c r="EY298">
        <v>1.4</v>
      </c>
      <c r="EZ298">
        <v>10.6</v>
      </c>
      <c r="FA298">
        <v>15.6</v>
      </c>
      <c r="FB298">
        <v>82.3</v>
      </c>
      <c r="FC298">
        <v>3</v>
      </c>
      <c r="FD298">
        <v>1.7</v>
      </c>
      <c r="FE298">
        <v>4.3</v>
      </c>
      <c r="FF298">
        <v>2.6</v>
      </c>
      <c r="FG298">
        <v>3</v>
      </c>
      <c r="FH298">
        <v>2.1</v>
      </c>
      <c r="FI298">
        <v>2.2000000000000002</v>
      </c>
      <c r="FJ298">
        <v>2.2999999999999998</v>
      </c>
      <c r="FK298">
        <v>6.3</v>
      </c>
      <c r="FL298">
        <v>5.0999999999999996</v>
      </c>
      <c r="FM298">
        <v>2</v>
      </c>
      <c r="FN298">
        <v>5</v>
      </c>
      <c r="FO298">
        <v>5.0999999999999996</v>
      </c>
      <c r="FP298">
        <v>4.2</v>
      </c>
      <c r="FQ298">
        <v>2.1</v>
      </c>
      <c r="FR298">
        <v>2.7</v>
      </c>
      <c r="FS298">
        <v>35</v>
      </c>
      <c r="FZ298" s="68" t="s">
        <v>1871</v>
      </c>
      <c r="GA298" s="68" t="s">
        <v>1871</v>
      </c>
      <c r="GB298" t="s">
        <v>1104</v>
      </c>
      <c r="GC298" s="68" t="s">
        <v>2364</v>
      </c>
    </row>
    <row r="299" spans="1:185" x14ac:dyDescent="0.25">
      <c r="A299">
        <v>55007</v>
      </c>
      <c r="B299">
        <v>2385</v>
      </c>
      <c r="C299">
        <v>136</v>
      </c>
      <c r="D299">
        <v>523</v>
      </c>
      <c r="E299">
        <v>16</v>
      </c>
      <c r="F299">
        <v>1454</v>
      </c>
      <c r="G299">
        <v>118</v>
      </c>
      <c r="H299">
        <v>408</v>
      </c>
      <c r="I299">
        <v>2</v>
      </c>
      <c r="J299">
        <v>116</v>
      </c>
      <c r="K299">
        <v>2</v>
      </c>
      <c r="L299">
        <v>407</v>
      </c>
      <c r="M299">
        <v>14</v>
      </c>
      <c r="N299">
        <v>183</v>
      </c>
      <c r="O299">
        <v>8</v>
      </c>
      <c r="P299">
        <v>183</v>
      </c>
      <c r="Q299">
        <v>14</v>
      </c>
      <c r="R299">
        <v>258</v>
      </c>
      <c r="S299">
        <v>21</v>
      </c>
      <c r="T299">
        <v>371</v>
      </c>
      <c r="U299">
        <v>24</v>
      </c>
      <c r="V299">
        <v>459</v>
      </c>
      <c r="W299">
        <v>51</v>
      </c>
      <c r="X299">
        <v>1245</v>
      </c>
      <c r="Y299">
        <v>71</v>
      </c>
      <c r="Z299">
        <v>1140</v>
      </c>
      <c r="AA299">
        <v>65</v>
      </c>
      <c r="AB299">
        <v>2253</v>
      </c>
      <c r="AC299">
        <v>125</v>
      </c>
      <c r="AD299">
        <v>14</v>
      </c>
      <c r="AE299">
        <v>0</v>
      </c>
      <c r="AF299">
        <v>23</v>
      </c>
      <c r="AG299">
        <v>0</v>
      </c>
      <c r="AH299">
        <v>18</v>
      </c>
      <c r="AI299">
        <v>0</v>
      </c>
      <c r="AJ299">
        <v>10</v>
      </c>
      <c r="AK299">
        <v>0</v>
      </c>
      <c r="AL299">
        <v>67</v>
      </c>
      <c r="AM299">
        <v>11</v>
      </c>
      <c r="AN299">
        <v>58</v>
      </c>
      <c r="AO299">
        <v>7</v>
      </c>
      <c r="AP299">
        <v>2215</v>
      </c>
      <c r="AQ299">
        <v>123</v>
      </c>
      <c r="AR299">
        <v>468</v>
      </c>
      <c r="AS299">
        <v>31</v>
      </c>
      <c r="AT299">
        <v>1917</v>
      </c>
      <c r="AU299">
        <v>105</v>
      </c>
      <c r="AV299">
        <v>2362</v>
      </c>
      <c r="AW299">
        <v>136</v>
      </c>
      <c r="AX299">
        <v>23</v>
      </c>
      <c r="AY299">
        <v>0</v>
      </c>
      <c r="AZ299">
        <v>19</v>
      </c>
      <c r="BA299">
        <v>0</v>
      </c>
      <c r="BB299">
        <v>4</v>
      </c>
      <c r="BC299">
        <v>0</v>
      </c>
      <c r="BD299">
        <v>222</v>
      </c>
      <c r="BE299">
        <v>19</v>
      </c>
      <c r="BF299">
        <v>758</v>
      </c>
      <c r="BG299">
        <v>67</v>
      </c>
      <c r="BH299">
        <v>582</v>
      </c>
      <c r="BI299">
        <v>26</v>
      </c>
      <c r="BJ299">
        <v>117</v>
      </c>
      <c r="BK299">
        <v>0</v>
      </c>
      <c r="BL299">
        <v>1087</v>
      </c>
      <c r="BM299">
        <v>70</v>
      </c>
      <c r="BN299">
        <v>1047</v>
      </c>
      <c r="BO299">
        <v>66</v>
      </c>
      <c r="BP299">
        <v>40</v>
      </c>
      <c r="BQ299">
        <v>4</v>
      </c>
      <c r="BR299">
        <v>367</v>
      </c>
      <c r="BS299">
        <v>48</v>
      </c>
      <c r="BT299">
        <v>754</v>
      </c>
      <c r="BU299">
        <v>48</v>
      </c>
      <c r="BV299">
        <v>368</v>
      </c>
      <c r="BW299">
        <v>23</v>
      </c>
      <c r="BX299">
        <v>332</v>
      </c>
      <c r="BY299">
        <v>47</v>
      </c>
      <c r="BZ299">
        <v>259</v>
      </c>
      <c r="CA299">
        <v>19</v>
      </c>
      <c r="CB299">
        <v>438</v>
      </c>
      <c r="CC299">
        <v>21</v>
      </c>
      <c r="CD299">
        <v>1370</v>
      </c>
      <c r="CE299">
        <v>96</v>
      </c>
      <c r="CF299">
        <v>569</v>
      </c>
      <c r="CG299">
        <v>19</v>
      </c>
      <c r="CH299">
        <v>136</v>
      </c>
      <c r="CI299">
        <v>2249</v>
      </c>
      <c r="CJ299">
        <v>1678</v>
      </c>
      <c r="CK299">
        <v>1022</v>
      </c>
      <c r="CL299">
        <v>2223</v>
      </c>
      <c r="CM299">
        <v>60</v>
      </c>
      <c r="CN299">
        <v>22</v>
      </c>
      <c r="CO299">
        <v>38</v>
      </c>
      <c r="CP299">
        <v>115</v>
      </c>
      <c r="CQ299">
        <v>179</v>
      </c>
      <c r="CR299">
        <v>19</v>
      </c>
      <c r="CS299">
        <v>109</v>
      </c>
      <c r="CT299">
        <v>78</v>
      </c>
      <c r="CU299">
        <v>19</v>
      </c>
      <c r="CV299">
        <v>22</v>
      </c>
      <c r="CW299">
        <v>65</v>
      </c>
      <c r="CX299">
        <v>194</v>
      </c>
      <c r="CY299">
        <v>197</v>
      </c>
      <c r="CZ299">
        <v>56</v>
      </c>
      <c r="DA299">
        <v>59</v>
      </c>
      <c r="DB299">
        <v>64</v>
      </c>
      <c r="DC299">
        <v>26</v>
      </c>
      <c r="DD299">
        <v>132</v>
      </c>
      <c r="DE299">
        <v>235</v>
      </c>
      <c r="DF299">
        <v>652</v>
      </c>
      <c r="DG299">
        <v>515</v>
      </c>
      <c r="DH299">
        <v>161</v>
      </c>
      <c r="DI299">
        <v>72</v>
      </c>
      <c r="DJ299">
        <v>36</v>
      </c>
      <c r="DK299">
        <v>65</v>
      </c>
      <c r="DL299">
        <v>27</v>
      </c>
      <c r="DM299">
        <v>2200</v>
      </c>
      <c r="DN299">
        <v>165</v>
      </c>
      <c r="DO299">
        <v>795</v>
      </c>
      <c r="DP299">
        <v>92</v>
      </c>
      <c r="DQ299">
        <v>7</v>
      </c>
      <c r="DR299">
        <v>17</v>
      </c>
      <c r="DS299">
        <v>4</v>
      </c>
      <c r="DT299">
        <v>9</v>
      </c>
      <c r="DU299">
        <v>17</v>
      </c>
      <c r="DV299">
        <v>16</v>
      </c>
      <c r="DW299">
        <v>887</v>
      </c>
      <c r="DX299" t="s">
        <v>1517</v>
      </c>
      <c r="DY299" t="s">
        <v>1048</v>
      </c>
      <c r="DZ299" s="66" t="s">
        <v>1528</v>
      </c>
      <c r="EA299" s="68" t="s">
        <v>700</v>
      </c>
      <c r="EB299">
        <v>55007</v>
      </c>
      <c r="EC299">
        <v>1.8</v>
      </c>
      <c r="ED299">
        <v>2.2999999999999998</v>
      </c>
      <c r="EE299">
        <v>2.8</v>
      </c>
      <c r="EF299">
        <v>4.2</v>
      </c>
      <c r="EG299">
        <v>5.3</v>
      </c>
      <c r="EH299">
        <v>6.1</v>
      </c>
      <c r="EI299">
        <v>3.5</v>
      </c>
      <c r="EJ299">
        <v>6</v>
      </c>
      <c r="EK299">
        <v>1.2</v>
      </c>
      <c r="EL299">
        <v>2.2999999999999998</v>
      </c>
      <c r="EM299">
        <v>2.7</v>
      </c>
      <c r="EN299">
        <v>0.8</v>
      </c>
      <c r="EO299">
        <v>2.6</v>
      </c>
      <c r="EP299">
        <v>2.2999999999999998</v>
      </c>
      <c r="EQ299">
        <v>1.8</v>
      </c>
      <c r="ER299">
        <v>58.2</v>
      </c>
      <c r="ES299">
        <v>45.4</v>
      </c>
      <c r="ET299">
        <v>51.3</v>
      </c>
      <c r="EU299">
        <v>68.8</v>
      </c>
      <c r="EV299">
        <v>20.3</v>
      </c>
      <c r="EW299">
        <v>14.3</v>
      </c>
      <c r="EX299">
        <v>1.9</v>
      </c>
      <c r="EY299">
        <v>1.8</v>
      </c>
      <c r="EZ299">
        <v>45.4</v>
      </c>
      <c r="FA299">
        <v>49.9</v>
      </c>
      <c r="FB299">
        <v>100</v>
      </c>
      <c r="FC299">
        <v>3.4</v>
      </c>
      <c r="FD299">
        <v>2.1</v>
      </c>
      <c r="FE299">
        <v>5.7</v>
      </c>
      <c r="FF299">
        <v>3.3</v>
      </c>
      <c r="FG299">
        <v>3.3</v>
      </c>
      <c r="FH299">
        <v>13.9</v>
      </c>
      <c r="FI299">
        <v>2.4</v>
      </c>
      <c r="FJ299">
        <v>2.5</v>
      </c>
      <c r="FK299">
        <v>9.1</v>
      </c>
      <c r="FL299">
        <v>8.6</v>
      </c>
      <c r="FM299">
        <v>3.1</v>
      </c>
      <c r="FN299">
        <v>3.2</v>
      </c>
      <c r="FO299">
        <v>9.3000000000000007</v>
      </c>
      <c r="FP299">
        <v>3.6</v>
      </c>
      <c r="FQ299">
        <v>2.9</v>
      </c>
      <c r="FR299">
        <v>3.1</v>
      </c>
      <c r="FS299">
        <v>15</v>
      </c>
      <c r="FZ299" s="68" t="s">
        <v>1871</v>
      </c>
      <c r="GA299" s="68" t="s">
        <v>1871</v>
      </c>
      <c r="GB299" t="s">
        <v>1105</v>
      </c>
      <c r="GC299" s="68" t="s">
        <v>2364</v>
      </c>
    </row>
    <row r="300" spans="1:185" x14ac:dyDescent="0.25">
      <c r="A300">
        <v>55008</v>
      </c>
      <c r="B300">
        <v>15369</v>
      </c>
      <c r="C300">
        <v>482</v>
      </c>
      <c r="D300">
        <v>4117</v>
      </c>
      <c r="E300">
        <v>56</v>
      </c>
      <c r="F300">
        <v>8708</v>
      </c>
      <c r="G300">
        <v>426</v>
      </c>
      <c r="H300">
        <v>2544</v>
      </c>
      <c r="I300">
        <v>0</v>
      </c>
      <c r="J300">
        <v>1112</v>
      </c>
      <c r="K300">
        <v>22</v>
      </c>
      <c r="L300">
        <v>3005</v>
      </c>
      <c r="M300">
        <v>34</v>
      </c>
      <c r="N300">
        <v>1023</v>
      </c>
      <c r="O300">
        <v>19</v>
      </c>
      <c r="P300">
        <v>1648</v>
      </c>
      <c r="Q300">
        <v>114</v>
      </c>
      <c r="R300">
        <v>1996</v>
      </c>
      <c r="S300">
        <v>47</v>
      </c>
      <c r="T300">
        <v>2060</v>
      </c>
      <c r="U300">
        <v>201</v>
      </c>
      <c r="V300">
        <v>1981</v>
      </c>
      <c r="W300">
        <v>45</v>
      </c>
      <c r="X300">
        <v>7517</v>
      </c>
      <c r="Y300">
        <v>227</v>
      </c>
      <c r="Z300">
        <v>7852</v>
      </c>
      <c r="AA300">
        <v>255</v>
      </c>
      <c r="AB300">
        <v>14425</v>
      </c>
      <c r="AC300">
        <v>467</v>
      </c>
      <c r="AD300">
        <v>76</v>
      </c>
      <c r="AE300">
        <v>0</v>
      </c>
      <c r="AF300">
        <v>80</v>
      </c>
      <c r="AG300">
        <v>0</v>
      </c>
      <c r="AH300">
        <v>321</v>
      </c>
      <c r="AI300">
        <v>0</v>
      </c>
      <c r="AJ300">
        <v>100</v>
      </c>
      <c r="AK300">
        <v>0</v>
      </c>
      <c r="AL300">
        <v>367</v>
      </c>
      <c r="AM300">
        <v>15</v>
      </c>
      <c r="AN300">
        <v>158</v>
      </c>
      <c r="AO300">
        <v>0</v>
      </c>
      <c r="AP300">
        <v>14351</v>
      </c>
      <c r="AQ300">
        <v>467</v>
      </c>
      <c r="AR300">
        <v>2316</v>
      </c>
      <c r="AS300">
        <v>86</v>
      </c>
      <c r="AT300">
        <v>13053</v>
      </c>
      <c r="AU300">
        <v>396</v>
      </c>
      <c r="AV300">
        <v>15017</v>
      </c>
      <c r="AW300">
        <v>480</v>
      </c>
      <c r="AX300">
        <v>352</v>
      </c>
      <c r="AY300">
        <v>2</v>
      </c>
      <c r="AZ300">
        <v>248</v>
      </c>
      <c r="BA300">
        <v>2</v>
      </c>
      <c r="BB300">
        <v>104</v>
      </c>
      <c r="BC300">
        <v>0</v>
      </c>
      <c r="BD300">
        <v>718</v>
      </c>
      <c r="BE300">
        <v>9</v>
      </c>
      <c r="BF300">
        <v>3283</v>
      </c>
      <c r="BG300">
        <v>126</v>
      </c>
      <c r="BH300">
        <v>4130</v>
      </c>
      <c r="BI300">
        <v>229</v>
      </c>
      <c r="BJ300">
        <v>2098</v>
      </c>
      <c r="BK300">
        <v>43</v>
      </c>
      <c r="BL300">
        <v>7205</v>
      </c>
      <c r="BM300">
        <v>320</v>
      </c>
      <c r="BN300">
        <v>6876</v>
      </c>
      <c r="BO300">
        <v>302</v>
      </c>
      <c r="BP300">
        <v>329</v>
      </c>
      <c r="BQ300">
        <v>18</v>
      </c>
      <c r="BR300">
        <v>1503</v>
      </c>
      <c r="BS300">
        <v>106</v>
      </c>
      <c r="BT300">
        <v>4954</v>
      </c>
      <c r="BU300">
        <v>194</v>
      </c>
      <c r="BV300">
        <v>2520</v>
      </c>
      <c r="BW300">
        <v>126</v>
      </c>
      <c r="BX300">
        <v>1234</v>
      </c>
      <c r="BY300">
        <v>106</v>
      </c>
      <c r="BZ300">
        <v>1106</v>
      </c>
      <c r="CA300">
        <v>26</v>
      </c>
      <c r="CB300">
        <v>2190</v>
      </c>
      <c r="CC300">
        <v>46</v>
      </c>
      <c r="CD300">
        <v>6821</v>
      </c>
      <c r="CE300">
        <v>336</v>
      </c>
      <c r="CF300">
        <v>6318</v>
      </c>
      <c r="CG300">
        <v>100</v>
      </c>
      <c r="CH300">
        <v>482</v>
      </c>
      <c r="CI300">
        <v>14887</v>
      </c>
      <c r="CJ300">
        <v>11835</v>
      </c>
      <c r="CK300">
        <v>5754</v>
      </c>
      <c r="CL300">
        <v>14276</v>
      </c>
      <c r="CM300">
        <v>421</v>
      </c>
      <c r="CN300">
        <v>83</v>
      </c>
      <c r="CO300">
        <v>135</v>
      </c>
      <c r="CP300">
        <v>779</v>
      </c>
      <c r="CQ300">
        <v>1075</v>
      </c>
      <c r="CR300">
        <v>103</v>
      </c>
      <c r="CS300">
        <v>865</v>
      </c>
      <c r="CT300">
        <v>453</v>
      </c>
      <c r="CU300">
        <v>56</v>
      </c>
      <c r="CV300">
        <v>275</v>
      </c>
      <c r="CW300">
        <v>479</v>
      </c>
      <c r="CX300">
        <v>2191</v>
      </c>
      <c r="CY300">
        <v>441</v>
      </c>
      <c r="CZ300">
        <v>389</v>
      </c>
      <c r="DA300">
        <v>191</v>
      </c>
      <c r="DB300">
        <v>154</v>
      </c>
      <c r="DC300">
        <v>118</v>
      </c>
      <c r="DD300">
        <v>438</v>
      </c>
      <c r="DE300">
        <v>1902</v>
      </c>
      <c r="DF300">
        <v>3928</v>
      </c>
      <c r="DG300">
        <v>2973</v>
      </c>
      <c r="DH300">
        <v>1084</v>
      </c>
      <c r="DI300">
        <v>246</v>
      </c>
      <c r="DJ300">
        <v>136</v>
      </c>
      <c r="DK300">
        <v>709</v>
      </c>
      <c r="DL300">
        <v>451</v>
      </c>
      <c r="DM300">
        <v>13285</v>
      </c>
      <c r="DN300">
        <v>2174</v>
      </c>
      <c r="DO300">
        <v>4592</v>
      </c>
      <c r="DP300">
        <v>1238</v>
      </c>
      <c r="DQ300">
        <v>128</v>
      </c>
      <c r="DR300">
        <v>102</v>
      </c>
      <c r="DS300">
        <v>147</v>
      </c>
      <c r="DT300">
        <v>172</v>
      </c>
      <c r="DU300">
        <v>167</v>
      </c>
      <c r="DV300">
        <v>439</v>
      </c>
      <c r="DW300">
        <v>5830</v>
      </c>
      <c r="DX300" t="s">
        <v>1517</v>
      </c>
      <c r="DY300" t="s">
        <v>1045</v>
      </c>
      <c r="DZ300" t="s">
        <v>1529</v>
      </c>
      <c r="EA300" s="68" t="s">
        <v>700</v>
      </c>
      <c r="EB300">
        <v>55008</v>
      </c>
      <c r="EC300">
        <v>0.9</v>
      </c>
      <c r="ED300">
        <v>2.4</v>
      </c>
      <c r="EE300">
        <v>0.8</v>
      </c>
      <c r="EF300">
        <v>2.1</v>
      </c>
      <c r="EG300">
        <v>3.8</v>
      </c>
      <c r="EH300">
        <v>1.8</v>
      </c>
      <c r="EI300">
        <v>5</v>
      </c>
      <c r="EJ300">
        <v>1.3</v>
      </c>
      <c r="EK300">
        <v>1.4</v>
      </c>
      <c r="EL300">
        <v>0.9</v>
      </c>
      <c r="EM300">
        <v>1.5</v>
      </c>
      <c r="EN300">
        <v>0.7</v>
      </c>
      <c r="EO300">
        <v>1</v>
      </c>
      <c r="EP300">
        <v>1.4</v>
      </c>
      <c r="EQ300">
        <v>0.8</v>
      </c>
      <c r="ER300">
        <v>20.399999999999999</v>
      </c>
      <c r="ES300">
        <v>19.5</v>
      </c>
      <c r="ET300">
        <v>5.3</v>
      </c>
      <c r="EU300">
        <v>16</v>
      </c>
      <c r="EV300">
        <v>6.2</v>
      </c>
      <c r="EW300">
        <v>10.5</v>
      </c>
      <c r="EX300">
        <v>0.8</v>
      </c>
      <c r="EY300">
        <v>0.9</v>
      </c>
      <c r="EZ300">
        <v>1.6</v>
      </c>
      <c r="FA300">
        <v>2.2000000000000002</v>
      </c>
      <c r="FB300">
        <v>15.4</v>
      </c>
      <c r="FC300">
        <v>3.4</v>
      </c>
      <c r="FD300">
        <v>0.9</v>
      </c>
      <c r="FE300">
        <v>1.3</v>
      </c>
      <c r="FF300">
        <v>1.4</v>
      </c>
      <c r="FG300">
        <v>2.7</v>
      </c>
      <c r="FH300">
        <v>1.8</v>
      </c>
      <c r="FI300">
        <v>1.4</v>
      </c>
      <c r="FJ300">
        <v>1.4</v>
      </c>
      <c r="FK300">
        <v>5.4</v>
      </c>
      <c r="FL300">
        <v>5</v>
      </c>
      <c r="FM300">
        <v>1.4</v>
      </c>
      <c r="FN300">
        <v>2.4</v>
      </c>
      <c r="FO300">
        <v>6</v>
      </c>
      <c r="FP300">
        <v>1.4</v>
      </c>
      <c r="FQ300">
        <v>1.8</v>
      </c>
      <c r="FR300">
        <v>0.8</v>
      </c>
      <c r="FS300">
        <v>29</v>
      </c>
      <c r="FZ300" s="68" t="s">
        <v>1871</v>
      </c>
      <c r="GA300" s="68" t="s">
        <v>1871</v>
      </c>
      <c r="GB300" t="s">
        <v>1106</v>
      </c>
      <c r="GC300" s="68" t="s">
        <v>2364</v>
      </c>
    </row>
    <row r="301" spans="1:185" x14ac:dyDescent="0.25">
      <c r="A301">
        <v>55009</v>
      </c>
      <c r="B301">
        <v>7670</v>
      </c>
      <c r="C301">
        <v>350</v>
      </c>
      <c r="D301">
        <v>1674</v>
      </c>
      <c r="E301">
        <v>77</v>
      </c>
      <c r="F301">
        <v>4726</v>
      </c>
      <c r="G301">
        <v>271</v>
      </c>
      <c r="H301">
        <v>1270</v>
      </c>
      <c r="I301">
        <v>2</v>
      </c>
      <c r="J301">
        <v>582</v>
      </c>
      <c r="K301">
        <v>59</v>
      </c>
      <c r="L301">
        <v>1092</v>
      </c>
      <c r="M301">
        <v>18</v>
      </c>
      <c r="N301">
        <v>619</v>
      </c>
      <c r="O301">
        <v>31</v>
      </c>
      <c r="P301">
        <v>806</v>
      </c>
      <c r="Q301">
        <v>95</v>
      </c>
      <c r="R301">
        <v>875</v>
      </c>
      <c r="S301">
        <v>103</v>
      </c>
      <c r="T301">
        <v>1176</v>
      </c>
      <c r="U301">
        <v>24</v>
      </c>
      <c r="V301">
        <v>1250</v>
      </c>
      <c r="W301">
        <v>18</v>
      </c>
      <c r="X301">
        <v>3927</v>
      </c>
      <c r="Y301">
        <v>155</v>
      </c>
      <c r="Z301">
        <v>3743</v>
      </c>
      <c r="AA301">
        <v>195</v>
      </c>
      <c r="AB301">
        <v>7454</v>
      </c>
      <c r="AC301">
        <v>348</v>
      </c>
      <c r="AD301">
        <v>7</v>
      </c>
      <c r="AE301">
        <v>0</v>
      </c>
      <c r="AF301">
        <v>6</v>
      </c>
      <c r="AG301">
        <v>0</v>
      </c>
      <c r="AH301">
        <v>42</v>
      </c>
      <c r="AI301">
        <v>1</v>
      </c>
      <c r="AJ301">
        <v>3</v>
      </c>
      <c r="AK301">
        <v>1</v>
      </c>
      <c r="AL301">
        <v>158</v>
      </c>
      <c r="AM301">
        <v>0</v>
      </c>
      <c r="AN301">
        <v>116</v>
      </c>
      <c r="AO301">
        <v>59</v>
      </c>
      <c r="AP301">
        <v>7341</v>
      </c>
      <c r="AQ301">
        <v>290</v>
      </c>
      <c r="AR301">
        <v>700</v>
      </c>
      <c r="AS301">
        <v>21</v>
      </c>
      <c r="AT301">
        <v>6970</v>
      </c>
      <c r="AU301">
        <v>329</v>
      </c>
      <c r="AV301">
        <v>7508</v>
      </c>
      <c r="AW301">
        <v>294</v>
      </c>
      <c r="AX301">
        <v>162</v>
      </c>
      <c r="AY301">
        <v>56</v>
      </c>
      <c r="AZ301">
        <v>100</v>
      </c>
      <c r="BA301">
        <v>1</v>
      </c>
      <c r="BB301">
        <v>62</v>
      </c>
      <c r="BC301">
        <v>55</v>
      </c>
      <c r="BD301">
        <v>239</v>
      </c>
      <c r="BE301">
        <v>12</v>
      </c>
      <c r="BF301">
        <v>1795</v>
      </c>
      <c r="BG301">
        <v>150</v>
      </c>
      <c r="BH301">
        <v>1976</v>
      </c>
      <c r="BI301">
        <v>14</v>
      </c>
      <c r="BJ301">
        <v>1367</v>
      </c>
      <c r="BK301">
        <v>66</v>
      </c>
      <c r="BL301">
        <v>4045</v>
      </c>
      <c r="BM301">
        <v>167</v>
      </c>
      <c r="BN301">
        <v>3978</v>
      </c>
      <c r="BO301">
        <v>165</v>
      </c>
      <c r="BP301">
        <v>67</v>
      </c>
      <c r="BQ301">
        <v>2</v>
      </c>
      <c r="BR301">
        <v>681</v>
      </c>
      <c r="BS301">
        <v>104</v>
      </c>
      <c r="BT301">
        <v>2837</v>
      </c>
      <c r="BU301">
        <v>91</v>
      </c>
      <c r="BV301">
        <v>1404</v>
      </c>
      <c r="BW301">
        <v>129</v>
      </c>
      <c r="BX301">
        <v>485</v>
      </c>
      <c r="BY301">
        <v>51</v>
      </c>
      <c r="BZ301">
        <v>680</v>
      </c>
      <c r="CA301">
        <v>140</v>
      </c>
      <c r="CB301">
        <v>971</v>
      </c>
      <c r="CC301">
        <v>140</v>
      </c>
      <c r="CD301">
        <v>2681</v>
      </c>
      <c r="CE301">
        <v>152</v>
      </c>
      <c r="CF301">
        <v>4018</v>
      </c>
      <c r="CG301">
        <v>58</v>
      </c>
      <c r="CH301">
        <v>350</v>
      </c>
      <c r="CI301">
        <v>7320</v>
      </c>
      <c r="CJ301">
        <v>6086</v>
      </c>
      <c r="CK301">
        <v>2392</v>
      </c>
      <c r="CL301">
        <v>7115</v>
      </c>
      <c r="CM301">
        <v>180</v>
      </c>
      <c r="CN301">
        <v>86</v>
      </c>
      <c r="CO301">
        <v>176</v>
      </c>
      <c r="CP301">
        <v>369</v>
      </c>
      <c r="CQ301">
        <v>837</v>
      </c>
      <c r="CR301">
        <v>171</v>
      </c>
      <c r="CS301">
        <v>384</v>
      </c>
      <c r="CT301">
        <v>306</v>
      </c>
      <c r="CU301">
        <v>94</v>
      </c>
      <c r="CV301">
        <v>210</v>
      </c>
      <c r="CW301">
        <v>267</v>
      </c>
      <c r="CX301">
        <v>1010</v>
      </c>
      <c r="CY301">
        <v>301</v>
      </c>
      <c r="CZ301">
        <v>171</v>
      </c>
      <c r="DA301">
        <v>109</v>
      </c>
      <c r="DB301">
        <v>97</v>
      </c>
      <c r="DC301">
        <v>39</v>
      </c>
      <c r="DD301">
        <v>137</v>
      </c>
      <c r="DE301">
        <v>973</v>
      </c>
      <c r="DF301">
        <v>2228</v>
      </c>
      <c r="DG301">
        <v>1926</v>
      </c>
      <c r="DH301">
        <v>679</v>
      </c>
      <c r="DI301">
        <v>127</v>
      </c>
      <c r="DJ301">
        <v>51</v>
      </c>
      <c r="DK301">
        <v>175</v>
      </c>
      <c r="DL301">
        <v>109</v>
      </c>
      <c r="DM301">
        <v>6850</v>
      </c>
      <c r="DN301">
        <v>758</v>
      </c>
      <c r="DO301">
        <v>2567</v>
      </c>
      <c r="DP301">
        <v>634</v>
      </c>
      <c r="DQ301">
        <v>87</v>
      </c>
      <c r="DR301">
        <v>72</v>
      </c>
      <c r="DS301">
        <v>106</v>
      </c>
      <c r="DT301">
        <v>97</v>
      </c>
      <c r="DU301">
        <v>54</v>
      </c>
      <c r="DV301">
        <v>176</v>
      </c>
      <c r="DW301">
        <v>3201</v>
      </c>
      <c r="DX301" t="s">
        <v>1857</v>
      </c>
      <c r="DY301" t="s">
        <v>1040</v>
      </c>
      <c r="DZ301" t="s">
        <v>1530</v>
      </c>
      <c r="EA301" s="68" t="s">
        <v>700</v>
      </c>
      <c r="EB301">
        <v>55009</v>
      </c>
      <c r="EC301">
        <v>1.9</v>
      </c>
      <c r="ED301">
        <v>7.8</v>
      </c>
      <c r="EE301">
        <v>1.6</v>
      </c>
      <c r="EF301">
        <v>6.4</v>
      </c>
      <c r="EG301">
        <v>7</v>
      </c>
      <c r="EH301">
        <v>8.6</v>
      </c>
      <c r="EI301">
        <v>1.8</v>
      </c>
      <c r="EJ301">
        <v>0.7</v>
      </c>
      <c r="EK301">
        <v>0.4</v>
      </c>
      <c r="EL301">
        <v>3</v>
      </c>
      <c r="EM301">
        <v>2.5</v>
      </c>
      <c r="EN301">
        <v>0.2</v>
      </c>
      <c r="EO301">
        <v>2.2999999999999998</v>
      </c>
      <c r="EP301">
        <v>2.1</v>
      </c>
      <c r="EQ301">
        <v>1.9</v>
      </c>
      <c r="ER301">
        <v>82.3</v>
      </c>
      <c r="ES301">
        <v>88.8</v>
      </c>
      <c r="ET301">
        <v>9</v>
      </c>
      <c r="EU301">
        <v>50.5</v>
      </c>
      <c r="EV301">
        <v>10.5</v>
      </c>
      <c r="EW301">
        <v>42.1</v>
      </c>
      <c r="EX301">
        <v>1.5</v>
      </c>
      <c r="EY301">
        <v>1.5</v>
      </c>
      <c r="EZ301">
        <v>35.799999999999997</v>
      </c>
      <c r="FA301">
        <v>4</v>
      </c>
      <c r="FB301">
        <v>27.1</v>
      </c>
      <c r="FC301">
        <v>3.7</v>
      </c>
      <c r="FD301">
        <v>2.1</v>
      </c>
      <c r="FE301">
        <v>5.3</v>
      </c>
      <c r="FF301">
        <v>3.6</v>
      </c>
      <c r="FG301">
        <v>0.5</v>
      </c>
      <c r="FH301">
        <v>3.4</v>
      </c>
      <c r="FI301">
        <v>1.6</v>
      </c>
      <c r="FJ301">
        <v>1.6</v>
      </c>
      <c r="FK301">
        <v>6.2</v>
      </c>
      <c r="FL301">
        <v>8.6</v>
      </c>
      <c r="FM301">
        <v>1.4</v>
      </c>
      <c r="FN301">
        <v>7.5</v>
      </c>
      <c r="FO301">
        <v>5.8</v>
      </c>
      <c r="FP301">
        <v>11.1</v>
      </c>
      <c r="FQ301">
        <v>3</v>
      </c>
      <c r="FR301">
        <v>1.1000000000000001</v>
      </c>
      <c r="FS301">
        <v>119</v>
      </c>
      <c r="FZ301" s="68" t="s">
        <v>1871</v>
      </c>
      <c r="GA301" s="68" t="s">
        <v>1871</v>
      </c>
      <c r="GB301" t="s">
        <v>1107</v>
      </c>
      <c r="GC301" s="68" t="s">
        <v>2364</v>
      </c>
    </row>
    <row r="302" spans="1:185" x14ac:dyDescent="0.25">
      <c r="A302">
        <v>55011</v>
      </c>
      <c r="B302">
        <v>10494</v>
      </c>
      <c r="C302">
        <v>340</v>
      </c>
      <c r="D302">
        <v>2540</v>
      </c>
      <c r="E302">
        <v>15</v>
      </c>
      <c r="F302">
        <v>6861</v>
      </c>
      <c r="G302">
        <v>325</v>
      </c>
      <c r="H302">
        <v>1093</v>
      </c>
      <c r="I302">
        <v>0</v>
      </c>
      <c r="J302">
        <v>648</v>
      </c>
      <c r="K302">
        <v>0</v>
      </c>
      <c r="L302">
        <v>1892</v>
      </c>
      <c r="M302">
        <v>15</v>
      </c>
      <c r="N302">
        <v>916</v>
      </c>
      <c r="O302">
        <v>49</v>
      </c>
      <c r="P302">
        <v>1001</v>
      </c>
      <c r="Q302">
        <v>5</v>
      </c>
      <c r="R302">
        <v>1312</v>
      </c>
      <c r="S302">
        <v>80</v>
      </c>
      <c r="T302">
        <v>1917</v>
      </c>
      <c r="U302">
        <v>107</v>
      </c>
      <c r="V302">
        <v>1715</v>
      </c>
      <c r="W302">
        <v>84</v>
      </c>
      <c r="X302">
        <v>5398</v>
      </c>
      <c r="Y302">
        <v>149</v>
      </c>
      <c r="Z302">
        <v>5096</v>
      </c>
      <c r="AA302">
        <v>191</v>
      </c>
      <c r="AB302">
        <v>9495</v>
      </c>
      <c r="AC302">
        <v>274</v>
      </c>
      <c r="AD302">
        <v>100</v>
      </c>
      <c r="AE302">
        <v>14</v>
      </c>
      <c r="AF302">
        <v>66</v>
      </c>
      <c r="AG302">
        <v>0</v>
      </c>
      <c r="AH302">
        <v>623</v>
      </c>
      <c r="AI302">
        <v>14</v>
      </c>
      <c r="AJ302">
        <v>45</v>
      </c>
      <c r="AK302">
        <v>0</v>
      </c>
      <c r="AL302">
        <v>165</v>
      </c>
      <c r="AM302">
        <v>38</v>
      </c>
      <c r="AN302">
        <v>179</v>
      </c>
      <c r="AO302">
        <v>0</v>
      </c>
      <c r="AP302">
        <v>9376</v>
      </c>
      <c r="AQ302">
        <v>274</v>
      </c>
      <c r="AR302">
        <v>900</v>
      </c>
      <c r="AS302">
        <v>37</v>
      </c>
      <c r="AT302">
        <v>9594</v>
      </c>
      <c r="AU302">
        <v>303</v>
      </c>
      <c r="AV302">
        <v>10077</v>
      </c>
      <c r="AW302">
        <v>312</v>
      </c>
      <c r="AX302">
        <v>417</v>
      </c>
      <c r="AY302">
        <v>28</v>
      </c>
      <c r="AZ302">
        <v>312</v>
      </c>
      <c r="BA302">
        <v>14</v>
      </c>
      <c r="BB302">
        <v>105</v>
      </c>
      <c r="BC302">
        <v>14</v>
      </c>
      <c r="BD302">
        <v>323</v>
      </c>
      <c r="BE302">
        <v>9</v>
      </c>
      <c r="BF302">
        <v>2010</v>
      </c>
      <c r="BG302">
        <v>92</v>
      </c>
      <c r="BH302">
        <v>2864</v>
      </c>
      <c r="BI302">
        <v>147</v>
      </c>
      <c r="BJ302">
        <v>1841</v>
      </c>
      <c r="BK302">
        <v>28</v>
      </c>
      <c r="BL302">
        <v>5881</v>
      </c>
      <c r="BM302">
        <v>225</v>
      </c>
      <c r="BN302">
        <v>5662</v>
      </c>
      <c r="BO302">
        <v>193</v>
      </c>
      <c r="BP302">
        <v>219</v>
      </c>
      <c r="BQ302">
        <v>32</v>
      </c>
      <c r="BR302">
        <v>980</v>
      </c>
      <c r="BS302">
        <v>100</v>
      </c>
      <c r="BT302">
        <v>4242</v>
      </c>
      <c r="BU302">
        <v>111</v>
      </c>
      <c r="BV302">
        <v>1887</v>
      </c>
      <c r="BW302">
        <v>122</v>
      </c>
      <c r="BX302">
        <v>732</v>
      </c>
      <c r="BY302">
        <v>92</v>
      </c>
      <c r="BZ302">
        <v>350</v>
      </c>
      <c r="CA302">
        <v>66</v>
      </c>
      <c r="CB302">
        <v>606</v>
      </c>
      <c r="CC302">
        <v>110</v>
      </c>
      <c r="CD302">
        <v>3989</v>
      </c>
      <c r="CE302">
        <v>139</v>
      </c>
      <c r="CF302">
        <v>5888</v>
      </c>
      <c r="CG302">
        <v>91</v>
      </c>
      <c r="CH302">
        <v>340</v>
      </c>
      <c r="CI302">
        <v>10154</v>
      </c>
      <c r="CJ302">
        <v>8930</v>
      </c>
      <c r="CK302">
        <v>2304</v>
      </c>
      <c r="CL302">
        <v>9241</v>
      </c>
      <c r="CM302">
        <v>678</v>
      </c>
      <c r="CN302">
        <v>177</v>
      </c>
      <c r="CO302">
        <v>72</v>
      </c>
      <c r="CP302">
        <v>585</v>
      </c>
      <c r="CQ302">
        <v>1001</v>
      </c>
      <c r="CR302">
        <v>152</v>
      </c>
      <c r="CS302">
        <v>355</v>
      </c>
      <c r="CT302">
        <v>428</v>
      </c>
      <c r="CU302">
        <v>177</v>
      </c>
      <c r="CV302">
        <v>430</v>
      </c>
      <c r="CW302">
        <v>469</v>
      </c>
      <c r="CX302">
        <v>1165</v>
      </c>
      <c r="CY302">
        <v>559</v>
      </c>
      <c r="CZ302">
        <v>351</v>
      </c>
      <c r="DA302">
        <v>186</v>
      </c>
      <c r="DB302">
        <v>63</v>
      </c>
      <c r="DC302">
        <v>73</v>
      </c>
      <c r="DD302">
        <v>98</v>
      </c>
      <c r="DE302">
        <v>738</v>
      </c>
      <c r="DF302">
        <v>2920</v>
      </c>
      <c r="DG302">
        <v>2458</v>
      </c>
      <c r="DH302">
        <v>856</v>
      </c>
      <c r="DI302">
        <v>205</v>
      </c>
      <c r="DJ302">
        <v>116</v>
      </c>
      <c r="DK302">
        <v>257</v>
      </c>
      <c r="DL302">
        <v>96</v>
      </c>
      <c r="DM302">
        <v>9742</v>
      </c>
      <c r="DN302">
        <v>604</v>
      </c>
      <c r="DO302">
        <v>3562</v>
      </c>
      <c r="DP302">
        <v>96</v>
      </c>
      <c r="DQ302">
        <v>24</v>
      </c>
      <c r="DR302">
        <v>9</v>
      </c>
      <c r="DS302">
        <v>0</v>
      </c>
      <c r="DT302">
        <v>47</v>
      </c>
      <c r="DU302">
        <v>0</v>
      </c>
      <c r="DV302">
        <v>16</v>
      </c>
      <c r="DW302">
        <v>3658</v>
      </c>
      <c r="DX302" t="s">
        <v>1523</v>
      </c>
      <c r="DY302" t="s">
        <v>1017</v>
      </c>
      <c r="DZ302" t="s">
        <v>1531</v>
      </c>
      <c r="EA302" s="68" t="s">
        <v>700</v>
      </c>
      <c r="EB302">
        <v>55011</v>
      </c>
      <c r="EC302">
        <v>1.2</v>
      </c>
      <c r="ED302">
        <v>2.7</v>
      </c>
      <c r="EE302">
        <v>1.2</v>
      </c>
      <c r="EF302">
        <v>4.3</v>
      </c>
      <c r="EG302">
        <v>0.8</v>
      </c>
      <c r="EH302">
        <v>3.7</v>
      </c>
      <c r="EI302">
        <v>3.4</v>
      </c>
      <c r="EJ302">
        <v>2.8</v>
      </c>
      <c r="EK302">
        <v>1.9</v>
      </c>
      <c r="EL302">
        <v>0.9</v>
      </c>
      <c r="EM302">
        <v>1.7</v>
      </c>
      <c r="EN302">
        <v>1.6</v>
      </c>
      <c r="EO302">
        <v>1.2</v>
      </c>
      <c r="EP302">
        <v>1.5</v>
      </c>
      <c r="EQ302">
        <v>1.2</v>
      </c>
      <c r="ER302">
        <v>13.6</v>
      </c>
      <c r="ES302">
        <v>23</v>
      </c>
      <c r="ET302">
        <v>4.3</v>
      </c>
      <c r="EU302">
        <v>31.1</v>
      </c>
      <c r="EV302">
        <v>21.1</v>
      </c>
      <c r="EW302">
        <v>9.3000000000000007</v>
      </c>
      <c r="EX302">
        <v>1.2</v>
      </c>
      <c r="EY302">
        <v>1.2</v>
      </c>
      <c r="EZ302">
        <v>7.8</v>
      </c>
      <c r="FA302">
        <v>7.1</v>
      </c>
      <c r="FB302">
        <v>19.3</v>
      </c>
      <c r="FC302">
        <v>3.4</v>
      </c>
      <c r="FD302">
        <v>1.1000000000000001</v>
      </c>
      <c r="FE302">
        <v>4.0999999999999996</v>
      </c>
      <c r="FF302">
        <v>2.5</v>
      </c>
      <c r="FG302">
        <v>2.4</v>
      </c>
      <c r="FH302">
        <v>1.3</v>
      </c>
      <c r="FI302">
        <v>1.3</v>
      </c>
      <c r="FJ302">
        <v>1.3</v>
      </c>
      <c r="FK302">
        <v>13.1</v>
      </c>
      <c r="FL302">
        <v>7.2</v>
      </c>
      <c r="FM302">
        <v>1.1000000000000001</v>
      </c>
      <c r="FN302">
        <v>2.9</v>
      </c>
      <c r="FO302">
        <v>9.1</v>
      </c>
      <c r="FP302">
        <v>11.4</v>
      </c>
      <c r="FQ302">
        <v>1.6</v>
      </c>
      <c r="FR302">
        <v>1.1000000000000001</v>
      </c>
      <c r="FS302">
        <v>45</v>
      </c>
      <c r="FZ302" s="68" t="s">
        <v>1871</v>
      </c>
      <c r="GA302" s="68" t="s">
        <v>1871</v>
      </c>
      <c r="GB302" t="s">
        <v>1108</v>
      </c>
      <c r="GC302" s="68" t="s">
        <v>2364</v>
      </c>
    </row>
    <row r="303" spans="1:185" x14ac:dyDescent="0.25">
      <c r="A303">
        <v>55012</v>
      </c>
      <c r="B303">
        <v>1974</v>
      </c>
      <c r="C303">
        <v>74</v>
      </c>
      <c r="D303">
        <v>337</v>
      </c>
      <c r="E303">
        <v>0</v>
      </c>
      <c r="F303">
        <v>1277</v>
      </c>
      <c r="G303">
        <v>74</v>
      </c>
      <c r="H303">
        <v>360</v>
      </c>
      <c r="I303">
        <v>0</v>
      </c>
      <c r="J303">
        <v>155</v>
      </c>
      <c r="K303">
        <v>0</v>
      </c>
      <c r="L303">
        <v>182</v>
      </c>
      <c r="M303">
        <v>0</v>
      </c>
      <c r="N303">
        <v>143</v>
      </c>
      <c r="O303">
        <v>13</v>
      </c>
      <c r="P303">
        <v>207</v>
      </c>
      <c r="Q303">
        <v>18</v>
      </c>
      <c r="R303">
        <v>175</v>
      </c>
      <c r="S303">
        <v>8</v>
      </c>
      <c r="T303">
        <v>330</v>
      </c>
      <c r="U303">
        <v>12</v>
      </c>
      <c r="V303">
        <v>422</v>
      </c>
      <c r="W303">
        <v>23</v>
      </c>
      <c r="X303">
        <v>1061</v>
      </c>
      <c r="Y303">
        <v>36</v>
      </c>
      <c r="Z303">
        <v>913</v>
      </c>
      <c r="AA303">
        <v>38</v>
      </c>
      <c r="AB303">
        <v>1926</v>
      </c>
      <c r="AC303">
        <v>72</v>
      </c>
      <c r="AD303">
        <v>8</v>
      </c>
      <c r="AE303">
        <v>2</v>
      </c>
      <c r="AF303">
        <v>4</v>
      </c>
      <c r="AG303">
        <v>0</v>
      </c>
      <c r="AH303">
        <v>5</v>
      </c>
      <c r="AI303">
        <v>0</v>
      </c>
      <c r="AJ303">
        <v>8</v>
      </c>
      <c r="AK303">
        <v>0</v>
      </c>
      <c r="AL303">
        <v>23</v>
      </c>
      <c r="AM303">
        <v>0</v>
      </c>
      <c r="AN303">
        <v>18</v>
      </c>
      <c r="AO303">
        <v>0</v>
      </c>
      <c r="AP303">
        <v>1917</v>
      </c>
      <c r="AQ303">
        <v>72</v>
      </c>
      <c r="AR303">
        <v>310</v>
      </c>
      <c r="AS303">
        <v>0</v>
      </c>
      <c r="AT303">
        <v>1664</v>
      </c>
      <c r="AU303">
        <v>74</v>
      </c>
      <c r="AV303">
        <v>1954</v>
      </c>
      <c r="AW303">
        <v>73</v>
      </c>
      <c r="AX303">
        <v>20</v>
      </c>
      <c r="AY303">
        <v>1</v>
      </c>
      <c r="AZ303">
        <v>10</v>
      </c>
      <c r="BA303">
        <v>0</v>
      </c>
      <c r="BB303">
        <v>10</v>
      </c>
      <c r="BC303">
        <v>1</v>
      </c>
      <c r="BD303">
        <v>62</v>
      </c>
      <c r="BE303">
        <v>0</v>
      </c>
      <c r="BF303">
        <v>498</v>
      </c>
      <c r="BG303">
        <v>29</v>
      </c>
      <c r="BH303">
        <v>596</v>
      </c>
      <c r="BI303">
        <v>26</v>
      </c>
      <c r="BJ303">
        <v>338</v>
      </c>
      <c r="BK303">
        <v>6</v>
      </c>
      <c r="BL303">
        <v>974</v>
      </c>
      <c r="BM303">
        <v>66</v>
      </c>
      <c r="BN303">
        <v>937</v>
      </c>
      <c r="BO303">
        <v>42</v>
      </c>
      <c r="BP303">
        <v>37</v>
      </c>
      <c r="BQ303">
        <v>24</v>
      </c>
      <c r="BR303">
        <v>303</v>
      </c>
      <c r="BS303">
        <v>8</v>
      </c>
      <c r="BT303">
        <v>628</v>
      </c>
      <c r="BU303">
        <v>32</v>
      </c>
      <c r="BV303">
        <v>393</v>
      </c>
      <c r="BW303">
        <v>27</v>
      </c>
      <c r="BX303">
        <v>256</v>
      </c>
      <c r="BY303">
        <v>15</v>
      </c>
      <c r="BZ303">
        <v>174</v>
      </c>
      <c r="CA303">
        <v>7</v>
      </c>
      <c r="CB303">
        <v>306</v>
      </c>
      <c r="CC303">
        <v>18</v>
      </c>
      <c r="CD303">
        <v>678</v>
      </c>
      <c r="CE303">
        <v>50</v>
      </c>
      <c r="CF303">
        <v>990</v>
      </c>
      <c r="CG303">
        <v>6</v>
      </c>
      <c r="CH303">
        <v>74</v>
      </c>
      <c r="CI303">
        <v>1900</v>
      </c>
      <c r="CJ303">
        <v>1483</v>
      </c>
      <c r="CK303">
        <v>727</v>
      </c>
      <c r="CL303">
        <v>1855</v>
      </c>
      <c r="CM303">
        <v>22</v>
      </c>
      <c r="CN303">
        <v>4</v>
      </c>
      <c r="CO303">
        <v>7</v>
      </c>
      <c r="CP303">
        <v>149</v>
      </c>
      <c r="CQ303">
        <v>169</v>
      </c>
      <c r="CR303">
        <v>14</v>
      </c>
      <c r="CS303">
        <v>63</v>
      </c>
      <c r="CT303">
        <v>34</v>
      </c>
      <c r="CU303">
        <v>5</v>
      </c>
      <c r="CV303">
        <v>37</v>
      </c>
      <c r="CW303">
        <v>95</v>
      </c>
      <c r="CX303">
        <v>328</v>
      </c>
      <c r="CY303">
        <v>68</v>
      </c>
      <c r="CZ303">
        <v>38</v>
      </c>
      <c r="DA303">
        <v>35</v>
      </c>
      <c r="DB303">
        <v>25</v>
      </c>
      <c r="DC303">
        <v>4</v>
      </c>
      <c r="DD303">
        <v>34</v>
      </c>
      <c r="DE303">
        <v>188</v>
      </c>
      <c r="DF303">
        <v>540</v>
      </c>
      <c r="DG303">
        <v>483</v>
      </c>
      <c r="DH303">
        <v>113</v>
      </c>
      <c r="DI303">
        <v>15</v>
      </c>
      <c r="DJ303">
        <v>3</v>
      </c>
      <c r="DK303">
        <v>42</v>
      </c>
      <c r="DL303">
        <v>18</v>
      </c>
      <c r="DM303">
        <v>1673</v>
      </c>
      <c r="DN303">
        <v>321</v>
      </c>
      <c r="DO303">
        <v>637</v>
      </c>
      <c r="DP303">
        <v>91</v>
      </c>
      <c r="DQ303">
        <v>20</v>
      </c>
      <c r="DR303">
        <v>0</v>
      </c>
      <c r="DS303">
        <v>23</v>
      </c>
      <c r="DT303">
        <v>2</v>
      </c>
      <c r="DU303">
        <v>5</v>
      </c>
      <c r="DV303">
        <v>35</v>
      </c>
      <c r="DW303">
        <v>728</v>
      </c>
      <c r="DX303" t="s">
        <v>1517</v>
      </c>
      <c r="DY303" t="s">
        <v>1028</v>
      </c>
      <c r="DZ303" t="s">
        <v>1532</v>
      </c>
      <c r="EA303" s="68" t="s">
        <v>700</v>
      </c>
      <c r="EB303">
        <v>55012</v>
      </c>
      <c r="EC303">
        <v>1.8</v>
      </c>
      <c r="ED303">
        <v>10.7</v>
      </c>
      <c r="EE303">
        <v>9.1999999999999993</v>
      </c>
      <c r="EF303">
        <v>10</v>
      </c>
      <c r="EG303">
        <v>7.9</v>
      </c>
      <c r="EH303">
        <v>5.2</v>
      </c>
      <c r="EI303">
        <v>3.7</v>
      </c>
      <c r="EJ303">
        <v>4.0999999999999996</v>
      </c>
      <c r="EK303">
        <v>6.6</v>
      </c>
      <c r="EL303">
        <v>5.0999999999999996</v>
      </c>
      <c r="EM303">
        <v>2.7</v>
      </c>
      <c r="EN303">
        <v>4.7</v>
      </c>
      <c r="EO303">
        <v>2.1</v>
      </c>
      <c r="EP303">
        <v>2.4</v>
      </c>
      <c r="EQ303">
        <v>1.8</v>
      </c>
      <c r="ER303">
        <v>56.8</v>
      </c>
      <c r="ES303">
        <v>100</v>
      </c>
      <c r="ET303">
        <v>97.3</v>
      </c>
      <c r="EU303">
        <v>76.900000000000006</v>
      </c>
      <c r="EV303">
        <v>45.4</v>
      </c>
      <c r="EW303">
        <v>51.3</v>
      </c>
      <c r="EX303">
        <v>1.8</v>
      </c>
      <c r="EY303">
        <v>1.8</v>
      </c>
      <c r="EZ303">
        <v>19.7</v>
      </c>
      <c r="FA303">
        <v>68.8</v>
      </c>
      <c r="FB303">
        <v>71</v>
      </c>
      <c r="FC303">
        <v>5.5</v>
      </c>
      <c r="FD303">
        <v>2.1</v>
      </c>
      <c r="FE303">
        <v>24.2</v>
      </c>
      <c r="FF303">
        <v>3.9</v>
      </c>
      <c r="FG303">
        <v>3.4</v>
      </c>
      <c r="FH303">
        <v>2.4</v>
      </c>
      <c r="FI303">
        <v>3.6</v>
      </c>
      <c r="FJ303">
        <v>2.8</v>
      </c>
      <c r="FK303">
        <v>26.2</v>
      </c>
      <c r="FL303">
        <v>2.6</v>
      </c>
      <c r="FM303">
        <v>3.5</v>
      </c>
      <c r="FN303">
        <v>5.3</v>
      </c>
      <c r="FO303">
        <v>4.9000000000000004</v>
      </c>
      <c r="FP303">
        <v>5.0999999999999996</v>
      </c>
      <c r="FQ303">
        <v>4.4000000000000004</v>
      </c>
      <c r="FR303">
        <v>0.6</v>
      </c>
      <c r="FS303">
        <v>11</v>
      </c>
      <c r="FZ303" s="68" t="s">
        <v>1871</v>
      </c>
      <c r="GA303" s="68" t="s">
        <v>1871</v>
      </c>
      <c r="GB303" t="s">
        <v>1109</v>
      </c>
      <c r="GC303" s="68" t="s">
        <v>2364</v>
      </c>
    </row>
    <row r="304" spans="1:185" x14ac:dyDescent="0.25">
      <c r="A304">
        <v>55014</v>
      </c>
      <c r="B304">
        <v>26870</v>
      </c>
      <c r="C304">
        <v>772</v>
      </c>
      <c r="D304">
        <v>7032</v>
      </c>
      <c r="E304">
        <v>92</v>
      </c>
      <c r="F304">
        <v>17093</v>
      </c>
      <c r="G304">
        <v>680</v>
      </c>
      <c r="H304">
        <v>2745</v>
      </c>
      <c r="I304">
        <v>0</v>
      </c>
      <c r="J304">
        <v>1737</v>
      </c>
      <c r="K304">
        <v>27</v>
      </c>
      <c r="L304">
        <v>5295</v>
      </c>
      <c r="M304">
        <v>65</v>
      </c>
      <c r="N304">
        <v>1856</v>
      </c>
      <c r="O304">
        <v>86</v>
      </c>
      <c r="P304">
        <v>2821</v>
      </c>
      <c r="Q304">
        <v>248</v>
      </c>
      <c r="R304">
        <v>3309</v>
      </c>
      <c r="S304">
        <v>100</v>
      </c>
      <c r="T304">
        <v>4798</v>
      </c>
      <c r="U304">
        <v>120</v>
      </c>
      <c r="V304">
        <v>4309</v>
      </c>
      <c r="W304">
        <v>126</v>
      </c>
      <c r="X304">
        <v>13313</v>
      </c>
      <c r="Y304">
        <v>449</v>
      </c>
      <c r="Z304">
        <v>13557</v>
      </c>
      <c r="AA304">
        <v>323</v>
      </c>
      <c r="AB304">
        <v>24184</v>
      </c>
      <c r="AC304">
        <v>628</v>
      </c>
      <c r="AD304">
        <v>528</v>
      </c>
      <c r="AE304">
        <v>14</v>
      </c>
      <c r="AF304">
        <v>98</v>
      </c>
      <c r="AG304">
        <v>0</v>
      </c>
      <c r="AH304">
        <v>832</v>
      </c>
      <c r="AI304">
        <v>44</v>
      </c>
      <c r="AJ304">
        <v>120</v>
      </c>
      <c r="AK304">
        <v>36</v>
      </c>
      <c r="AL304">
        <v>1108</v>
      </c>
      <c r="AM304">
        <v>50</v>
      </c>
      <c r="AN304">
        <v>428</v>
      </c>
      <c r="AO304">
        <v>46</v>
      </c>
      <c r="AP304">
        <v>23992</v>
      </c>
      <c r="AQ304">
        <v>618</v>
      </c>
      <c r="AR304">
        <v>2295</v>
      </c>
      <c r="AS304">
        <v>78</v>
      </c>
      <c r="AT304">
        <v>24575</v>
      </c>
      <c r="AU304">
        <v>694</v>
      </c>
      <c r="AV304">
        <v>25744</v>
      </c>
      <c r="AW304">
        <v>696</v>
      </c>
      <c r="AX304">
        <v>1126</v>
      </c>
      <c r="AY304">
        <v>76</v>
      </c>
      <c r="AZ304">
        <v>902</v>
      </c>
      <c r="BA304">
        <v>19</v>
      </c>
      <c r="BB304">
        <v>224</v>
      </c>
      <c r="BC304">
        <v>57</v>
      </c>
      <c r="BD304">
        <v>703</v>
      </c>
      <c r="BE304">
        <v>84</v>
      </c>
      <c r="BF304">
        <v>4490</v>
      </c>
      <c r="BG304">
        <v>243</v>
      </c>
      <c r="BH304">
        <v>6364</v>
      </c>
      <c r="BI304">
        <v>187</v>
      </c>
      <c r="BJ304">
        <v>6425</v>
      </c>
      <c r="BK304">
        <v>80</v>
      </c>
      <c r="BL304">
        <v>14791</v>
      </c>
      <c r="BM304">
        <v>565</v>
      </c>
      <c r="BN304">
        <v>14411</v>
      </c>
      <c r="BO304">
        <v>525</v>
      </c>
      <c r="BP304">
        <v>380</v>
      </c>
      <c r="BQ304">
        <v>40</v>
      </c>
      <c r="BR304">
        <v>2302</v>
      </c>
      <c r="BS304">
        <v>115</v>
      </c>
      <c r="BT304">
        <v>10871</v>
      </c>
      <c r="BU304">
        <v>353</v>
      </c>
      <c r="BV304">
        <v>4412</v>
      </c>
      <c r="BW304">
        <v>231</v>
      </c>
      <c r="BX304">
        <v>1810</v>
      </c>
      <c r="BY304">
        <v>96</v>
      </c>
      <c r="BZ304">
        <v>1008</v>
      </c>
      <c r="CA304">
        <v>40</v>
      </c>
      <c r="CB304">
        <v>1761</v>
      </c>
      <c r="CC304">
        <v>126</v>
      </c>
      <c r="CD304">
        <v>9240</v>
      </c>
      <c r="CE304">
        <v>387</v>
      </c>
      <c r="CF304">
        <v>15796</v>
      </c>
      <c r="CG304">
        <v>257</v>
      </c>
      <c r="CH304">
        <v>772</v>
      </c>
      <c r="CI304">
        <v>26098</v>
      </c>
      <c r="CJ304">
        <v>23027</v>
      </c>
      <c r="CK304">
        <v>5850</v>
      </c>
      <c r="CL304">
        <v>24903</v>
      </c>
      <c r="CM304">
        <v>1656</v>
      </c>
      <c r="CN304">
        <v>672</v>
      </c>
      <c r="CO304">
        <v>103</v>
      </c>
      <c r="CP304">
        <v>1064</v>
      </c>
      <c r="CQ304">
        <v>2517</v>
      </c>
      <c r="CR304">
        <v>463</v>
      </c>
      <c r="CS304">
        <v>1687</v>
      </c>
      <c r="CT304">
        <v>1107</v>
      </c>
      <c r="CU304">
        <v>228</v>
      </c>
      <c r="CV304">
        <v>1117</v>
      </c>
      <c r="CW304">
        <v>1407</v>
      </c>
      <c r="CX304">
        <v>3624</v>
      </c>
      <c r="CY304">
        <v>1035</v>
      </c>
      <c r="CZ304">
        <v>645</v>
      </c>
      <c r="DA304">
        <v>638</v>
      </c>
      <c r="DB304">
        <v>251</v>
      </c>
      <c r="DC304">
        <v>201</v>
      </c>
      <c r="DD304">
        <v>334</v>
      </c>
      <c r="DE304">
        <v>2262</v>
      </c>
      <c r="DF304">
        <v>7420</v>
      </c>
      <c r="DG304">
        <v>5935</v>
      </c>
      <c r="DH304">
        <v>2450</v>
      </c>
      <c r="DI304">
        <v>515</v>
      </c>
      <c r="DJ304">
        <v>319</v>
      </c>
      <c r="DK304">
        <v>970</v>
      </c>
      <c r="DL304">
        <v>559</v>
      </c>
      <c r="DM304">
        <v>24366</v>
      </c>
      <c r="DN304">
        <v>3335</v>
      </c>
      <c r="DO304">
        <v>8457</v>
      </c>
      <c r="DP304">
        <v>1225</v>
      </c>
      <c r="DQ304">
        <v>37</v>
      </c>
      <c r="DR304">
        <v>270</v>
      </c>
      <c r="DS304">
        <v>171</v>
      </c>
      <c r="DT304">
        <v>243</v>
      </c>
      <c r="DU304">
        <v>103</v>
      </c>
      <c r="DV304">
        <v>328</v>
      </c>
      <c r="DW304">
        <v>9682</v>
      </c>
      <c r="DX304" t="s">
        <v>1523</v>
      </c>
      <c r="DY304" t="s">
        <v>1017</v>
      </c>
      <c r="DZ304" t="s">
        <v>1533</v>
      </c>
      <c r="EA304" s="68" t="s">
        <v>700</v>
      </c>
      <c r="EB304">
        <v>55014</v>
      </c>
      <c r="EC304">
        <v>0.8</v>
      </c>
      <c r="ED304">
        <v>1.8</v>
      </c>
      <c r="EE304">
        <v>1.1000000000000001</v>
      </c>
      <c r="EF304">
        <v>2.1</v>
      </c>
      <c r="EG304">
        <v>3.7</v>
      </c>
      <c r="EH304">
        <v>2</v>
      </c>
      <c r="EI304">
        <v>1.9</v>
      </c>
      <c r="EJ304">
        <v>1.7</v>
      </c>
      <c r="EK304">
        <v>0.9</v>
      </c>
      <c r="EL304">
        <v>1</v>
      </c>
      <c r="EM304">
        <v>1.1000000000000001</v>
      </c>
      <c r="EN304">
        <v>0.6</v>
      </c>
      <c r="EO304">
        <v>1</v>
      </c>
      <c r="EP304">
        <v>1.2</v>
      </c>
      <c r="EQ304">
        <v>0.6</v>
      </c>
      <c r="ER304">
        <v>4.4000000000000004</v>
      </c>
      <c r="ES304">
        <v>16.3</v>
      </c>
      <c r="ET304">
        <v>6.4</v>
      </c>
      <c r="EU304">
        <v>17.399999999999999</v>
      </c>
      <c r="EV304">
        <v>6.6</v>
      </c>
      <c r="EW304">
        <v>9.8000000000000007</v>
      </c>
      <c r="EX304">
        <v>0.6</v>
      </c>
      <c r="EY304">
        <v>0.7</v>
      </c>
      <c r="EZ304">
        <v>5.6</v>
      </c>
      <c r="FA304">
        <v>3.4</v>
      </c>
      <c r="FB304">
        <v>20.6</v>
      </c>
      <c r="FC304">
        <v>2.1</v>
      </c>
      <c r="FD304">
        <v>0.8</v>
      </c>
      <c r="FE304">
        <v>8.1999999999999993</v>
      </c>
      <c r="FF304">
        <v>2.4</v>
      </c>
      <c r="FG304">
        <v>1.3</v>
      </c>
      <c r="FH304">
        <v>0.8</v>
      </c>
      <c r="FI304">
        <v>1.1000000000000001</v>
      </c>
      <c r="FJ304">
        <v>1.1000000000000001</v>
      </c>
      <c r="FK304">
        <v>9.3000000000000007</v>
      </c>
      <c r="FL304">
        <v>2.9</v>
      </c>
      <c r="FM304">
        <v>1.1000000000000001</v>
      </c>
      <c r="FN304">
        <v>1.9</v>
      </c>
      <c r="FO304">
        <v>3.5</v>
      </c>
      <c r="FP304">
        <v>6.5</v>
      </c>
      <c r="FQ304">
        <v>1.1000000000000001</v>
      </c>
      <c r="FR304">
        <v>0.7</v>
      </c>
      <c r="FS304">
        <v>44</v>
      </c>
      <c r="FZ304" s="68" t="s">
        <v>1871</v>
      </c>
      <c r="GA304" s="68" t="s">
        <v>1871</v>
      </c>
      <c r="GB304" t="s">
        <v>1110</v>
      </c>
      <c r="GC304" s="68" t="s">
        <v>2364</v>
      </c>
    </row>
    <row r="305" spans="1:185" x14ac:dyDescent="0.25">
      <c r="A305">
        <v>55016</v>
      </c>
      <c r="B305">
        <v>35767</v>
      </c>
      <c r="C305">
        <v>1067</v>
      </c>
      <c r="D305">
        <v>10499</v>
      </c>
      <c r="E305">
        <v>278</v>
      </c>
      <c r="F305">
        <v>21543</v>
      </c>
      <c r="G305">
        <v>775</v>
      </c>
      <c r="H305">
        <v>3725</v>
      </c>
      <c r="I305">
        <v>14</v>
      </c>
      <c r="J305">
        <v>2725</v>
      </c>
      <c r="K305">
        <v>0</v>
      </c>
      <c r="L305">
        <v>7774</v>
      </c>
      <c r="M305">
        <v>278</v>
      </c>
      <c r="N305">
        <v>2797</v>
      </c>
      <c r="O305">
        <v>74</v>
      </c>
      <c r="P305">
        <v>3880</v>
      </c>
      <c r="Q305">
        <v>249</v>
      </c>
      <c r="R305">
        <v>5363</v>
      </c>
      <c r="S305">
        <v>202</v>
      </c>
      <c r="T305">
        <v>5200</v>
      </c>
      <c r="U305">
        <v>186</v>
      </c>
      <c r="V305">
        <v>4303</v>
      </c>
      <c r="W305">
        <v>64</v>
      </c>
      <c r="X305">
        <v>17863</v>
      </c>
      <c r="Y305">
        <v>685</v>
      </c>
      <c r="Z305">
        <v>17904</v>
      </c>
      <c r="AA305">
        <v>382</v>
      </c>
      <c r="AB305">
        <v>29708</v>
      </c>
      <c r="AC305">
        <v>782</v>
      </c>
      <c r="AD305">
        <v>1704</v>
      </c>
      <c r="AE305">
        <v>22</v>
      </c>
      <c r="AF305">
        <v>172</v>
      </c>
      <c r="AG305">
        <v>38</v>
      </c>
      <c r="AH305">
        <v>2662</v>
      </c>
      <c r="AI305">
        <v>8</v>
      </c>
      <c r="AJ305">
        <v>319</v>
      </c>
      <c r="AK305">
        <v>0</v>
      </c>
      <c r="AL305">
        <v>1202</v>
      </c>
      <c r="AM305">
        <v>217</v>
      </c>
      <c r="AN305">
        <v>1591</v>
      </c>
      <c r="AO305">
        <v>66</v>
      </c>
      <c r="AP305">
        <v>28614</v>
      </c>
      <c r="AQ305">
        <v>748</v>
      </c>
      <c r="AR305">
        <v>3201</v>
      </c>
      <c r="AS305">
        <v>49</v>
      </c>
      <c r="AT305">
        <v>32566</v>
      </c>
      <c r="AU305">
        <v>1018</v>
      </c>
      <c r="AV305">
        <v>33375</v>
      </c>
      <c r="AW305">
        <v>954</v>
      </c>
      <c r="AX305">
        <v>2392</v>
      </c>
      <c r="AY305">
        <v>113</v>
      </c>
      <c r="AZ305">
        <v>1860</v>
      </c>
      <c r="BA305">
        <v>0</v>
      </c>
      <c r="BB305">
        <v>532</v>
      </c>
      <c r="BC305">
        <v>113</v>
      </c>
      <c r="BD305">
        <v>1012</v>
      </c>
      <c r="BE305">
        <v>68</v>
      </c>
      <c r="BF305">
        <v>5416</v>
      </c>
      <c r="BG305">
        <v>276</v>
      </c>
      <c r="BH305">
        <v>8434</v>
      </c>
      <c r="BI305">
        <v>221</v>
      </c>
      <c r="BJ305">
        <v>7609</v>
      </c>
      <c r="BK305">
        <v>150</v>
      </c>
      <c r="BL305">
        <v>18779</v>
      </c>
      <c r="BM305">
        <v>642</v>
      </c>
      <c r="BN305">
        <v>18228</v>
      </c>
      <c r="BO305">
        <v>533</v>
      </c>
      <c r="BP305">
        <v>551</v>
      </c>
      <c r="BQ305">
        <v>109</v>
      </c>
      <c r="BR305">
        <v>2764</v>
      </c>
      <c r="BS305">
        <v>133</v>
      </c>
      <c r="BT305">
        <v>13440</v>
      </c>
      <c r="BU305">
        <v>326</v>
      </c>
      <c r="BV305">
        <v>5577</v>
      </c>
      <c r="BW305">
        <v>275</v>
      </c>
      <c r="BX305">
        <v>2526</v>
      </c>
      <c r="BY305">
        <v>174</v>
      </c>
      <c r="BZ305">
        <v>1354</v>
      </c>
      <c r="CA305">
        <v>256</v>
      </c>
      <c r="CB305">
        <v>2047</v>
      </c>
      <c r="CC305">
        <v>369</v>
      </c>
      <c r="CD305">
        <v>12822</v>
      </c>
      <c r="CE305">
        <v>470</v>
      </c>
      <c r="CF305">
        <v>20805</v>
      </c>
      <c r="CG305">
        <v>228</v>
      </c>
      <c r="CH305">
        <v>1067</v>
      </c>
      <c r="CI305">
        <v>34700</v>
      </c>
      <c r="CJ305">
        <v>31274</v>
      </c>
      <c r="CK305">
        <v>7344</v>
      </c>
      <c r="CL305">
        <v>29838</v>
      </c>
      <c r="CM305">
        <v>3687</v>
      </c>
      <c r="CN305">
        <v>1261</v>
      </c>
      <c r="CO305">
        <v>114</v>
      </c>
      <c r="CP305">
        <v>1297</v>
      </c>
      <c r="CQ305">
        <v>2848</v>
      </c>
      <c r="CR305">
        <v>477</v>
      </c>
      <c r="CS305">
        <v>2212</v>
      </c>
      <c r="CT305">
        <v>1093</v>
      </c>
      <c r="CU305">
        <v>376</v>
      </c>
      <c r="CV305">
        <v>1472</v>
      </c>
      <c r="CW305">
        <v>1762</v>
      </c>
      <c r="CX305">
        <v>4496</v>
      </c>
      <c r="CY305">
        <v>1359</v>
      </c>
      <c r="CZ305">
        <v>804</v>
      </c>
      <c r="DA305">
        <v>1248</v>
      </c>
      <c r="DB305">
        <v>428</v>
      </c>
      <c r="DC305">
        <v>340</v>
      </c>
      <c r="DD305">
        <v>411</v>
      </c>
      <c r="DE305">
        <v>2476</v>
      </c>
      <c r="DF305">
        <v>9404</v>
      </c>
      <c r="DG305">
        <v>7864</v>
      </c>
      <c r="DH305">
        <v>3887</v>
      </c>
      <c r="DI305">
        <v>548</v>
      </c>
      <c r="DJ305">
        <v>355</v>
      </c>
      <c r="DK305">
        <v>992</v>
      </c>
      <c r="DL305">
        <v>548</v>
      </c>
      <c r="DM305">
        <v>32414</v>
      </c>
      <c r="DN305">
        <v>2973</v>
      </c>
      <c r="DO305">
        <v>10264</v>
      </c>
      <c r="DP305">
        <v>1616</v>
      </c>
      <c r="DQ305">
        <v>106</v>
      </c>
      <c r="DR305">
        <v>259</v>
      </c>
      <c r="DS305">
        <v>249</v>
      </c>
      <c r="DT305">
        <v>181</v>
      </c>
      <c r="DU305">
        <v>171</v>
      </c>
      <c r="DV305">
        <v>565</v>
      </c>
      <c r="DW305">
        <v>11880</v>
      </c>
      <c r="DX305" t="s">
        <v>1523</v>
      </c>
      <c r="DY305" t="s">
        <v>1097</v>
      </c>
      <c r="DZ305" t="s">
        <v>1534</v>
      </c>
      <c r="EA305" s="68" t="s">
        <v>700</v>
      </c>
      <c r="EB305">
        <v>55016</v>
      </c>
      <c r="EC305">
        <v>1.1000000000000001</v>
      </c>
      <c r="ED305">
        <v>0.6</v>
      </c>
      <c r="EE305">
        <v>2.9</v>
      </c>
      <c r="EF305">
        <v>2</v>
      </c>
      <c r="EG305">
        <v>3.8</v>
      </c>
      <c r="EH305">
        <v>2.5</v>
      </c>
      <c r="EI305">
        <v>1.9</v>
      </c>
      <c r="EJ305">
        <v>1.1000000000000001</v>
      </c>
      <c r="EK305">
        <v>0.8</v>
      </c>
      <c r="EL305">
        <v>2.1</v>
      </c>
      <c r="EM305">
        <v>1.1000000000000001</v>
      </c>
      <c r="EN305">
        <v>0.6</v>
      </c>
      <c r="EO305">
        <v>1.5</v>
      </c>
      <c r="EP305">
        <v>0.9</v>
      </c>
      <c r="EQ305">
        <v>1</v>
      </c>
      <c r="ER305">
        <v>1.7</v>
      </c>
      <c r="ES305">
        <v>28.5</v>
      </c>
      <c r="ET305">
        <v>0.5</v>
      </c>
      <c r="EU305">
        <v>5.3</v>
      </c>
      <c r="EV305">
        <v>15.2</v>
      </c>
      <c r="EW305">
        <v>3.8</v>
      </c>
      <c r="EX305">
        <v>1</v>
      </c>
      <c r="EY305">
        <v>1.1000000000000001</v>
      </c>
      <c r="EZ305">
        <v>3.7</v>
      </c>
      <c r="FA305">
        <v>0.9</v>
      </c>
      <c r="FB305">
        <v>15</v>
      </c>
      <c r="FC305">
        <v>2.1</v>
      </c>
      <c r="FD305">
        <v>1.1000000000000001</v>
      </c>
      <c r="FE305">
        <v>5.6</v>
      </c>
      <c r="FF305">
        <v>2.5</v>
      </c>
      <c r="FG305">
        <v>1.3</v>
      </c>
      <c r="FH305">
        <v>1.3</v>
      </c>
      <c r="FI305">
        <v>1.1000000000000001</v>
      </c>
      <c r="FJ305">
        <v>1</v>
      </c>
      <c r="FK305">
        <v>10.6</v>
      </c>
      <c r="FL305">
        <v>3.5</v>
      </c>
      <c r="FM305">
        <v>1.1000000000000001</v>
      </c>
      <c r="FN305">
        <v>2</v>
      </c>
      <c r="FO305">
        <v>4</v>
      </c>
      <c r="FP305">
        <v>12</v>
      </c>
      <c r="FQ305">
        <v>1.6</v>
      </c>
      <c r="FR305">
        <v>0.6</v>
      </c>
      <c r="FS305">
        <v>205</v>
      </c>
      <c r="FZ305" s="68" t="s">
        <v>1871</v>
      </c>
      <c r="GA305" s="68" t="s">
        <v>1871</v>
      </c>
      <c r="GB305" t="s">
        <v>1111</v>
      </c>
      <c r="GC305" s="68" t="s">
        <v>2364</v>
      </c>
    </row>
    <row r="306" spans="1:185" x14ac:dyDescent="0.25">
      <c r="A306">
        <v>55021</v>
      </c>
      <c r="B306">
        <v>27715</v>
      </c>
      <c r="C306">
        <v>1490</v>
      </c>
      <c r="D306">
        <v>6798</v>
      </c>
      <c r="E306">
        <v>277</v>
      </c>
      <c r="F306">
        <v>16289</v>
      </c>
      <c r="G306">
        <v>1213</v>
      </c>
      <c r="H306">
        <v>4628</v>
      </c>
      <c r="I306">
        <v>0</v>
      </c>
      <c r="J306">
        <v>2024</v>
      </c>
      <c r="K306">
        <v>32</v>
      </c>
      <c r="L306">
        <v>4774</v>
      </c>
      <c r="M306">
        <v>245</v>
      </c>
      <c r="N306">
        <v>2339</v>
      </c>
      <c r="O306">
        <v>224</v>
      </c>
      <c r="P306">
        <v>2866</v>
      </c>
      <c r="Q306">
        <v>443</v>
      </c>
      <c r="R306">
        <v>3371</v>
      </c>
      <c r="S306">
        <v>353</v>
      </c>
      <c r="T306">
        <v>3631</v>
      </c>
      <c r="U306">
        <v>136</v>
      </c>
      <c r="V306">
        <v>4082</v>
      </c>
      <c r="W306">
        <v>57</v>
      </c>
      <c r="X306">
        <v>14018</v>
      </c>
      <c r="Y306">
        <v>914</v>
      </c>
      <c r="Z306">
        <v>13697</v>
      </c>
      <c r="AA306">
        <v>576</v>
      </c>
      <c r="AB306">
        <v>23150</v>
      </c>
      <c r="AC306">
        <v>887</v>
      </c>
      <c r="AD306">
        <v>2376</v>
      </c>
      <c r="AE306">
        <v>21</v>
      </c>
      <c r="AF306">
        <v>11</v>
      </c>
      <c r="AG306">
        <v>0</v>
      </c>
      <c r="AH306">
        <v>565</v>
      </c>
      <c r="AI306">
        <v>43</v>
      </c>
      <c r="AJ306">
        <v>1172</v>
      </c>
      <c r="AK306">
        <v>471</v>
      </c>
      <c r="AL306">
        <v>426</v>
      </c>
      <c r="AM306">
        <v>68</v>
      </c>
      <c r="AN306">
        <v>2759</v>
      </c>
      <c r="AO306">
        <v>669</v>
      </c>
      <c r="AP306">
        <v>21792</v>
      </c>
      <c r="AQ306">
        <v>749</v>
      </c>
      <c r="AR306">
        <v>3420</v>
      </c>
      <c r="AS306">
        <v>71</v>
      </c>
      <c r="AT306">
        <v>24295</v>
      </c>
      <c r="AU306">
        <v>1419</v>
      </c>
      <c r="AV306">
        <v>24535</v>
      </c>
      <c r="AW306">
        <v>887</v>
      </c>
      <c r="AX306">
        <v>3180</v>
      </c>
      <c r="AY306">
        <v>603</v>
      </c>
      <c r="AZ306">
        <v>949</v>
      </c>
      <c r="BA306">
        <v>21</v>
      </c>
      <c r="BB306">
        <v>2231</v>
      </c>
      <c r="BC306">
        <v>582</v>
      </c>
      <c r="BD306">
        <v>2428</v>
      </c>
      <c r="BE306">
        <v>394</v>
      </c>
      <c r="BF306">
        <v>6049</v>
      </c>
      <c r="BG306">
        <v>398</v>
      </c>
      <c r="BH306">
        <v>6190</v>
      </c>
      <c r="BI306">
        <v>167</v>
      </c>
      <c r="BJ306">
        <v>3911</v>
      </c>
      <c r="BK306">
        <v>30</v>
      </c>
      <c r="BL306">
        <v>13789</v>
      </c>
      <c r="BM306">
        <v>1017</v>
      </c>
      <c r="BN306">
        <v>13214</v>
      </c>
      <c r="BO306">
        <v>880</v>
      </c>
      <c r="BP306">
        <v>575</v>
      </c>
      <c r="BQ306">
        <v>137</v>
      </c>
      <c r="BR306">
        <v>2500</v>
      </c>
      <c r="BS306">
        <v>196</v>
      </c>
      <c r="BT306">
        <v>9567</v>
      </c>
      <c r="BU306">
        <v>567</v>
      </c>
      <c r="BV306">
        <v>4387</v>
      </c>
      <c r="BW306">
        <v>416</v>
      </c>
      <c r="BX306">
        <v>2335</v>
      </c>
      <c r="BY306">
        <v>230</v>
      </c>
      <c r="BZ306">
        <v>3577</v>
      </c>
      <c r="CA306">
        <v>425</v>
      </c>
      <c r="CB306">
        <v>5636</v>
      </c>
      <c r="CC306">
        <v>646</v>
      </c>
      <c r="CD306">
        <v>12222</v>
      </c>
      <c r="CE306">
        <v>628</v>
      </c>
      <c r="CF306">
        <v>9765</v>
      </c>
      <c r="CG306">
        <v>216</v>
      </c>
      <c r="CH306">
        <v>1490</v>
      </c>
      <c r="CI306">
        <v>26225</v>
      </c>
      <c r="CJ306">
        <v>19794</v>
      </c>
      <c r="CK306">
        <v>10312</v>
      </c>
      <c r="CL306">
        <v>23468</v>
      </c>
      <c r="CM306">
        <v>4911</v>
      </c>
      <c r="CN306">
        <v>2147</v>
      </c>
      <c r="CO306">
        <v>388</v>
      </c>
      <c r="CP306">
        <v>1171</v>
      </c>
      <c r="CQ306">
        <v>3156</v>
      </c>
      <c r="CR306">
        <v>428</v>
      </c>
      <c r="CS306">
        <v>1597</v>
      </c>
      <c r="CT306">
        <v>640</v>
      </c>
      <c r="CU306">
        <v>155</v>
      </c>
      <c r="CV306">
        <v>449</v>
      </c>
      <c r="CW306">
        <v>682</v>
      </c>
      <c r="CX306">
        <v>3587</v>
      </c>
      <c r="CY306">
        <v>1017</v>
      </c>
      <c r="CZ306">
        <v>440</v>
      </c>
      <c r="DA306">
        <v>558</v>
      </c>
      <c r="DB306">
        <v>724</v>
      </c>
      <c r="DC306">
        <v>246</v>
      </c>
      <c r="DD306">
        <v>1026</v>
      </c>
      <c r="DE306">
        <v>3816</v>
      </c>
      <c r="DF306">
        <v>7344</v>
      </c>
      <c r="DG306">
        <v>5625</v>
      </c>
      <c r="DH306">
        <v>1930</v>
      </c>
      <c r="DI306">
        <v>705</v>
      </c>
      <c r="DJ306">
        <v>361</v>
      </c>
      <c r="DK306">
        <v>1014</v>
      </c>
      <c r="DL306">
        <v>693</v>
      </c>
      <c r="DM306">
        <v>25757</v>
      </c>
      <c r="DN306">
        <v>3836</v>
      </c>
      <c r="DO306">
        <v>7943</v>
      </c>
      <c r="DP306">
        <v>3217</v>
      </c>
      <c r="DQ306">
        <v>300</v>
      </c>
      <c r="DR306">
        <v>396</v>
      </c>
      <c r="DS306">
        <v>407</v>
      </c>
      <c r="DT306">
        <v>372</v>
      </c>
      <c r="DU306">
        <v>262</v>
      </c>
      <c r="DV306">
        <v>1268</v>
      </c>
      <c r="DW306">
        <v>11160</v>
      </c>
      <c r="DX306" t="s">
        <v>1857</v>
      </c>
      <c r="DY306" t="s">
        <v>1081</v>
      </c>
      <c r="DZ306" t="s">
        <v>1037</v>
      </c>
      <c r="EA306" s="68" t="s">
        <v>700</v>
      </c>
      <c r="EB306">
        <v>55021</v>
      </c>
      <c r="EC306">
        <v>1.2</v>
      </c>
      <c r="ED306">
        <v>1.8</v>
      </c>
      <c r="EE306">
        <v>2.5</v>
      </c>
      <c r="EF306">
        <v>5.6</v>
      </c>
      <c r="EG306">
        <v>4.8</v>
      </c>
      <c r="EH306">
        <v>3.7</v>
      </c>
      <c r="EI306">
        <v>1.9</v>
      </c>
      <c r="EJ306">
        <v>0.9</v>
      </c>
      <c r="EK306">
        <v>0.7</v>
      </c>
      <c r="EL306">
        <v>1.9</v>
      </c>
      <c r="EM306">
        <v>1.6</v>
      </c>
      <c r="EN306">
        <v>0.4</v>
      </c>
      <c r="EO306">
        <v>1.6</v>
      </c>
      <c r="EP306">
        <v>1.4</v>
      </c>
      <c r="EQ306">
        <v>1.3</v>
      </c>
      <c r="ER306">
        <v>1.4</v>
      </c>
      <c r="ES306">
        <v>65.599999999999994</v>
      </c>
      <c r="ET306">
        <v>11.7</v>
      </c>
      <c r="EU306">
        <v>17.8</v>
      </c>
      <c r="EV306">
        <v>16.399999999999999</v>
      </c>
      <c r="EW306">
        <v>7.9</v>
      </c>
      <c r="EX306">
        <v>1.1000000000000001</v>
      </c>
      <c r="EY306">
        <v>1.1000000000000001</v>
      </c>
      <c r="EZ306">
        <v>6.2</v>
      </c>
      <c r="FA306">
        <v>3.5</v>
      </c>
      <c r="FB306">
        <v>8.9</v>
      </c>
      <c r="FC306">
        <v>1.6</v>
      </c>
      <c r="FD306">
        <v>1.4</v>
      </c>
      <c r="FE306">
        <v>5.4</v>
      </c>
      <c r="FF306">
        <v>2.7</v>
      </c>
      <c r="FG306">
        <v>1.4</v>
      </c>
      <c r="FH306">
        <v>0.6</v>
      </c>
      <c r="FI306">
        <v>1.8</v>
      </c>
      <c r="FJ306">
        <v>1.7</v>
      </c>
      <c r="FK306">
        <v>14.2</v>
      </c>
      <c r="FL306">
        <v>4.2</v>
      </c>
      <c r="FM306">
        <v>1.9</v>
      </c>
      <c r="FN306">
        <v>3.3</v>
      </c>
      <c r="FO306">
        <v>4</v>
      </c>
      <c r="FP306">
        <v>3.3</v>
      </c>
      <c r="FQ306">
        <v>2.1</v>
      </c>
      <c r="FR306">
        <v>1.1000000000000001</v>
      </c>
      <c r="FS306">
        <v>196</v>
      </c>
      <c r="FZ306" s="68" t="s">
        <v>1871</v>
      </c>
      <c r="GA306" s="68" t="s">
        <v>1871</v>
      </c>
      <c r="GB306" t="s">
        <v>1112</v>
      </c>
      <c r="GC306" s="68" t="s">
        <v>2364</v>
      </c>
    </row>
    <row r="307" spans="1:185" x14ac:dyDescent="0.25">
      <c r="A307">
        <v>55024</v>
      </c>
      <c r="B307">
        <v>34932</v>
      </c>
      <c r="C307">
        <v>1243</v>
      </c>
      <c r="D307">
        <v>11234</v>
      </c>
      <c r="E307">
        <v>321</v>
      </c>
      <c r="F307">
        <v>21426</v>
      </c>
      <c r="G307">
        <v>922</v>
      </c>
      <c r="H307">
        <v>2272</v>
      </c>
      <c r="I307">
        <v>0</v>
      </c>
      <c r="J307">
        <v>3357</v>
      </c>
      <c r="K307">
        <v>76</v>
      </c>
      <c r="L307">
        <v>7877</v>
      </c>
      <c r="M307">
        <v>245</v>
      </c>
      <c r="N307">
        <v>2258</v>
      </c>
      <c r="O307">
        <v>46</v>
      </c>
      <c r="P307">
        <v>4637</v>
      </c>
      <c r="Q307">
        <v>289</v>
      </c>
      <c r="R307">
        <v>5806</v>
      </c>
      <c r="S307">
        <v>336</v>
      </c>
      <c r="T307">
        <v>5468</v>
      </c>
      <c r="U307">
        <v>162</v>
      </c>
      <c r="V307">
        <v>3257</v>
      </c>
      <c r="W307">
        <v>89</v>
      </c>
      <c r="X307">
        <v>16976</v>
      </c>
      <c r="Y307">
        <v>712</v>
      </c>
      <c r="Z307">
        <v>17956</v>
      </c>
      <c r="AA307">
        <v>531</v>
      </c>
      <c r="AB307">
        <v>31350</v>
      </c>
      <c r="AC307">
        <v>942</v>
      </c>
      <c r="AD307">
        <v>460</v>
      </c>
      <c r="AE307">
        <v>3</v>
      </c>
      <c r="AF307">
        <v>360</v>
      </c>
      <c r="AG307">
        <v>9</v>
      </c>
      <c r="AH307">
        <v>612</v>
      </c>
      <c r="AI307">
        <v>63</v>
      </c>
      <c r="AJ307">
        <v>937</v>
      </c>
      <c r="AK307">
        <v>163</v>
      </c>
      <c r="AL307">
        <v>1191</v>
      </c>
      <c r="AM307">
        <v>63</v>
      </c>
      <c r="AN307">
        <v>1621</v>
      </c>
      <c r="AO307">
        <v>199</v>
      </c>
      <c r="AP307">
        <v>30747</v>
      </c>
      <c r="AQ307">
        <v>929</v>
      </c>
      <c r="AR307">
        <v>2151</v>
      </c>
      <c r="AS307">
        <v>23</v>
      </c>
      <c r="AT307">
        <v>32781</v>
      </c>
      <c r="AU307">
        <v>1220</v>
      </c>
      <c r="AV307">
        <v>33353</v>
      </c>
      <c r="AW307">
        <v>1008</v>
      </c>
      <c r="AX307">
        <v>1579</v>
      </c>
      <c r="AY307">
        <v>235</v>
      </c>
      <c r="AZ307">
        <v>1082</v>
      </c>
      <c r="BA307">
        <v>80</v>
      </c>
      <c r="BB307">
        <v>497</v>
      </c>
      <c r="BC307">
        <v>155</v>
      </c>
      <c r="BD307">
        <v>863</v>
      </c>
      <c r="BE307">
        <v>150</v>
      </c>
      <c r="BF307">
        <v>4542</v>
      </c>
      <c r="BG307">
        <v>339</v>
      </c>
      <c r="BH307">
        <v>8500</v>
      </c>
      <c r="BI307">
        <v>201</v>
      </c>
      <c r="BJ307">
        <v>7535</v>
      </c>
      <c r="BK307">
        <v>186</v>
      </c>
      <c r="BL307">
        <v>19083</v>
      </c>
      <c r="BM307">
        <v>835</v>
      </c>
      <c r="BN307">
        <v>18616</v>
      </c>
      <c r="BO307">
        <v>782</v>
      </c>
      <c r="BP307">
        <v>467</v>
      </c>
      <c r="BQ307">
        <v>53</v>
      </c>
      <c r="BR307">
        <v>2343</v>
      </c>
      <c r="BS307">
        <v>87</v>
      </c>
      <c r="BT307">
        <v>14323</v>
      </c>
      <c r="BU307">
        <v>442</v>
      </c>
      <c r="BV307">
        <v>5043</v>
      </c>
      <c r="BW307">
        <v>419</v>
      </c>
      <c r="BX307">
        <v>2060</v>
      </c>
      <c r="BY307">
        <v>61</v>
      </c>
      <c r="BZ307">
        <v>919</v>
      </c>
      <c r="CA307">
        <v>89</v>
      </c>
      <c r="CB307">
        <v>1822</v>
      </c>
      <c r="CC307">
        <v>138</v>
      </c>
      <c r="CD307">
        <v>12619</v>
      </c>
      <c r="CE307">
        <v>739</v>
      </c>
      <c r="CF307">
        <v>20330</v>
      </c>
      <c r="CG307">
        <v>364</v>
      </c>
      <c r="CH307">
        <v>1243</v>
      </c>
      <c r="CI307">
        <v>33689</v>
      </c>
      <c r="CJ307">
        <v>30193</v>
      </c>
      <c r="CK307">
        <v>5988</v>
      </c>
      <c r="CL307">
        <v>29696</v>
      </c>
      <c r="CM307">
        <v>2551</v>
      </c>
      <c r="CN307">
        <v>723</v>
      </c>
      <c r="CO307">
        <v>184</v>
      </c>
      <c r="CP307">
        <v>1268</v>
      </c>
      <c r="CQ307">
        <v>2705</v>
      </c>
      <c r="CR307">
        <v>604</v>
      </c>
      <c r="CS307">
        <v>2468</v>
      </c>
      <c r="CT307">
        <v>1548</v>
      </c>
      <c r="CU307">
        <v>632</v>
      </c>
      <c r="CV307">
        <v>1926</v>
      </c>
      <c r="CW307">
        <v>1767</v>
      </c>
      <c r="CX307">
        <v>4094</v>
      </c>
      <c r="CY307">
        <v>1529</v>
      </c>
      <c r="CZ307">
        <v>675</v>
      </c>
      <c r="DA307">
        <v>753</v>
      </c>
      <c r="DB307">
        <v>360</v>
      </c>
      <c r="DC307">
        <v>222</v>
      </c>
      <c r="DD307">
        <v>381</v>
      </c>
      <c r="DE307">
        <v>3002</v>
      </c>
      <c r="DF307">
        <v>9000</v>
      </c>
      <c r="DG307">
        <v>7507</v>
      </c>
      <c r="DH307">
        <v>4346</v>
      </c>
      <c r="DI307">
        <v>413</v>
      </c>
      <c r="DJ307">
        <v>266</v>
      </c>
      <c r="DK307">
        <v>1080</v>
      </c>
      <c r="DL307">
        <v>703</v>
      </c>
      <c r="DM307">
        <v>30489</v>
      </c>
      <c r="DN307">
        <v>4050</v>
      </c>
      <c r="DO307">
        <v>10401</v>
      </c>
      <c r="DP307">
        <v>1601</v>
      </c>
      <c r="DQ307">
        <v>146</v>
      </c>
      <c r="DR307">
        <v>436</v>
      </c>
      <c r="DS307">
        <v>225</v>
      </c>
      <c r="DT307">
        <v>217</v>
      </c>
      <c r="DU307">
        <v>118</v>
      </c>
      <c r="DV307">
        <v>374</v>
      </c>
      <c r="DW307">
        <v>12002</v>
      </c>
      <c r="DX307" t="s">
        <v>1523</v>
      </c>
      <c r="DY307" t="s">
        <v>1034</v>
      </c>
      <c r="DZ307" t="s">
        <v>1535</v>
      </c>
      <c r="EA307" s="68" t="s">
        <v>700</v>
      </c>
      <c r="EB307">
        <v>55024</v>
      </c>
      <c r="EC307">
        <v>1.2</v>
      </c>
      <c r="ED307">
        <v>2.6</v>
      </c>
      <c r="EE307">
        <v>2.1</v>
      </c>
      <c r="EF307">
        <v>1.4</v>
      </c>
      <c r="EG307">
        <v>2.8</v>
      </c>
      <c r="EH307">
        <v>2.6</v>
      </c>
      <c r="EI307">
        <v>1.8</v>
      </c>
      <c r="EJ307">
        <v>1.6</v>
      </c>
      <c r="EK307">
        <v>1.3</v>
      </c>
      <c r="EL307">
        <v>2.1</v>
      </c>
      <c r="EM307">
        <v>1.3</v>
      </c>
      <c r="EN307">
        <v>0.8</v>
      </c>
      <c r="EO307">
        <v>1.6</v>
      </c>
      <c r="EP307">
        <v>1.1000000000000001</v>
      </c>
      <c r="EQ307">
        <v>1.2</v>
      </c>
      <c r="ER307">
        <v>1.1000000000000001</v>
      </c>
      <c r="ES307">
        <v>5.5</v>
      </c>
      <c r="ET307">
        <v>11.2</v>
      </c>
      <c r="EU307">
        <v>15</v>
      </c>
      <c r="EV307">
        <v>4.4000000000000004</v>
      </c>
      <c r="EW307">
        <v>9.9</v>
      </c>
      <c r="EX307">
        <v>1.2</v>
      </c>
      <c r="EY307">
        <v>1.2</v>
      </c>
      <c r="EZ307">
        <v>10</v>
      </c>
      <c r="FA307">
        <v>4.5999999999999996</v>
      </c>
      <c r="FB307">
        <v>27.7</v>
      </c>
      <c r="FC307">
        <v>1</v>
      </c>
      <c r="FD307">
        <v>1.3</v>
      </c>
      <c r="FE307">
        <v>10.8</v>
      </c>
      <c r="FF307">
        <v>3.3</v>
      </c>
      <c r="FG307">
        <v>0.9</v>
      </c>
      <c r="FH307">
        <v>1.7</v>
      </c>
      <c r="FI307">
        <v>1.4</v>
      </c>
      <c r="FJ307">
        <v>1.4</v>
      </c>
      <c r="FK307">
        <v>9</v>
      </c>
      <c r="FL307">
        <v>2.1</v>
      </c>
      <c r="FM307">
        <v>1.1000000000000001</v>
      </c>
      <c r="FN307">
        <v>4</v>
      </c>
      <c r="FO307">
        <v>1.8</v>
      </c>
      <c r="FP307">
        <v>5.8</v>
      </c>
      <c r="FQ307">
        <v>2.8</v>
      </c>
      <c r="FR307">
        <v>0.8</v>
      </c>
      <c r="FS307">
        <v>85</v>
      </c>
      <c r="FZ307" s="68" t="s">
        <v>1871</v>
      </c>
      <c r="GA307" s="68" t="s">
        <v>1871</v>
      </c>
      <c r="GB307" t="s">
        <v>1113</v>
      </c>
      <c r="GC307" s="68" t="s">
        <v>2364</v>
      </c>
    </row>
    <row r="308" spans="1:185" x14ac:dyDescent="0.25">
      <c r="A308">
        <v>55025</v>
      </c>
      <c r="B308">
        <v>24581</v>
      </c>
      <c r="C308">
        <v>1065</v>
      </c>
      <c r="D308">
        <v>6087</v>
      </c>
      <c r="E308">
        <v>90</v>
      </c>
      <c r="F308">
        <v>15108</v>
      </c>
      <c r="G308">
        <v>967</v>
      </c>
      <c r="H308">
        <v>3386</v>
      </c>
      <c r="I308">
        <v>8</v>
      </c>
      <c r="J308">
        <v>2091</v>
      </c>
      <c r="K308">
        <v>30</v>
      </c>
      <c r="L308">
        <v>3996</v>
      </c>
      <c r="M308">
        <v>60</v>
      </c>
      <c r="N308">
        <v>2504</v>
      </c>
      <c r="O308">
        <v>161</v>
      </c>
      <c r="P308">
        <v>2354</v>
      </c>
      <c r="Q308">
        <v>184</v>
      </c>
      <c r="R308">
        <v>2999</v>
      </c>
      <c r="S308">
        <v>268</v>
      </c>
      <c r="T308">
        <v>3760</v>
      </c>
      <c r="U308">
        <v>252</v>
      </c>
      <c r="V308">
        <v>3491</v>
      </c>
      <c r="W308">
        <v>102</v>
      </c>
      <c r="X308">
        <v>12477</v>
      </c>
      <c r="Y308">
        <v>721</v>
      </c>
      <c r="Z308">
        <v>12104</v>
      </c>
      <c r="AA308">
        <v>344</v>
      </c>
      <c r="AB308">
        <v>22589</v>
      </c>
      <c r="AC308">
        <v>767</v>
      </c>
      <c r="AD308">
        <v>260</v>
      </c>
      <c r="AE308">
        <v>60</v>
      </c>
      <c r="AF308">
        <v>244</v>
      </c>
      <c r="AG308">
        <v>89</v>
      </c>
      <c r="AH308">
        <v>424</v>
      </c>
      <c r="AI308">
        <v>10</v>
      </c>
      <c r="AJ308">
        <v>349</v>
      </c>
      <c r="AK308">
        <v>40</v>
      </c>
      <c r="AL308">
        <v>700</v>
      </c>
      <c r="AM308">
        <v>99</v>
      </c>
      <c r="AN308">
        <v>996</v>
      </c>
      <c r="AO308">
        <v>86</v>
      </c>
      <c r="AP308">
        <v>22149</v>
      </c>
      <c r="AQ308">
        <v>721</v>
      </c>
      <c r="AR308">
        <v>2671</v>
      </c>
      <c r="AS308">
        <v>22</v>
      </c>
      <c r="AT308">
        <v>21910</v>
      </c>
      <c r="AU308">
        <v>1043</v>
      </c>
      <c r="AV308">
        <v>23834</v>
      </c>
      <c r="AW308">
        <v>1009</v>
      </c>
      <c r="AX308">
        <v>747</v>
      </c>
      <c r="AY308">
        <v>56</v>
      </c>
      <c r="AZ308">
        <v>597</v>
      </c>
      <c r="BA308">
        <v>42</v>
      </c>
      <c r="BB308">
        <v>150</v>
      </c>
      <c r="BC308">
        <v>14</v>
      </c>
      <c r="BD308">
        <v>833</v>
      </c>
      <c r="BE308">
        <v>43</v>
      </c>
      <c r="BF308">
        <v>4610</v>
      </c>
      <c r="BG308">
        <v>391</v>
      </c>
      <c r="BH308">
        <v>5880</v>
      </c>
      <c r="BI308">
        <v>322</v>
      </c>
      <c r="BJ308">
        <v>4667</v>
      </c>
      <c r="BK308">
        <v>58</v>
      </c>
      <c r="BL308">
        <v>13194</v>
      </c>
      <c r="BM308">
        <v>876</v>
      </c>
      <c r="BN308">
        <v>12717</v>
      </c>
      <c r="BO308">
        <v>822</v>
      </c>
      <c r="BP308">
        <v>477</v>
      </c>
      <c r="BQ308">
        <v>54</v>
      </c>
      <c r="BR308">
        <v>1914</v>
      </c>
      <c r="BS308">
        <v>91</v>
      </c>
      <c r="BT308">
        <v>9400</v>
      </c>
      <c r="BU308">
        <v>437</v>
      </c>
      <c r="BV308">
        <v>4234</v>
      </c>
      <c r="BW308">
        <v>473</v>
      </c>
      <c r="BX308">
        <v>1474</v>
      </c>
      <c r="BY308">
        <v>57</v>
      </c>
      <c r="BZ308">
        <v>1306</v>
      </c>
      <c r="CA308">
        <v>150</v>
      </c>
      <c r="CB308">
        <v>2181</v>
      </c>
      <c r="CC308">
        <v>166</v>
      </c>
      <c r="CD308">
        <v>8761</v>
      </c>
      <c r="CE308">
        <v>600</v>
      </c>
      <c r="CF308">
        <v>13574</v>
      </c>
      <c r="CG308">
        <v>299</v>
      </c>
      <c r="CH308">
        <v>1065</v>
      </c>
      <c r="CI308">
        <v>23516</v>
      </c>
      <c r="CJ308">
        <v>20157</v>
      </c>
      <c r="CK308">
        <v>6620</v>
      </c>
      <c r="CL308">
        <v>21584</v>
      </c>
      <c r="CM308">
        <v>1386</v>
      </c>
      <c r="CN308">
        <v>369</v>
      </c>
      <c r="CO308">
        <v>122</v>
      </c>
      <c r="CP308">
        <v>1082</v>
      </c>
      <c r="CQ308">
        <v>2230</v>
      </c>
      <c r="CR308">
        <v>294</v>
      </c>
      <c r="CS308">
        <v>1838</v>
      </c>
      <c r="CT308">
        <v>584</v>
      </c>
      <c r="CU308">
        <v>144</v>
      </c>
      <c r="CV308">
        <v>783</v>
      </c>
      <c r="CW308">
        <v>1329</v>
      </c>
      <c r="CX308">
        <v>3141</v>
      </c>
      <c r="CY308">
        <v>1184</v>
      </c>
      <c r="CZ308">
        <v>696</v>
      </c>
      <c r="DA308">
        <v>500</v>
      </c>
      <c r="DB308">
        <v>322</v>
      </c>
      <c r="DC308">
        <v>229</v>
      </c>
      <c r="DD308">
        <v>622</v>
      </c>
      <c r="DE308">
        <v>2408</v>
      </c>
      <c r="DF308">
        <v>6754</v>
      </c>
      <c r="DG308">
        <v>5278</v>
      </c>
      <c r="DH308">
        <v>1923</v>
      </c>
      <c r="DI308">
        <v>427</v>
      </c>
      <c r="DJ308">
        <v>182</v>
      </c>
      <c r="DK308">
        <v>1049</v>
      </c>
      <c r="DL308">
        <v>585</v>
      </c>
      <c r="DM308">
        <v>21956</v>
      </c>
      <c r="DN308">
        <v>2467</v>
      </c>
      <c r="DO308">
        <v>7160</v>
      </c>
      <c r="DP308">
        <v>2002</v>
      </c>
      <c r="DQ308">
        <v>265</v>
      </c>
      <c r="DR308">
        <v>341</v>
      </c>
      <c r="DS308">
        <v>204</v>
      </c>
      <c r="DT308">
        <v>254</v>
      </c>
      <c r="DU308">
        <v>156</v>
      </c>
      <c r="DV308">
        <v>672</v>
      </c>
      <c r="DW308">
        <v>9162</v>
      </c>
      <c r="DX308" t="s">
        <v>1523</v>
      </c>
      <c r="DY308" t="s">
        <v>1097</v>
      </c>
      <c r="DZ308" t="s">
        <v>1536</v>
      </c>
      <c r="EA308" s="68" t="s">
        <v>700</v>
      </c>
      <c r="EB308">
        <v>55025</v>
      </c>
      <c r="EC308">
        <v>1</v>
      </c>
      <c r="ED308">
        <v>1.8</v>
      </c>
      <c r="EE308">
        <v>1</v>
      </c>
      <c r="EF308">
        <v>4.0999999999999996</v>
      </c>
      <c r="EG308">
        <v>3.5</v>
      </c>
      <c r="EH308">
        <v>4</v>
      </c>
      <c r="EI308">
        <v>2.8</v>
      </c>
      <c r="EJ308">
        <v>1.8</v>
      </c>
      <c r="EK308">
        <v>0.6</v>
      </c>
      <c r="EL308">
        <v>0.9</v>
      </c>
      <c r="EM308">
        <v>1.4</v>
      </c>
      <c r="EN308">
        <v>0.4</v>
      </c>
      <c r="EO308">
        <v>1.5</v>
      </c>
      <c r="EP308">
        <v>1</v>
      </c>
      <c r="EQ308">
        <v>0.8</v>
      </c>
      <c r="ER308">
        <v>28.5</v>
      </c>
      <c r="ES308">
        <v>21.7</v>
      </c>
      <c r="ET308">
        <v>4.0999999999999996</v>
      </c>
      <c r="EU308">
        <v>17.8</v>
      </c>
      <c r="EV308">
        <v>10.8</v>
      </c>
      <c r="EW308">
        <v>6.5</v>
      </c>
      <c r="EX308">
        <v>0.8</v>
      </c>
      <c r="EY308">
        <v>0.9</v>
      </c>
      <c r="EZ308">
        <v>6.5</v>
      </c>
      <c r="FA308">
        <v>7.6</v>
      </c>
      <c r="FB308">
        <v>12.3</v>
      </c>
      <c r="FC308">
        <v>1.3</v>
      </c>
      <c r="FD308">
        <v>1.1000000000000001</v>
      </c>
      <c r="FE308">
        <v>3.9</v>
      </c>
      <c r="FF308">
        <v>2.8</v>
      </c>
      <c r="FG308">
        <v>2.2000000000000002</v>
      </c>
      <c r="FH308">
        <v>1</v>
      </c>
      <c r="FI308">
        <v>1.5</v>
      </c>
      <c r="FJ308">
        <v>1.5</v>
      </c>
      <c r="FK308">
        <v>11.6</v>
      </c>
      <c r="FL308">
        <v>4</v>
      </c>
      <c r="FM308">
        <v>1.6</v>
      </c>
      <c r="FN308">
        <v>3.5</v>
      </c>
      <c r="FO308">
        <v>4</v>
      </c>
      <c r="FP308">
        <v>4.2</v>
      </c>
      <c r="FQ308">
        <v>1.9</v>
      </c>
      <c r="FR308">
        <v>1.1000000000000001</v>
      </c>
      <c r="FS308">
        <v>91</v>
      </c>
      <c r="FZ308" s="68" t="s">
        <v>1871</v>
      </c>
      <c r="GA308" s="68" t="s">
        <v>1871</v>
      </c>
      <c r="GB308" t="s">
        <v>1114</v>
      </c>
      <c r="GC308" s="68" t="s">
        <v>2364</v>
      </c>
    </row>
    <row r="309" spans="1:185" x14ac:dyDescent="0.25">
      <c r="A309">
        <v>55027</v>
      </c>
      <c r="B309">
        <v>3068</v>
      </c>
      <c r="C309">
        <v>173</v>
      </c>
      <c r="D309">
        <v>908</v>
      </c>
      <c r="E309">
        <v>46</v>
      </c>
      <c r="F309">
        <v>1832</v>
      </c>
      <c r="G309">
        <v>127</v>
      </c>
      <c r="H309">
        <v>328</v>
      </c>
      <c r="I309">
        <v>0</v>
      </c>
      <c r="J309">
        <v>252</v>
      </c>
      <c r="K309">
        <v>19</v>
      </c>
      <c r="L309">
        <v>656</v>
      </c>
      <c r="M309">
        <v>27</v>
      </c>
      <c r="N309">
        <v>220</v>
      </c>
      <c r="O309">
        <v>17</v>
      </c>
      <c r="P309">
        <v>414</v>
      </c>
      <c r="Q309">
        <v>53</v>
      </c>
      <c r="R309">
        <v>482</v>
      </c>
      <c r="S309">
        <v>32</v>
      </c>
      <c r="T309">
        <v>329</v>
      </c>
      <c r="U309">
        <v>2</v>
      </c>
      <c r="V309">
        <v>387</v>
      </c>
      <c r="W309">
        <v>23</v>
      </c>
      <c r="X309">
        <v>1589</v>
      </c>
      <c r="Y309">
        <v>115</v>
      </c>
      <c r="Z309">
        <v>1479</v>
      </c>
      <c r="AA309">
        <v>58</v>
      </c>
      <c r="AB309">
        <v>2994</v>
      </c>
      <c r="AC309">
        <v>153</v>
      </c>
      <c r="AD309">
        <v>3</v>
      </c>
      <c r="AE309">
        <v>0</v>
      </c>
      <c r="AF309">
        <v>14</v>
      </c>
      <c r="AG309">
        <v>1</v>
      </c>
      <c r="AH309">
        <v>0</v>
      </c>
      <c r="AI309">
        <v>0</v>
      </c>
      <c r="AJ309">
        <v>37</v>
      </c>
      <c r="AK309">
        <v>19</v>
      </c>
      <c r="AL309">
        <v>20</v>
      </c>
      <c r="AM309">
        <v>0</v>
      </c>
      <c r="AN309">
        <v>176</v>
      </c>
      <c r="AO309">
        <v>71</v>
      </c>
      <c r="AP309">
        <v>2857</v>
      </c>
      <c r="AQ309">
        <v>101</v>
      </c>
      <c r="AR309">
        <v>223</v>
      </c>
      <c r="AS309">
        <v>6</v>
      </c>
      <c r="AT309">
        <v>2845</v>
      </c>
      <c r="AU309">
        <v>167</v>
      </c>
      <c r="AV309">
        <v>2944</v>
      </c>
      <c r="AW309">
        <v>122</v>
      </c>
      <c r="AX309">
        <v>124</v>
      </c>
      <c r="AY309">
        <v>51</v>
      </c>
      <c r="AZ309">
        <v>33</v>
      </c>
      <c r="BA309">
        <v>21</v>
      </c>
      <c r="BB309">
        <v>91</v>
      </c>
      <c r="BC309">
        <v>30</v>
      </c>
      <c r="BD309">
        <v>108</v>
      </c>
      <c r="BE309">
        <v>29</v>
      </c>
      <c r="BF309">
        <v>745</v>
      </c>
      <c r="BG309">
        <v>58</v>
      </c>
      <c r="BH309">
        <v>688</v>
      </c>
      <c r="BI309">
        <v>22</v>
      </c>
      <c r="BJ309">
        <v>399</v>
      </c>
      <c r="BK309">
        <v>1</v>
      </c>
      <c r="BL309">
        <v>1665</v>
      </c>
      <c r="BM309">
        <v>107</v>
      </c>
      <c r="BN309">
        <v>1626</v>
      </c>
      <c r="BO309">
        <v>100</v>
      </c>
      <c r="BP309">
        <v>39</v>
      </c>
      <c r="BQ309">
        <v>7</v>
      </c>
      <c r="BR309">
        <v>167</v>
      </c>
      <c r="BS309">
        <v>20</v>
      </c>
      <c r="BT309">
        <v>1250</v>
      </c>
      <c r="BU309">
        <v>64</v>
      </c>
      <c r="BV309">
        <v>452</v>
      </c>
      <c r="BW309">
        <v>45</v>
      </c>
      <c r="BX309">
        <v>130</v>
      </c>
      <c r="BY309">
        <v>18</v>
      </c>
      <c r="BZ309">
        <v>102</v>
      </c>
      <c r="CA309">
        <v>26</v>
      </c>
      <c r="CB309">
        <v>225</v>
      </c>
      <c r="CC309">
        <v>54</v>
      </c>
      <c r="CD309">
        <v>1523</v>
      </c>
      <c r="CE309">
        <v>96</v>
      </c>
      <c r="CF309">
        <v>1320</v>
      </c>
      <c r="CG309">
        <v>23</v>
      </c>
      <c r="CH309">
        <v>173</v>
      </c>
      <c r="CI309">
        <v>2895</v>
      </c>
      <c r="CJ309">
        <v>2577</v>
      </c>
      <c r="CK309">
        <v>644</v>
      </c>
      <c r="CL309">
        <v>2698</v>
      </c>
      <c r="CM309">
        <v>183</v>
      </c>
      <c r="CN309">
        <v>73</v>
      </c>
      <c r="CO309">
        <v>343</v>
      </c>
      <c r="CP309">
        <v>161</v>
      </c>
      <c r="CQ309">
        <v>306</v>
      </c>
      <c r="CR309">
        <v>42</v>
      </c>
      <c r="CS309">
        <v>109</v>
      </c>
      <c r="CT309">
        <v>89</v>
      </c>
      <c r="CU309">
        <v>22</v>
      </c>
      <c r="CV309">
        <v>38</v>
      </c>
      <c r="CW309">
        <v>93</v>
      </c>
      <c r="CX309">
        <v>332</v>
      </c>
      <c r="CY309">
        <v>78</v>
      </c>
      <c r="CZ309">
        <v>79</v>
      </c>
      <c r="DA309">
        <v>73</v>
      </c>
      <c r="DB309">
        <v>33</v>
      </c>
      <c r="DC309">
        <v>11</v>
      </c>
      <c r="DD309">
        <v>43</v>
      </c>
      <c r="DE309">
        <v>293</v>
      </c>
      <c r="DF309">
        <v>854</v>
      </c>
      <c r="DG309">
        <v>730</v>
      </c>
      <c r="DH309">
        <v>360</v>
      </c>
      <c r="DI309">
        <v>64</v>
      </c>
      <c r="DJ309">
        <v>43</v>
      </c>
      <c r="DK309">
        <v>60</v>
      </c>
      <c r="DL309">
        <v>43</v>
      </c>
      <c r="DM309">
        <v>2713</v>
      </c>
      <c r="DN309">
        <v>304</v>
      </c>
      <c r="DO309">
        <v>942</v>
      </c>
      <c r="DP309">
        <v>205</v>
      </c>
      <c r="DQ309">
        <v>27</v>
      </c>
      <c r="DR309">
        <v>24</v>
      </c>
      <c r="DS309">
        <v>26</v>
      </c>
      <c r="DT309">
        <v>5</v>
      </c>
      <c r="DU309">
        <v>18</v>
      </c>
      <c r="DV309">
        <v>56</v>
      </c>
      <c r="DW309">
        <v>1147</v>
      </c>
      <c r="DX309" t="s">
        <v>1857</v>
      </c>
      <c r="DY309" t="s">
        <v>1040</v>
      </c>
      <c r="DZ309" t="s">
        <v>1040</v>
      </c>
      <c r="EA309" s="68" t="s">
        <v>700</v>
      </c>
      <c r="EB309">
        <v>55027</v>
      </c>
      <c r="EC309">
        <v>2.5</v>
      </c>
      <c r="ED309">
        <v>6.1</v>
      </c>
      <c r="EE309">
        <v>2.9</v>
      </c>
      <c r="EF309">
        <v>5</v>
      </c>
      <c r="EG309">
        <v>7.1</v>
      </c>
      <c r="EH309">
        <v>6.5</v>
      </c>
      <c r="EI309">
        <v>1.5</v>
      </c>
      <c r="EJ309">
        <v>3.8</v>
      </c>
      <c r="EK309">
        <v>9.3000000000000007</v>
      </c>
      <c r="EL309">
        <v>3.6</v>
      </c>
      <c r="EM309">
        <v>2.9</v>
      </c>
      <c r="EN309">
        <v>5.2</v>
      </c>
      <c r="EO309">
        <v>3.6</v>
      </c>
      <c r="EP309">
        <v>2.1</v>
      </c>
      <c r="EQ309">
        <v>2.2999999999999998</v>
      </c>
      <c r="ER309">
        <v>100</v>
      </c>
      <c r="ES309">
        <v>19.8</v>
      </c>
      <c r="EU309">
        <v>51.4</v>
      </c>
      <c r="EV309">
        <v>48.7</v>
      </c>
      <c r="EW309">
        <v>24.3</v>
      </c>
      <c r="EX309">
        <v>1.2</v>
      </c>
      <c r="EY309">
        <v>1.6</v>
      </c>
      <c r="EZ309">
        <v>23.2</v>
      </c>
      <c r="FA309">
        <v>44.3</v>
      </c>
      <c r="FB309">
        <v>24.3</v>
      </c>
      <c r="FC309">
        <v>2.2000000000000002</v>
      </c>
      <c r="FD309">
        <v>2.6</v>
      </c>
      <c r="FE309">
        <v>24.9</v>
      </c>
      <c r="FF309">
        <v>4.3</v>
      </c>
      <c r="FG309">
        <v>1.8</v>
      </c>
      <c r="FH309">
        <v>0.7</v>
      </c>
      <c r="FI309">
        <v>3</v>
      </c>
      <c r="FJ309">
        <v>3</v>
      </c>
      <c r="FK309">
        <v>20.7</v>
      </c>
      <c r="FL309">
        <v>7.8</v>
      </c>
      <c r="FM309">
        <v>3</v>
      </c>
      <c r="FN309">
        <v>5.9</v>
      </c>
      <c r="FO309">
        <v>9.4</v>
      </c>
      <c r="FP309">
        <v>21</v>
      </c>
      <c r="FQ309">
        <v>3.1</v>
      </c>
      <c r="FR309">
        <v>1.1000000000000001</v>
      </c>
      <c r="FS309">
        <v>21</v>
      </c>
      <c r="FZ309" s="68" t="s">
        <v>1871</v>
      </c>
      <c r="GA309" s="68" t="s">
        <v>1871</v>
      </c>
      <c r="GB309" t="s">
        <v>1115</v>
      </c>
      <c r="GC309" s="68" t="s">
        <v>2364</v>
      </c>
    </row>
    <row r="310" spans="1:185" x14ac:dyDescent="0.25">
      <c r="A310">
        <v>55031</v>
      </c>
      <c r="B310">
        <v>2099</v>
      </c>
      <c r="C310">
        <v>70</v>
      </c>
      <c r="D310">
        <v>569</v>
      </c>
      <c r="E310">
        <v>26</v>
      </c>
      <c r="F310">
        <v>1299</v>
      </c>
      <c r="G310">
        <v>44</v>
      </c>
      <c r="H310">
        <v>231</v>
      </c>
      <c r="I310">
        <v>0</v>
      </c>
      <c r="J310">
        <v>147</v>
      </c>
      <c r="K310">
        <v>0</v>
      </c>
      <c r="L310">
        <v>422</v>
      </c>
      <c r="M310">
        <v>26</v>
      </c>
      <c r="N310">
        <v>175</v>
      </c>
      <c r="O310">
        <v>6</v>
      </c>
      <c r="P310">
        <v>218</v>
      </c>
      <c r="Q310">
        <v>16</v>
      </c>
      <c r="R310">
        <v>279</v>
      </c>
      <c r="S310">
        <v>16</v>
      </c>
      <c r="T310">
        <v>292</v>
      </c>
      <c r="U310">
        <v>0</v>
      </c>
      <c r="V310">
        <v>335</v>
      </c>
      <c r="W310">
        <v>6</v>
      </c>
      <c r="X310">
        <v>1079</v>
      </c>
      <c r="Y310">
        <v>27</v>
      </c>
      <c r="Z310">
        <v>1020</v>
      </c>
      <c r="AA310">
        <v>43</v>
      </c>
      <c r="AB310">
        <v>2031</v>
      </c>
      <c r="AC310">
        <v>64</v>
      </c>
      <c r="AD310">
        <v>18</v>
      </c>
      <c r="AE310">
        <v>0</v>
      </c>
      <c r="AF310">
        <v>0</v>
      </c>
      <c r="AG310">
        <v>0</v>
      </c>
      <c r="AH310">
        <v>6</v>
      </c>
      <c r="AI310">
        <v>0</v>
      </c>
      <c r="AJ310">
        <v>5</v>
      </c>
      <c r="AK310">
        <v>0</v>
      </c>
      <c r="AL310">
        <v>39</v>
      </c>
      <c r="AM310">
        <v>6</v>
      </c>
      <c r="AN310">
        <v>29</v>
      </c>
      <c r="AO310">
        <v>2</v>
      </c>
      <c r="AP310">
        <v>2009</v>
      </c>
      <c r="AQ310">
        <v>62</v>
      </c>
      <c r="AR310">
        <v>167</v>
      </c>
      <c r="AS310">
        <v>0</v>
      </c>
      <c r="AT310">
        <v>1932</v>
      </c>
      <c r="AU310">
        <v>70</v>
      </c>
      <c r="AV310">
        <v>2070</v>
      </c>
      <c r="AW310">
        <v>68</v>
      </c>
      <c r="AX310">
        <v>29</v>
      </c>
      <c r="AY310">
        <v>2</v>
      </c>
      <c r="AZ310">
        <v>20</v>
      </c>
      <c r="BA310">
        <v>0</v>
      </c>
      <c r="BB310">
        <v>9</v>
      </c>
      <c r="BC310">
        <v>2</v>
      </c>
      <c r="BD310">
        <v>62</v>
      </c>
      <c r="BE310">
        <v>6</v>
      </c>
      <c r="BF310">
        <v>477</v>
      </c>
      <c r="BG310">
        <v>13</v>
      </c>
      <c r="BH310">
        <v>480</v>
      </c>
      <c r="BI310">
        <v>13</v>
      </c>
      <c r="BJ310">
        <v>336</v>
      </c>
      <c r="BK310">
        <v>6</v>
      </c>
      <c r="BL310">
        <v>1179</v>
      </c>
      <c r="BM310">
        <v>40</v>
      </c>
      <c r="BN310">
        <v>1140</v>
      </c>
      <c r="BO310">
        <v>37</v>
      </c>
      <c r="BP310">
        <v>39</v>
      </c>
      <c r="BQ310">
        <v>3</v>
      </c>
      <c r="BR310">
        <v>120</v>
      </c>
      <c r="BS310">
        <v>4</v>
      </c>
      <c r="BT310">
        <v>903</v>
      </c>
      <c r="BU310">
        <v>14</v>
      </c>
      <c r="BV310">
        <v>283</v>
      </c>
      <c r="BW310">
        <v>26</v>
      </c>
      <c r="BX310">
        <v>113</v>
      </c>
      <c r="BY310">
        <v>4</v>
      </c>
      <c r="BZ310">
        <v>107</v>
      </c>
      <c r="CA310">
        <v>16</v>
      </c>
      <c r="CB310">
        <v>123</v>
      </c>
      <c r="CC310">
        <v>16</v>
      </c>
      <c r="CD310">
        <v>765</v>
      </c>
      <c r="CE310">
        <v>17</v>
      </c>
      <c r="CF310">
        <v>1208</v>
      </c>
      <c r="CG310">
        <v>37</v>
      </c>
      <c r="CH310">
        <v>70</v>
      </c>
      <c r="CI310">
        <v>2029</v>
      </c>
      <c r="CJ310">
        <v>1750</v>
      </c>
      <c r="CK310">
        <v>477</v>
      </c>
      <c r="CL310">
        <v>1943</v>
      </c>
      <c r="CM310">
        <v>32</v>
      </c>
      <c r="CN310">
        <v>4</v>
      </c>
      <c r="CO310">
        <v>50</v>
      </c>
      <c r="CP310">
        <v>147</v>
      </c>
      <c r="CQ310">
        <v>160</v>
      </c>
      <c r="CR310">
        <v>42</v>
      </c>
      <c r="CS310">
        <v>118</v>
      </c>
      <c r="CT310">
        <v>86</v>
      </c>
      <c r="CU310">
        <v>13</v>
      </c>
      <c r="CV310">
        <v>77</v>
      </c>
      <c r="CW310">
        <v>100</v>
      </c>
      <c r="CX310">
        <v>193</v>
      </c>
      <c r="CY310">
        <v>76</v>
      </c>
      <c r="CZ310">
        <v>118</v>
      </c>
      <c r="DA310">
        <v>53</v>
      </c>
      <c r="DB310">
        <v>24</v>
      </c>
      <c r="DC310">
        <v>5</v>
      </c>
      <c r="DD310">
        <v>22</v>
      </c>
      <c r="DE310">
        <v>163</v>
      </c>
      <c r="DF310">
        <v>569</v>
      </c>
      <c r="DG310">
        <v>498</v>
      </c>
      <c r="DH310">
        <v>200</v>
      </c>
      <c r="DI310">
        <v>28</v>
      </c>
      <c r="DJ310">
        <v>19</v>
      </c>
      <c r="DK310">
        <v>43</v>
      </c>
      <c r="DL310">
        <v>23</v>
      </c>
      <c r="DM310">
        <v>1899</v>
      </c>
      <c r="DN310">
        <v>159</v>
      </c>
      <c r="DO310">
        <v>661</v>
      </c>
      <c r="DP310">
        <v>71</v>
      </c>
      <c r="DQ310">
        <v>15</v>
      </c>
      <c r="DR310">
        <v>2</v>
      </c>
      <c r="DS310">
        <v>9</v>
      </c>
      <c r="DT310">
        <v>6</v>
      </c>
      <c r="DU310">
        <v>3</v>
      </c>
      <c r="DV310">
        <v>36</v>
      </c>
      <c r="DW310">
        <v>732</v>
      </c>
      <c r="DX310" t="s">
        <v>1523</v>
      </c>
      <c r="DY310" t="s">
        <v>1034</v>
      </c>
      <c r="DZ310" t="s">
        <v>1537</v>
      </c>
      <c r="EA310" s="68" t="s">
        <v>700</v>
      </c>
      <c r="EB310">
        <v>55031</v>
      </c>
      <c r="EC310">
        <v>1.6</v>
      </c>
      <c r="ED310">
        <v>11.2</v>
      </c>
      <c r="EE310">
        <v>4.5</v>
      </c>
      <c r="EF310">
        <v>2.8</v>
      </c>
      <c r="EG310">
        <v>5.3</v>
      </c>
      <c r="EH310">
        <v>4.3</v>
      </c>
      <c r="EI310">
        <v>5.8</v>
      </c>
      <c r="EJ310">
        <v>1.5</v>
      </c>
      <c r="EK310">
        <v>11.2</v>
      </c>
      <c r="EL310">
        <v>3.3</v>
      </c>
      <c r="EM310">
        <v>1.4</v>
      </c>
      <c r="EN310">
        <v>7.3</v>
      </c>
      <c r="EO310">
        <v>1.4</v>
      </c>
      <c r="EP310">
        <v>2.2999999999999998</v>
      </c>
      <c r="EQ310">
        <v>1.5</v>
      </c>
      <c r="ER310">
        <v>51.3</v>
      </c>
      <c r="ET310">
        <v>88.8</v>
      </c>
      <c r="EU310">
        <v>97.3</v>
      </c>
      <c r="EV310">
        <v>20.399999999999999</v>
      </c>
      <c r="EW310">
        <v>12.1</v>
      </c>
      <c r="EX310">
        <v>1.5</v>
      </c>
      <c r="EY310">
        <v>1.7</v>
      </c>
      <c r="EZ310">
        <v>11.9</v>
      </c>
      <c r="FA310">
        <v>48.7</v>
      </c>
      <c r="FB310">
        <v>32</v>
      </c>
      <c r="FC310">
        <v>9.9</v>
      </c>
      <c r="FD310">
        <v>1.8</v>
      </c>
      <c r="FE310">
        <v>10</v>
      </c>
      <c r="FF310">
        <v>1.9</v>
      </c>
      <c r="FG310">
        <v>2.2000000000000002</v>
      </c>
      <c r="FH310">
        <v>1.8</v>
      </c>
      <c r="FI310">
        <v>1.6</v>
      </c>
      <c r="FJ310">
        <v>1.6</v>
      </c>
      <c r="FK310">
        <v>15.7</v>
      </c>
      <c r="FL310">
        <v>3.5</v>
      </c>
      <c r="FM310">
        <v>1</v>
      </c>
      <c r="FN310">
        <v>4.7</v>
      </c>
      <c r="FO310">
        <v>3.7</v>
      </c>
      <c r="FP310">
        <v>14.4</v>
      </c>
      <c r="FQ310">
        <v>1.2</v>
      </c>
      <c r="FR310">
        <v>2.2999999999999998</v>
      </c>
      <c r="FS310">
        <v>18</v>
      </c>
      <c r="FZ310" s="68" t="s">
        <v>1871</v>
      </c>
      <c r="GA310" s="68" t="s">
        <v>1871</v>
      </c>
      <c r="GB310" t="s">
        <v>1116</v>
      </c>
      <c r="GC310" s="68" t="s">
        <v>2364</v>
      </c>
    </row>
    <row r="311" spans="1:185" x14ac:dyDescent="0.25">
      <c r="A311">
        <v>55032</v>
      </c>
      <c r="B311">
        <v>3505</v>
      </c>
      <c r="C311">
        <v>137</v>
      </c>
      <c r="D311">
        <v>769</v>
      </c>
      <c r="E311">
        <v>20</v>
      </c>
      <c r="F311">
        <v>2291</v>
      </c>
      <c r="G311">
        <v>117</v>
      </c>
      <c r="H311">
        <v>445</v>
      </c>
      <c r="I311">
        <v>0</v>
      </c>
      <c r="J311">
        <v>186</v>
      </c>
      <c r="K311">
        <v>2</v>
      </c>
      <c r="L311">
        <v>583</v>
      </c>
      <c r="M311">
        <v>18</v>
      </c>
      <c r="N311">
        <v>249</v>
      </c>
      <c r="O311">
        <v>0</v>
      </c>
      <c r="P311">
        <v>374</v>
      </c>
      <c r="Q311">
        <v>21</v>
      </c>
      <c r="R311">
        <v>463</v>
      </c>
      <c r="S311">
        <v>10</v>
      </c>
      <c r="T311">
        <v>585</v>
      </c>
      <c r="U311">
        <v>53</v>
      </c>
      <c r="V311">
        <v>620</v>
      </c>
      <c r="W311">
        <v>33</v>
      </c>
      <c r="X311">
        <v>1864</v>
      </c>
      <c r="Y311">
        <v>76</v>
      </c>
      <c r="Z311">
        <v>1641</v>
      </c>
      <c r="AA311">
        <v>61</v>
      </c>
      <c r="AB311">
        <v>3342</v>
      </c>
      <c r="AC311">
        <v>130</v>
      </c>
      <c r="AD311">
        <v>67</v>
      </c>
      <c r="AE311">
        <v>0</v>
      </c>
      <c r="AF311">
        <v>24</v>
      </c>
      <c r="AG311">
        <v>5</v>
      </c>
      <c r="AH311">
        <v>28</v>
      </c>
      <c r="AI311">
        <v>2</v>
      </c>
      <c r="AJ311">
        <v>0</v>
      </c>
      <c r="AK311">
        <v>0</v>
      </c>
      <c r="AL311">
        <v>44</v>
      </c>
      <c r="AM311">
        <v>0</v>
      </c>
      <c r="AN311">
        <v>28</v>
      </c>
      <c r="AO311">
        <v>8</v>
      </c>
      <c r="AP311">
        <v>3325</v>
      </c>
      <c r="AQ311">
        <v>122</v>
      </c>
      <c r="AR311">
        <v>376</v>
      </c>
      <c r="AS311">
        <v>4</v>
      </c>
      <c r="AT311">
        <v>3129</v>
      </c>
      <c r="AU311">
        <v>133</v>
      </c>
      <c r="AV311">
        <v>3458</v>
      </c>
      <c r="AW311">
        <v>130</v>
      </c>
      <c r="AX311">
        <v>47</v>
      </c>
      <c r="AY311">
        <v>7</v>
      </c>
      <c r="AZ311">
        <v>23</v>
      </c>
      <c r="BA311">
        <v>2</v>
      </c>
      <c r="BB311">
        <v>24</v>
      </c>
      <c r="BC311">
        <v>5</v>
      </c>
      <c r="BD311">
        <v>140</v>
      </c>
      <c r="BE311">
        <v>11</v>
      </c>
      <c r="BF311">
        <v>811</v>
      </c>
      <c r="BG311">
        <v>51</v>
      </c>
      <c r="BH311">
        <v>1112</v>
      </c>
      <c r="BI311">
        <v>40</v>
      </c>
      <c r="BJ311">
        <v>424</v>
      </c>
      <c r="BK311">
        <v>15</v>
      </c>
      <c r="BL311">
        <v>1951</v>
      </c>
      <c r="BM311">
        <v>80</v>
      </c>
      <c r="BN311">
        <v>1858</v>
      </c>
      <c r="BO311">
        <v>74</v>
      </c>
      <c r="BP311">
        <v>93</v>
      </c>
      <c r="BQ311">
        <v>6</v>
      </c>
      <c r="BR311">
        <v>340</v>
      </c>
      <c r="BS311">
        <v>37</v>
      </c>
      <c r="BT311">
        <v>1346</v>
      </c>
      <c r="BU311">
        <v>43</v>
      </c>
      <c r="BV311">
        <v>685</v>
      </c>
      <c r="BW311">
        <v>41</v>
      </c>
      <c r="BX311">
        <v>260</v>
      </c>
      <c r="BY311">
        <v>33</v>
      </c>
      <c r="BZ311">
        <v>147</v>
      </c>
      <c r="CA311">
        <v>18</v>
      </c>
      <c r="CB311">
        <v>218</v>
      </c>
      <c r="CC311">
        <v>27</v>
      </c>
      <c r="CD311">
        <v>1345</v>
      </c>
      <c r="CE311">
        <v>77</v>
      </c>
      <c r="CF311">
        <v>1937</v>
      </c>
      <c r="CG311">
        <v>33</v>
      </c>
      <c r="CH311">
        <v>137</v>
      </c>
      <c r="CI311">
        <v>3368</v>
      </c>
      <c r="CJ311">
        <v>2891</v>
      </c>
      <c r="CK311">
        <v>887</v>
      </c>
      <c r="CL311">
        <v>3262</v>
      </c>
      <c r="CM311">
        <v>95</v>
      </c>
      <c r="CN311">
        <v>43</v>
      </c>
      <c r="CO311">
        <v>33</v>
      </c>
      <c r="CP311">
        <v>284</v>
      </c>
      <c r="CQ311">
        <v>308</v>
      </c>
      <c r="CR311">
        <v>23</v>
      </c>
      <c r="CS311">
        <v>207</v>
      </c>
      <c r="CT311">
        <v>106</v>
      </c>
      <c r="CU311">
        <v>16</v>
      </c>
      <c r="CV311">
        <v>156</v>
      </c>
      <c r="CW311">
        <v>65</v>
      </c>
      <c r="CX311">
        <v>415</v>
      </c>
      <c r="CY311">
        <v>123</v>
      </c>
      <c r="CZ311">
        <v>96</v>
      </c>
      <c r="DA311">
        <v>124</v>
      </c>
      <c r="DB311">
        <v>43</v>
      </c>
      <c r="DC311">
        <v>23</v>
      </c>
      <c r="DD311">
        <v>67</v>
      </c>
      <c r="DE311">
        <v>291</v>
      </c>
      <c r="DF311">
        <v>1011</v>
      </c>
      <c r="DG311">
        <v>869</v>
      </c>
      <c r="DH311">
        <v>296</v>
      </c>
      <c r="DI311">
        <v>52</v>
      </c>
      <c r="DJ311">
        <v>42</v>
      </c>
      <c r="DK311">
        <v>90</v>
      </c>
      <c r="DL311">
        <v>31</v>
      </c>
      <c r="DM311">
        <v>3117</v>
      </c>
      <c r="DN311">
        <v>355</v>
      </c>
      <c r="DO311">
        <v>1245</v>
      </c>
      <c r="DP311">
        <v>57</v>
      </c>
      <c r="DQ311">
        <v>7</v>
      </c>
      <c r="DR311">
        <v>2</v>
      </c>
      <c r="DS311">
        <v>8</v>
      </c>
      <c r="DT311">
        <v>16</v>
      </c>
      <c r="DU311">
        <v>7</v>
      </c>
      <c r="DV311">
        <v>6</v>
      </c>
      <c r="DW311">
        <v>1302</v>
      </c>
      <c r="DX311" t="s">
        <v>1517</v>
      </c>
      <c r="DY311" t="s">
        <v>1028</v>
      </c>
      <c r="DZ311" t="s">
        <v>1538</v>
      </c>
      <c r="EA311" s="68" t="s">
        <v>700</v>
      </c>
      <c r="EB311">
        <v>55032</v>
      </c>
      <c r="EC311">
        <v>1.4</v>
      </c>
      <c r="ED311">
        <v>2.2999999999999998</v>
      </c>
      <c r="EE311">
        <v>2.8</v>
      </c>
      <c r="EF311">
        <v>6.8</v>
      </c>
      <c r="EG311">
        <v>5.5</v>
      </c>
      <c r="EH311">
        <v>2.5</v>
      </c>
      <c r="EI311">
        <v>4.5</v>
      </c>
      <c r="EJ311">
        <v>3.1</v>
      </c>
      <c r="EK311">
        <v>5.4</v>
      </c>
      <c r="EL311">
        <v>2.2000000000000002</v>
      </c>
      <c r="EM311">
        <v>1.8</v>
      </c>
      <c r="EN311">
        <v>3.9</v>
      </c>
      <c r="EO311">
        <v>1.4</v>
      </c>
      <c r="EP311">
        <v>2</v>
      </c>
      <c r="EQ311">
        <v>1.5</v>
      </c>
      <c r="ER311">
        <v>22.7</v>
      </c>
      <c r="ES311">
        <v>17.5</v>
      </c>
      <c r="ET311">
        <v>17.3</v>
      </c>
      <c r="EV311">
        <v>31.6</v>
      </c>
      <c r="EW311">
        <v>37</v>
      </c>
      <c r="EX311">
        <v>1.5</v>
      </c>
      <c r="EY311">
        <v>1.5</v>
      </c>
      <c r="EZ311">
        <v>22</v>
      </c>
      <c r="FA311">
        <v>16.899999999999999</v>
      </c>
      <c r="FB311">
        <v>40</v>
      </c>
      <c r="FC311">
        <v>1.4</v>
      </c>
      <c r="FD311">
        <v>1.6</v>
      </c>
      <c r="FE311">
        <v>7.6</v>
      </c>
      <c r="FF311">
        <v>2.8</v>
      </c>
      <c r="FG311">
        <v>2.1</v>
      </c>
      <c r="FH311">
        <v>3.1</v>
      </c>
      <c r="FI311">
        <v>1.7</v>
      </c>
      <c r="FJ311">
        <v>1.7</v>
      </c>
      <c r="FK311">
        <v>6.4</v>
      </c>
      <c r="FL311">
        <v>6.4</v>
      </c>
      <c r="FM311">
        <v>2.1</v>
      </c>
      <c r="FN311">
        <v>2.8</v>
      </c>
      <c r="FO311">
        <v>7.6</v>
      </c>
      <c r="FP311">
        <v>8.1</v>
      </c>
      <c r="FQ311">
        <v>2.5</v>
      </c>
      <c r="FR311">
        <v>1.1000000000000001</v>
      </c>
      <c r="FS311">
        <v>17</v>
      </c>
      <c r="FZ311" s="68" t="s">
        <v>1871</v>
      </c>
      <c r="GA311" s="68" t="s">
        <v>1871</v>
      </c>
      <c r="GB311" t="s">
        <v>1117</v>
      </c>
      <c r="GC311" s="68" t="s">
        <v>2364</v>
      </c>
    </row>
    <row r="312" spans="1:185" x14ac:dyDescent="0.25">
      <c r="A312">
        <v>55033</v>
      </c>
      <c r="B312">
        <v>29507</v>
      </c>
      <c r="C312">
        <v>692</v>
      </c>
      <c r="D312">
        <v>6803</v>
      </c>
      <c r="E312">
        <v>75</v>
      </c>
      <c r="F312">
        <v>17846</v>
      </c>
      <c r="G312">
        <v>617</v>
      </c>
      <c r="H312">
        <v>4858</v>
      </c>
      <c r="I312">
        <v>0</v>
      </c>
      <c r="J312">
        <v>1996</v>
      </c>
      <c r="K312">
        <v>41</v>
      </c>
      <c r="L312">
        <v>4807</v>
      </c>
      <c r="M312">
        <v>34</v>
      </c>
      <c r="N312">
        <v>2440</v>
      </c>
      <c r="O312">
        <v>59</v>
      </c>
      <c r="P312">
        <v>2975</v>
      </c>
      <c r="Q312">
        <v>155</v>
      </c>
      <c r="R312">
        <v>3693</v>
      </c>
      <c r="S312">
        <v>136</v>
      </c>
      <c r="T312">
        <v>4197</v>
      </c>
      <c r="U312">
        <v>120</v>
      </c>
      <c r="V312">
        <v>4541</v>
      </c>
      <c r="W312">
        <v>147</v>
      </c>
      <c r="X312">
        <v>14758</v>
      </c>
      <c r="Y312">
        <v>397</v>
      </c>
      <c r="Z312">
        <v>14749</v>
      </c>
      <c r="AA312">
        <v>295</v>
      </c>
      <c r="AB312">
        <v>28141</v>
      </c>
      <c r="AC312">
        <v>603</v>
      </c>
      <c r="AD312">
        <v>282</v>
      </c>
      <c r="AE312">
        <v>1</v>
      </c>
      <c r="AF312">
        <v>179</v>
      </c>
      <c r="AG312">
        <v>12</v>
      </c>
      <c r="AH312">
        <v>189</v>
      </c>
      <c r="AI312">
        <v>0</v>
      </c>
      <c r="AJ312">
        <v>167</v>
      </c>
      <c r="AK312">
        <v>19</v>
      </c>
      <c r="AL312">
        <v>519</v>
      </c>
      <c r="AM312">
        <v>57</v>
      </c>
      <c r="AN312">
        <v>949</v>
      </c>
      <c r="AO312">
        <v>48</v>
      </c>
      <c r="AP312">
        <v>27395</v>
      </c>
      <c r="AQ312">
        <v>574</v>
      </c>
      <c r="AR312">
        <v>3224</v>
      </c>
      <c r="AS312">
        <v>38</v>
      </c>
      <c r="AT312">
        <v>26283</v>
      </c>
      <c r="AU312">
        <v>654</v>
      </c>
      <c r="AV312">
        <v>29002</v>
      </c>
      <c r="AW312">
        <v>663</v>
      </c>
      <c r="AX312">
        <v>505</v>
      </c>
      <c r="AY312">
        <v>29</v>
      </c>
      <c r="AZ312">
        <v>263</v>
      </c>
      <c r="BA312">
        <v>0</v>
      </c>
      <c r="BB312">
        <v>242</v>
      </c>
      <c r="BC312">
        <v>29</v>
      </c>
      <c r="BD312">
        <v>782</v>
      </c>
      <c r="BE312">
        <v>93</v>
      </c>
      <c r="BF312">
        <v>6384</v>
      </c>
      <c r="BG312">
        <v>194</v>
      </c>
      <c r="BH312">
        <v>7120</v>
      </c>
      <c r="BI312">
        <v>239</v>
      </c>
      <c r="BJ312">
        <v>5978</v>
      </c>
      <c r="BK312">
        <v>32</v>
      </c>
      <c r="BL312">
        <v>15222</v>
      </c>
      <c r="BM312">
        <v>488</v>
      </c>
      <c r="BN312">
        <v>14824</v>
      </c>
      <c r="BO312">
        <v>422</v>
      </c>
      <c r="BP312">
        <v>398</v>
      </c>
      <c r="BQ312">
        <v>66</v>
      </c>
      <c r="BR312">
        <v>2624</v>
      </c>
      <c r="BS312">
        <v>129</v>
      </c>
      <c r="BT312">
        <v>10504</v>
      </c>
      <c r="BU312">
        <v>277</v>
      </c>
      <c r="BV312">
        <v>5068</v>
      </c>
      <c r="BW312">
        <v>187</v>
      </c>
      <c r="BX312">
        <v>2274</v>
      </c>
      <c r="BY312">
        <v>153</v>
      </c>
      <c r="BZ312">
        <v>1782</v>
      </c>
      <c r="CA312">
        <v>98</v>
      </c>
      <c r="CB312">
        <v>2661</v>
      </c>
      <c r="CC312">
        <v>110</v>
      </c>
      <c r="CD312">
        <v>11265</v>
      </c>
      <c r="CE312">
        <v>397</v>
      </c>
      <c r="CF312">
        <v>15540</v>
      </c>
      <c r="CG312">
        <v>181</v>
      </c>
      <c r="CH312">
        <v>692</v>
      </c>
      <c r="CI312">
        <v>28815</v>
      </c>
      <c r="CJ312">
        <v>25182</v>
      </c>
      <c r="CK312">
        <v>8210</v>
      </c>
      <c r="CL312">
        <v>27474</v>
      </c>
      <c r="CM312">
        <v>909</v>
      </c>
      <c r="CN312">
        <v>197</v>
      </c>
      <c r="CO312">
        <v>241</v>
      </c>
      <c r="CP312">
        <v>1290</v>
      </c>
      <c r="CQ312">
        <v>1911</v>
      </c>
      <c r="CR312">
        <v>354</v>
      </c>
      <c r="CS312">
        <v>2005</v>
      </c>
      <c r="CT312">
        <v>1289</v>
      </c>
      <c r="CU312">
        <v>323</v>
      </c>
      <c r="CV312">
        <v>1083</v>
      </c>
      <c r="CW312">
        <v>1569</v>
      </c>
      <c r="CX312">
        <v>3045</v>
      </c>
      <c r="CY312">
        <v>1441</v>
      </c>
      <c r="CZ312">
        <v>730</v>
      </c>
      <c r="DA312">
        <v>873</v>
      </c>
      <c r="DB312">
        <v>385</v>
      </c>
      <c r="DC312">
        <v>245</v>
      </c>
      <c r="DD312">
        <v>517</v>
      </c>
      <c r="DE312">
        <v>3749</v>
      </c>
      <c r="DF312">
        <v>7975</v>
      </c>
      <c r="DG312">
        <v>6470</v>
      </c>
      <c r="DH312">
        <v>2487</v>
      </c>
      <c r="DI312">
        <v>633</v>
      </c>
      <c r="DJ312">
        <v>426</v>
      </c>
      <c r="DK312">
        <v>872</v>
      </c>
      <c r="DL312">
        <v>433</v>
      </c>
      <c r="DM312">
        <v>25607</v>
      </c>
      <c r="DN312">
        <v>4085</v>
      </c>
      <c r="DO312">
        <v>9027</v>
      </c>
      <c r="DP312">
        <v>2697</v>
      </c>
      <c r="DQ312">
        <v>263</v>
      </c>
      <c r="DR312">
        <v>585</v>
      </c>
      <c r="DS312">
        <v>404</v>
      </c>
      <c r="DT312">
        <v>220</v>
      </c>
      <c r="DU312">
        <v>227</v>
      </c>
      <c r="DV312">
        <v>765</v>
      </c>
      <c r="DW312">
        <v>11724</v>
      </c>
      <c r="DX312" t="s">
        <v>1523</v>
      </c>
      <c r="DY312" t="s">
        <v>1034</v>
      </c>
      <c r="DZ312" t="s">
        <v>1539</v>
      </c>
      <c r="EA312" s="68" t="s">
        <v>700</v>
      </c>
      <c r="EB312">
        <v>55033</v>
      </c>
      <c r="EC312">
        <v>0.8</v>
      </c>
      <c r="ED312">
        <v>1.7</v>
      </c>
      <c r="EE312">
        <v>0.5</v>
      </c>
      <c r="EF312">
        <v>1.7</v>
      </c>
      <c r="EG312">
        <v>2.7</v>
      </c>
      <c r="EH312">
        <v>2.2000000000000002</v>
      </c>
      <c r="EI312">
        <v>2</v>
      </c>
      <c r="EJ312">
        <v>2.2000000000000002</v>
      </c>
      <c r="EK312">
        <v>0.6</v>
      </c>
      <c r="EL312">
        <v>0.8</v>
      </c>
      <c r="EM312">
        <v>1.2</v>
      </c>
      <c r="EN312">
        <v>0.4</v>
      </c>
      <c r="EO312">
        <v>0.9</v>
      </c>
      <c r="EP312">
        <v>0.8</v>
      </c>
      <c r="EQ312">
        <v>0.7</v>
      </c>
      <c r="ER312">
        <v>1.5</v>
      </c>
      <c r="ES312">
        <v>13.4</v>
      </c>
      <c r="ET312">
        <v>8.8000000000000007</v>
      </c>
      <c r="EU312">
        <v>10.5</v>
      </c>
      <c r="EV312">
        <v>11.8</v>
      </c>
      <c r="EW312">
        <v>4.8</v>
      </c>
      <c r="EX312">
        <v>0.8</v>
      </c>
      <c r="EY312">
        <v>0.8</v>
      </c>
      <c r="EZ312">
        <v>7.1</v>
      </c>
      <c r="FA312">
        <v>6.4</v>
      </c>
      <c r="FB312">
        <v>14.8</v>
      </c>
      <c r="FC312">
        <v>0.8</v>
      </c>
      <c r="FD312">
        <v>0.8</v>
      </c>
      <c r="FE312">
        <v>10.7</v>
      </c>
      <c r="FF312">
        <v>1.3</v>
      </c>
      <c r="FG312">
        <v>1.5</v>
      </c>
      <c r="FH312">
        <v>0.5</v>
      </c>
      <c r="FI312">
        <v>0.9</v>
      </c>
      <c r="FJ312">
        <v>0.9</v>
      </c>
      <c r="FK312">
        <v>11.2</v>
      </c>
      <c r="FL312">
        <v>3.4</v>
      </c>
      <c r="FM312">
        <v>1</v>
      </c>
      <c r="FN312">
        <v>1.4</v>
      </c>
      <c r="FO312">
        <v>4.0999999999999996</v>
      </c>
      <c r="FP312">
        <v>3</v>
      </c>
      <c r="FQ312">
        <v>1.7</v>
      </c>
      <c r="FR312">
        <v>0.6</v>
      </c>
      <c r="FS312">
        <v>65</v>
      </c>
      <c r="FZ312" s="68" t="s">
        <v>1871</v>
      </c>
      <c r="GA312" s="68" t="s">
        <v>1871</v>
      </c>
      <c r="GB312" t="s">
        <v>1118</v>
      </c>
      <c r="GC312" s="68" t="s">
        <v>2364</v>
      </c>
    </row>
    <row r="313" spans="1:185" x14ac:dyDescent="0.25">
      <c r="A313">
        <v>55037</v>
      </c>
      <c r="B313">
        <v>4789</v>
      </c>
      <c r="C313">
        <v>385</v>
      </c>
      <c r="D313">
        <v>1183</v>
      </c>
      <c r="E313">
        <v>121</v>
      </c>
      <c r="F313">
        <v>2759</v>
      </c>
      <c r="G313">
        <v>264</v>
      </c>
      <c r="H313">
        <v>847</v>
      </c>
      <c r="I313">
        <v>0</v>
      </c>
      <c r="J313">
        <v>344</v>
      </c>
      <c r="K313">
        <v>38</v>
      </c>
      <c r="L313">
        <v>839</v>
      </c>
      <c r="M313">
        <v>83</v>
      </c>
      <c r="N313">
        <v>386</v>
      </c>
      <c r="O313">
        <v>41</v>
      </c>
      <c r="P313">
        <v>438</v>
      </c>
      <c r="Q313">
        <v>74</v>
      </c>
      <c r="R313">
        <v>506</v>
      </c>
      <c r="S313">
        <v>35</v>
      </c>
      <c r="T313">
        <v>743</v>
      </c>
      <c r="U313">
        <v>41</v>
      </c>
      <c r="V313">
        <v>686</v>
      </c>
      <c r="W313">
        <v>73</v>
      </c>
      <c r="X313">
        <v>2389</v>
      </c>
      <c r="Y313">
        <v>208</v>
      </c>
      <c r="Z313">
        <v>2400</v>
      </c>
      <c r="AA313">
        <v>177</v>
      </c>
      <c r="AB313">
        <v>4077</v>
      </c>
      <c r="AC313">
        <v>219</v>
      </c>
      <c r="AD313">
        <v>45</v>
      </c>
      <c r="AE313">
        <v>0</v>
      </c>
      <c r="AF313">
        <v>318</v>
      </c>
      <c r="AG313">
        <v>77</v>
      </c>
      <c r="AH313">
        <v>26</v>
      </c>
      <c r="AI313">
        <v>6</v>
      </c>
      <c r="AJ313">
        <v>9</v>
      </c>
      <c r="AK313">
        <v>0</v>
      </c>
      <c r="AL313">
        <v>314</v>
      </c>
      <c r="AM313">
        <v>83</v>
      </c>
      <c r="AN313">
        <v>174</v>
      </c>
      <c r="AO313">
        <v>0</v>
      </c>
      <c r="AP313">
        <v>3914</v>
      </c>
      <c r="AQ313">
        <v>219</v>
      </c>
      <c r="AR313">
        <v>757</v>
      </c>
      <c r="AS313">
        <v>41</v>
      </c>
      <c r="AT313">
        <v>4032</v>
      </c>
      <c r="AU313">
        <v>344</v>
      </c>
      <c r="AV313">
        <v>4746</v>
      </c>
      <c r="AW313">
        <v>379</v>
      </c>
      <c r="AX313">
        <v>43</v>
      </c>
      <c r="AY313">
        <v>6</v>
      </c>
      <c r="AZ313">
        <v>26</v>
      </c>
      <c r="BA313">
        <v>0</v>
      </c>
      <c r="BB313">
        <v>17</v>
      </c>
      <c r="BC313">
        <v>6</v>
      </c>
      <c r="BD313">
        <v>347</v>
      </c>
      <c r="BE313">
        <v>33</v>
      </c>
      <c r="BF313">
        <v>1430</v>
      </c>
      <c r="BG313">
        <v>76</v>
      </c>
      <c r="BH313">
        <v>1091</v>
      </c>
      <c r="BI313">
        <v>104</v>
      </c>
      <c r="BJ313">
        <v>352</v>
      </c>
      <c r="BK313">
        <v>10</v>
      </c>
      <c r="BL313">
        <v>2246</v>
      </c>
      <c r="BM313">
        <v>188</v>
      </c>
      <c r="BN313">
        <v>2084</v>
      </c>
      <c r="BO313">
        <v>168</v>
      </c>
      <c r="BP313">
        <v>162</v>
      </c>
      <c r="BQ313">
        <v>20</v>
      </c>
      <c r="BR313">
        <v>513</v>
      </c>
      <c r="BS313">
        <v>76</v>
      </c>
      <c r="BT313">
        <v>1420</v>
      </c>
      <c r="BU313">
        <v>101</v>
      </c>
      <c r="BV313">
        <v>913</v>
      </c>
      <c r="BW313">
        <v>120</v>
      </c>
      <c r="BX313">
        <v>426</v>
      </c>
      <c r="BY313">
        <v>43</v>
      </c>
      <c r="BZ313">
        <v>666</v>
      </c>
      <c r="CA313">
        <v>75</v>
      </c>
      <c r="CB313">
        <v>1040</v>
      </c>
      <c r="CC313">
        <v>155</v>
      </c>
      <c r="CD313">
        <v>2468</v>
      </c>
      <c r="CE313">
        <v>133</v>
      </c>
      <c r="CF313">
        <v>1244</v>
      </c>
      <c r="CG313">
        <v>67</v>
      </c>
      <c r="CH313">
        <v>385</v>
      </c>
      <c r="CI313">
        <v>4404</v>
      </c>
      <c r="CJ313">
        <v>3411</v>
      </c>
      <c r="CK313">
        <v>1919</v>
      </c>
      <c r="CL313">
        <v>4308</v>
      </c>
      <c r="CM313">
        <v>198</v>
      </c>
      <c r="CN313">
        <v>34</v>
      </c>
      <c r="CO313">
        <v>108</v>
      </c>
      <c r="CP313">
        <v>185</v>
      </c>
      <c r="CQ313">
        <v>143</v>
      </c>
      <c r="CR313">
        <v>19</v>
      </c>
      <c r="CS313">
        <v>217</v>
      </c>
      <c r="CT313">
        <v>81</v>
      </c>
      <c r="CU313">
        <v>22</v>
      </c>
      <c r="CV313">
        <v>34</v>
      </c>
      <c r="CW313">
        <v>117</v>
      </c>
      <c r="CX313">
        <v>384</v>
      </c>
      <c r="CY313">
        <v>792</v>
      </c>
      <c r="CZ313">
        <v>81</v>
      </c>
      <c r="DA313">
        <v>156</v>
      </c>
      <c r="DB313">
        <v>101</v>
      </c>
      <c r="DC313">
        <v>103</v>
      </c>
      <c r="DD313">
        <v>274</v>
      </c>
      <c r="DE313">
        <v>756</v>
      </c>
      <c r="DF313">
        <v>1180</v>
      </c>
      <c r="DG313">
        <v>883</v>
      </c>
      <c r="DH313">
        <v>281</v>
      </c>
      <c r="DI313">
        <v>87</v>
      </c>
      <c r="DJ313">
        <v>59</v>
      </c>
      <c r="DK313">
        <v>210</v>
      </c>
      <c r="DL313">
        <v>122</v>
      </c>
      <c r="DM313">
        <v>4273</v>
      </c>
      <c r="DN313">
        <v>461</v>
      </c>
      <c r="DO313">
        <v>1314</v>
      </c>
      <c r="DP313">
        <v>622</v>
      </c>
      <c r="DQ313">
        <v>63</v>
      </c>
      <c r="DR313">
        <v>126</v>
      </c>
      <c r="DS313">
        <v>65</v>
      </c>
      <c r="DT313">
        <v>66</v>
      </c>
      <c r="DU313">
        <v>33</v>
      </c>
      <c r="DV313">
        <v>166</v>
      </c>
      <c r="DW313">
        <v>1936</v>
      </c>
      <c r="DX313" t="s">
        <v>1517</v>
      </c>
      <c r="DY313" t="s">
        <v>1073</v>
      </c>
      <c r="DZ313" t="s">
        <v>1540</v>
      </c>
      <c r="EA313" s="68" t="s">
        <v>700</v>
      </c>
      <c r="EB313">
        <v>55037</v>
      </c>
      <c r="EC313">
        <v>3</v>
      </c>
      <c r="ED313">
        <v>10.5</v>
      </c>
      <c r="EE313">
        <v>6</v>
      </c>
      <c r="EF313">
        <v>5.5</v>
      </c>
      <c r="EG313">
        <v>7.6</v>
      </c>
      <c r="EH313">
        <v>4.4000000000000004</v>
      </c>
      <c r="EI313">
        <v>2.9</v>
      </c>
      <c r="EJ313">
        <v>5.8</v>
      </c>
      <c r="EK313">
        <v>3.5</v>
      </c>
      <c r="EL313">
        <v>6.7</v>
      </c>
      <c r="EM313">
        <v>2.6</v>
      </c>
      <c r="EN313">
        <v>2</v>
      </c>
      <c r="EO313">
        <v>3.2</v>
      </c>
      <c r="EP313">
        <v>3.3</v>
      </c>
      <c r="EQ313">
        <v>1.6</v>
      </c>
      <c r="ER313">
        <v>31.1</v>
      </c>
      <c r="ES313">
        <v>21.7</v>
      </c>
      <c r="ET313">
        <v>21.5</v>
      </c>
      <c r="EU313">
        <v>72.5</v>
      </c>
      <c r="EV313">
        <v>27.8</v>
      </c>
      <c r="EW313">
        <v>9.6</v>
      </c>
      <c r="EX313">
        <v>1.6</v>
      </c>
      <c r="EY313">
        <v>3</v>
      </c>
      <c r="EZ313">
        <v>15</v>
      </c>
      <c r="FA313">
        <v>42.7</v>
      </c>
      <c r="FB313">
        <v>35.299999999999997</v>
      </c>
      <c r="FC313">
        <v>2.5</v>
      </c>
      <c r="FD313">
        <v>3.6</v>
      </c>
      <c r="FE313">
        <v>6.1</v>
      </c>
      <c r="FF313">
        <v>1.8</v>
      </c>
      <c r="FG313">
        <v>4.3</v>
      </c>
      <c r="FH313">
        <v>3.3</v>
      </c>
      <c r="FI313">
        <v>2.7</v>
      </c>
      <c r="FJ313">
        <v>2.5</v>
      </c>
      <c r="FK313">
        <v>11.2</v>
      </c>
      <c r="FL313">
        <v>5.2</v>
      </c>
      <c r="FM313">
        <v>3.1</v>
      </c>
      <c r="FN313">
        <v>4.7</v>
      </c>
      <c r="FO313">
        <v>4.2</v>
      </c>
      <c r="FP313">
        <v>10.199999999999999</v>
      </c>
      <c r="FQ313">
        <v>2.1</v>
      </c>
      <c r="FR313">
        <v>3.8</v>
      </c>
      <c r="FS313">
        <v>35</v>
      </c>
      <c r="FZ313" t="s">
        <v>1871</v>
      </c>
      <c r="GA313" t="s">
        <v>1872</v>
      </c>
      <c r="GB313" t="s">
        <v>1119</v>
      </c>
      <c r="GC313" s="68" t="s">
        <v>2364</v>
      </c>
    </row>
    <row r="314" spans="1:185" x14ac:dyDescent="0.25">
      <c r="A314">
        <v>55040</v>
      </c>
      <c r="B314">
        <v>12877</v>
      </c>
      <c r="C314">
        <v>650</v>
      </c>
      <c r="D314">
        <v>3191</v>
      </c>
      <c r="E314">
        <v>109</v>
      </c>
      <c r="F314">
        <v>8256</v>
      </c>
      <c r="G314">
        <v>541</v>
      </c>
      <c r="H314">
        <v>1430</v>
      </c>
      <c r="I314">
        <v>0</v>
      </c>
      <c r="J314">
        <v>1109</v>
      </c>
      <c r="K314">
        <v>26</v>
      </c>
      <c r="L314">
        <v>2082</v>
      </c>
      <c r="M314">
        <v>83</v>
      </c>
      <c r="N314">
        <v>1180</v>
      </c>
      <c r="O314">
        <v>53</v>
      </c>
      <c r="P314">
        <v>1902</v>
      </c>
      <c r="Q314">
        <v>205</v>
      </c>
      <c r="R314">
        <v>1529</v>
      </c>
      <c r="S314">
        <v>120</v>
      </c>
      <c r="T314">
        <v>1944</v>
      </c>
      <c r="U314">
        <v>98</v>
      </c>
      <c r="V314">
        <v>1701</v>
      </c>
      <c r="W314">
        <v>65</v>
      </c>
      <c r="X314">
        <v>6781</v>
      </c>
      <c r="Y314">
        <v>386</v>
      </c>
      <c r="Z314">
        <v>6096</v>
      </c>
      <c r="AA314">
        <v>264</v>
      </c>
      <c r="AB314">
        <v>12500</v>
      </c>
      <c r="AC314">
        <v>586</v>
      </c>
      <c r="AD314">
        <v>59</v>
      </c>
      <c r="AE314">
        <v>5</v>
      </c>
      <c r="AF314">
        <v>30</v>
      </c>
      <c r="AG314">
        <v>6</v>
      </c>
      <c r="AH314">
        <v>54</v>
      </c>
      <c r="AI314">
        <v>23</v>
      </c>
      <c r="AJ314">
        <v>49</v>
      </c>
      <c r="AK314">
        <v>16</v>
      </c>
      <c r="AL314">
        <v>179</v>
      </c>
      <c r="AM314">
        <v>14</v>
      </c>
      <c r="AN314">
        <v>322</v>
      </c>
      <c r="AO314">
        <v>59</v>
      </c>
      <c r="AP314">
        <v>12279</v>
      </c>
      <c r="AQ314">
        <v>543</v>
      </c>
      <c r="AR314">
        <v>1459</v>
      </c>
      <c r="AS314">
        <v>36</v>
      </c>
      <c r="AT314">
        <v>11418</v>
      </c>
      <c r="AU314">
        <v>614</v>
      </c>
      <c r="AV314">
        <v>12754</v>
      </c>
      <c r="AW314">
        <v>600</v>
      </c>
      <c r="AX314">
        <v>123</v>
      </c>
      <c r="AY314">
        <v>50</v>
      </c>
      <c r="AZ314">
        <v>68</v>
      </c>
      <c r="BA314">
        <v>0</v>
      </c>
      <c r="BB314">
        <v>55</v>
      </c>
      <c r="BC314">
        <v>50</v>
      </c>
      <c r="BD314">
        <v>765</v>
      </c>
      <c r="BE314">
        <v>88</v>
      </c>
      <c r="BF314">
        <v>2805</v>
      </c>
      <c r="BG314">
        <v>170</v>
      </c>
      <c r="BH314">
        <v>3631</v>
      </c>
      <c r="BI314">
        <v>177</v>
      </c>
      <c r="BJ314">
        <v>1305</v>
      </c>
      <c r="BK314">
        <v>53</v>
      </c>
      <c r="BL314">
        <v>7110</v>
      </c>
      <c r="BM314">
        <v>469</v>
      </c>
      <c r="BN314">
        <v>6868</v>
      </c>
      <c r="BO314">
        <v>459</v>
      </c>
      <c r="BP314">
        <v>242</v>
      </c>
      <c r="BQ314">
        <v>10</v>
      </c>
      <c r="BR314">
        <v>1146</v>
      </c>
      <c r="BS314">
        <v>72</v>
      </c>
      <c r="BT314">
        <v>5208</v>
      </c>
      <c r="BU314">
        <v>303</v>
      </c>
      <c r="BV314">
        <v>2243</v>
      </c>
      <c r="BW314">
        <v>169</v>
      </c>
      <c r="BX314">
        <v>805</v>
      </c>
      <c r="BY314">
        <v>69</v>
      </c>
      <c r="BZ314">
        <v>726</v>
      </c>
      <c r="CA314">
        <v>130</v>
      </c>
      <c r="CB314">
        <v>1193</v>
      </c>
      <c r="CC314">
        <v>148</v>
      </c>
      <c r="CD314">
        <v>5483</v>
      </c>
      <c r="CE314">
        <v>424</v>
      </c>
      <c r="CF314">
        <v>6173</v>
      </c>
      <c r="CG314">
        <v>78</v>
      </c>
      <c r="CH314">
        <v>650</v>
      </c>
      <c r="CI314">
        <v>12227</v>
      </c>
      <c r="CJ314">
        <v>10536</v>
      </c>
      <c r="CK314">
        <v>3364</v>
      </c>
      <c r="CL314">
        <v>11798</v>
      </c>
      <c r="CM314">
        <v>230</v>
      </c>
      <c r="CN314">
        <v>55</v>
      </c>
      <c r="CO314">
        <v>91</v>
      </c>
      <c r="CP314">
        <v>836</v>
      </c>
      <c r="CQ314">
        <v>1407</v>
      </c>
      <c r="CR314">
        <v>128</v>
      </c>
      <c r="CS314">
        <v>964</v>
      </c>
      <c r="CT314">
        <v>368</v>
      </c>
      <c r="CU314">
        <v>78</v>
      </c>
      <c r="CV314">
        <v>423</v>
      </c>
      <c r="CW314">
        <v>379</v>
      </c>
      <c r="CX314">
        <v>1520</v>
      </c>
      <c r="CY314">
        <v>625</v>
      </c>
      <c r="CZ314">
        <v>289</v>
      </c>
      <c r="DA314">
        <v>273</v>
      </c>
      <c r="DB314">
        <v>139</v>
      </c>
      <c r="DC314">
        <v>80</v>
      </c>
      <c r="DD314">
        <v>238</v>
      </c>
      <c r="DE314">
        <v>1402</v>
      </c>
      <c r="DF314">
        <v>3430</v>
      </c>
      <c r="DG314">
        <v>2652</v>
      </c>
      <c r="DH314">
        <v>1045</v>
      </c>
      <c r="DI314">
        <v>340</v>
      </c>
      <c r="DJ314">
        <v>202</v>
      </c>
      <c r="DK314">
        <v>438</v>
      </c>
      <c r="DL314">
        <v>147</v>
      </c>
      <c r="DM314">
        <v>10937</v>
      </c>
      <c r="DN314">
        <v>1755</v>
      </c>
      <c r="DO314">
        <v>3961</v>
      </c>
      <c r="DP314">
        <v>871</v>
      </c>
      <c r="DQ314">
        <v>110</v>
      </c>
      <c r="DR314">
        <v>91</v>
      </c>
      <c r="DS314">
        <v>273</v>
      </c>
      <c r="DT314">
        <v>83</v>
      </c>
      <c r="DU314">
        <v>21</v>
      </c>
      <c r="DV314">
        <v>258</v>
      </c>
      <c r="DW314">
        <v>4832</v>
      </c>
      <c r="DX314" t="s">
        <v>1517</v>
      </c>
      <c r="DY314" t="s">
        <v>1045</v>
      </c>
      <c r="DZ314" t="s">
        <v>1045</v>
      </c>
      <c r="EA314" s="68" t="s">
        <v>700</v>
      </c>
      <c r="EB314">
        <v>55040</v>
      </c>
      <c r="EC314">
        <v>1.5</v>
      </c>
      <c r="ED314">
        <v>3.4</v>
      </c>
      <c r="EE314">
        <v>2.2999999999999998</v>
      </c>
      <c r="EF314">
        <v>3.4</v>
      </c>
      <c r="EG314">
        <v>5.0999999999999996</v>
      </c>
      <c r="EH314">
        <v>5.8</v>
      </c>
      <c r="EI314">
        <v>2.6</v>
      </c>
      <c r="EJ314">
        <v>1.9</v>
      </c>
      <c r="EK314">
        <v>1.7</v>
      </c>
      <c r="EL314">
        <v>1.9</v>
      </c>
      <c r="EM314">
        <v>1.9</v>
      </c>
      <c r="EN314">
        <v>1.2</v>
      </c>
      <c r="EO314">
        <v>2</v>
      </c>
      <c r="EP314">
        <v>1.6</v>
      </c>
      <c r="EQ314">
        <v>1.4</v>
      </c>
      <c r="ER314">
        <v>13.2</v>
      </c>
      <c r="ES314">
        <v>28.8</v>
      </c>
      <c r="ET314">
        <v>38.1</v>
      </c>
      <c r="EU314">
        <v>42.5</v>
      </c>
      <c r="EV314">
        <v>10.1</v>
      </c>
      <c r="EW314">
        <v>18.3</v>
      </c>
      <c r="EX314">
        <v>1.4</v>
      </c>
      <c r="EY314">
        <v>1.4</v>
      </c>
      <c r="EZ314">
        <v>39.1</v>
      </c>
      <c r="FA314">
        <v>22.4</v>
      </c>
      <c r="FB314">
        <v>23.1</v>
      </c>
      <c r="FC314">
        <v>1.2</v>
      </c>
      <c r="FD314">
        <v>1.6</v>
      </c>
      <c r="FE314">
        <v>6.5</v>
      </c>
      <c r="FF314">
        <v>2.5</v>
      </c>
      <c r="FG314">
        <v>3</v>
      </c>
      <c r="FH314">
        <v>2.7</v>
      </c>
      <c r="FI314">
        <v>2.1</v>
      </c>
      <c r="FJ314">
        <v>2.1</v>
      </c>
      <c r="FK314">
        <v>3.7</v>
      </c>
      <c r="FL314">
        <v>3.7</v>
      </c>
      <c r="FM314">
        <v>2.2999999999999998</v>
      </c>
      <c r="FN314">
        <v>4.0999999999999996</v>
      </c>
      <c r="FO314">
        <v>5</v>
      </c>
      <c r="FP314">
        <v>8.6</v>
      </c>
      <c r="FQ314">
        <v>2.8</v>
      </c>
      <c r="FR314">
        <v>0.7</v>
      </c>
      <c r="FS314">
        <v>100</v>
      </c>
      <c r="FZ314" t="s">
        <v>1872</v>
      </c>
      <c r="GA314" t="s">
        <v>1871</v>
      </c>
      <c r="GB314" t="s">
        <v>1120</v>
      </c>
      <c r="GC314" s="68" t="s">
        <v>2364</v>
      </c>
    </row>
    <row r="315" spans="1:185" x14ac:dyDescent="0.25">
      <c r="A315">
        <v>55041</v>
      </c>
      <c r="B315">
        <v>7702</v>
      </c>
      <c r="C315">
        <v>431</v>
      </c>
      <c r="D315">
        <v>1580</v>
      </c>
      <c r="E315">
        <v>59</v>
      </c>
      <c r="F315">
        <v>4222</v>
      </c>
      <c r="G315">
        <v>372</v>
      </c>
      <c r="H315">
        <v>1900</v>
      </c>
      <c r="I315">
        <v>0</v>
      </c>
      <c r="J315">
        <v>562</v>
      </c>
      <c r="K315">
        <v>25</v>
      </c>
      <c r="L315">
        <v>1018</v>
      </c>
      <c r="M315">
        <v>34</v>
      </c>
      <c r="N315">
        <v>406</v>
      </c>
      <c r="O315">
        <v>35</v>
      </c>
      <c r="P315">
        <v>826</v>
      </c>
      <c r="Q315">
        <v>165</v>
      </c>
      <c r="R315">
        <v>748</v>
      </c>
      <c r="S315">
        <v>12</v>
      </c>
      <c r="T315">
        <v>1033</v>
      </c>
      <c r="U315">
        <v>145</v>
      </c>
      <c r="V315">
        <v>1209</v>
      </c>
      <c r="W315">
        <v>15</v>
      </c>
      <c r="X315">
        <v>3792</v>
      </c>
      <c r="Y315">
        <v>255</v>
      </c>
      <c r="Z315">
        <v>3910</v>
      </c>
      <c r="AA315">
        <v>176</v>
      </c>
      <c r="AB315">
        <v>7362</v>
      </c>
      <c r="AC315">
        <v>222</v>
      </c>
      <c r="AD315">
        <v>95</v>
      </c>
      <c r="AE315">
        <v>54</v>
      </c>
      <c r="AF315">
        <v>0</v>
      </c>
      <c r="AG315">
        <v>0</v>
      </c>
      <c r="AH315">
        <v>19</v>
      </c>
      <c r="AI315">
        <v>0</v>
      </c>
      <c r="AJ315">
        <v>191</v>
      </c>
      <c r="AK315">
        <v>155</v>
      </c>
      <c r="AL315">
        <v>35</v>
      </c>
      <c r="AM315">
        <v>0</v>
      </c>
      <c r="AN315">
        <v>246</v>
      </c>
      <c r="AO315">
        <v>148</v>
      </c>
      <c r="AP315">
        <v>7300</v>
      </c>
      <c r="AQ315">
        <v>222</v>
      </c>
      <c r="AR315">
        <v>1037</v>
      </c>
      <c r="AS315">
        <v>2</v>
      </c>
      <c r="AT315">
        <v>6665</v>
      </c>
      <c r="AU315">
        <v>429</v>
      </c>
      <c r="AV315">
        <v>7504</v>
      </c>
      <c r="AW315">
        <v>283</v>
      </c>
      <c r="AX315">
        <v>198</v>
      </c>
      <c r="AY315">
        <v>148</v>
      </c>
      <c r="AZ315">
        <v>45</v>
      </c>
      <c r="BA315">
        <v>0</v>
      </c>
      <c r="BB315">
        <v>153</v>
      </c>
      <c r="BC315">
        <v>148</v>
      </c>
      <c r="BD315">
        <v>501</v>
      </c>
      <c r="BE315">
        <v>168</v>
      </c>
      <c r="BF315">
        <v>1916</v>
      </c>
      <c r="BG315">
        <v>123</v>
      </c>
      <c r="BH315">
        <v>1849</v>
      </c>
      <c r="BI315">
        <v>37</v>
      </c>
      <c r="BJ315">
        <v>1450</v>
      </c>
      <c r="BK315">
        <v>9</v>
      </c>
      <c r="BL315">
        <v>3516</v>
      </c>
      <c r="BM315">
        <v>286</v>
      </c>
      <c r="BN315">
        <v>3378</v>
      </c>
      <c r="BO315">
        <v>233</v>
      </c>
      <c r="BP315">
        <v>138</v>
      </c>
      <c r="BQ315">
        <v>53</v>
      </c>
      <c r="BR315">
        <v>706</v>
      </c>
      <c r="BS315">
        <v>86</v>
      </c>
      <c r="BT315">
        <v>2487</v>
      </c>
      <c r="BU315">
        <v>201</v>
      </c>
      <c r="BV315">
        <v>1167</v>
      </c>
      <c r="BW315">
        <v>110</v>
      </c>
      <c r="BX315">
        <v>568</v>
      </c>
      <c r="BY315">
        <v>61</v>
      </c>
      <c r="BZ315">
        <v>592</v>
      </c>
      <c r="CA315">
        <v>130</v>
      </c>
      <c r="CB315">
        <v>937</v>
      </c>
      <c r="CC315">
        <v>143</v>
      </c>
      <c r="CD315">
        <v>3648</v>
      </c>
      <c r="CE315">
        <v>251</v>
      </c>
      <c r="CF315">
        <v>3116</v>
      </c>
      <c r="CG315">
        <v>37</v>
      </c>
      <c r="CH315">
        <v>431</v>
      </c>
      <c r="CI315">
        <v>7271</v>
      </c>
      <c r="CJ315">
        <v>6023</v>
      </c>
      <c r="CK315">
        <v>3028</v>
      </c>
      <c r="CL315">
        <v>7119</v>
      </c>
      <c r="CM315">
        <v>185</v>
      </c>
      <c r="CN315">
        <v>120</v>
      </c>
      <c r="CO315">
        <v>230</v>
      </c>
      <c r="CP315">
        <v>173</v>
      </c>
      <c r="CQ315">
        <v>931</v>
      </c>
      <c r="CR315">
        <v>38</v>
      </c>
      <c r="CS315">
        <v>322</v>
      </c>
      <c r="CT315">
        <v>172</v>
      </c>
      <c r="CU315">
        <v>68</v>
      </c>
      <c r="CV315">
        <v>124</v>
      </c>
      <c r="CW315">
        <v>186</v>
      </c>
      <c r="CX315">
        <v>962</v>
      </c>
      <c r="CY315">
        <v>374</v>
      </c>
      <c r="CZ315">
        <v>159</v>
      </c>
      <c r="DA315">
        <v>121</v>
      </c>
      <c r="DB315">
        <v>102</v>
      </c>
      <c r="DC315">
        <v>47</v>
      </c>
      <c r="DD315">
        <v>177</v>
      </c>
      <c r="DE315">
        <v>1145</v>
      </c>
      <c r="DF315">
        <v>2212</v>
      </c>
      <c r="DG315">
        <v>1890</v>
      </c>
      <c r="DH315">
        <v>608</v>
      </c>
      <c r="DI315">
        <v>105</v>
      </c>
      <c r="DJ315">
        <v>43</v>
      </c>
      <c r="DK315">
        <v>217</v>
      </c>
      <c r="DL315">
        <v>116</v>
      </c>
      <c r="DM315">
        <v>6973</v>
      </c>
      <c r="DN315">
        <v>671</v>
      </c>
      <c r="DO315">
        <v>2584</v>
      </c>
      <c r="DP315">
        <v>773</v>
      </c>
      <c r="DQ315">
        <v>113</v>
      </c>
      <c r="DR315">
        <v>125</v>
      </c>
      <c r="DS315">
        <v>12</v>
      </c>
      <c r="DT315">
        <v>92</v>
      </c>
      <c r="DU315">
        <v>117</v>
      </c>
      <c r="DV315">
        <v>238</v>
      </c>
      <c r="DW315">
        <v>3357</v>
      </c>
      <c r="DX315" t="s">
        <v>1857</v>
      </c>
      <c r="DY315" t="s">
        <v>1094</v>
      </c>
      <c r="DZ315" t="s">
        <v>1541</v>
      </c>
      <c r="EA315" s="68" t="s">
        <v>700</v>
      </c>
      <c r="EB315">
        <v>55041</v>
      </c>
      <c r="EC315">
        <v>2.2000000000000002</v>
      </c>
      <c r="ED315">
        <v>3.3</v>
      </c>
      <c r="EE315">
        <v>1.9</v>
      </c>
      <c r="EF315">
        <v>6.7</v>
      </c>
      <c r="EG315">
        <v>14</v>
      </c>
      <c r="EH315">
        <v>1.4</v>
      </c>
      <c r="EI315">
        <v>7.9</v>
      </c>
      <c r="EJ315">
        <v>1.4</v>
      </c>
      <c r="EK315">
        <v>1.7</v>
      </c>
      <c r="EL315">
        <v>1.7</v>
      </c>
      <c r="EM315">
        <v>3.8</v>
      </c>
      <c r="EN315">
        <v>0.9</v>
      </c>
      <c r="EO315">
        <v>3.1</v>
      </c>
      <c r="EP315">
        <v>1.9</v>
      </c>
      <c r="EQ315">
        <v>1.3</v>
      </c>
      <c r="ER315">
        <v>49.5</v>
      </c>
      <c r="ET315">
        <v>49.9</v>
      </c>
      <c r="EU315">
        <v>10.5</v>
      </c>
      <c r="EV315">
        <v>36.700000000000003</v>
      </c>
      <c r="EW315">
        <v>18.399999999999999</v>
      </c>
      <c r="EX315">
        <v>1.3</v>
      </c>
      <c r="EY315">
        <v>1.4</v>
      </c>
      <c r="EZ315">
        <v>21.8</v>
      </c>
      <c r="FA315">
        <v>31.1</v>
      </c>
      <c r="FB315">
        <v>6.5</v>
      </c>
      <c r="FC315">
        <v>0.3</v>
      </c>
      <c r="FD315">
        <v>2.6</v>
      </c>
      <c r="FE315">
        <v>18.100000000000001</v>
      </c>
      <c r="FF315">
        <v>4.4000000000000004</v>
      </c>
      <c r="FG315">
        <v>2.1</v>
      </c>
      <c r="FH315">
        <v>1</v>
      </c>
      <c r="FI315">
        <v>3.4</v>
      </c>
      <c r="FJ315">
        <v>3.3</v>
      </c>
      <c r="FK315">
        <v>38.799999999999997</v>
      </c>
      <c r="FL315">
        <v>8.6</v>
      </c>
      <c r="FM315">
        <v>4.5999999999999996</v>
      </c>
      <c r="FN315">
        <v>6.3</v>
      </c>
      <c r="FO315">
        <v>9.8000000000000007</v>
      </c>
      <c r="FP315">
        <v>12.7</v>
      </c>
      <c r="FQ315">
        <v>2.9</v>
      </c>
      <c r="FR315">
        <v>0.7</v>
      </c>
      <c r="FS315">
        <v>126</v>
      </c>
      <c r="FZ315" t="s">
        <v>1871</v>
      </c>
      <c r="GA315" t="s">
        <v>1871</v>
      </c>
      <c r="GB315" t="s">
        <v>1121</v>
      </c>
      <c r="GC315" s="68" t="s">
        <v>2364</v>
      </c>
    </row>
    <row r="316" spans="1:185" x14ac:dyDescent="0.25">
      <c r="A316">
        <v>55042</v>
      </c>
      <c r="B316">
        <v>9618</v>
      </c>
      <c r="C316">
        <v>258</v>
      </c>
      <c r="D316">
        <v>2611</v>
      </c>
      <c r="E316">
        <v>45</v>
      </c>
      <c r="F316">
        <v>5799</v>
      </c>
      <c r="G316">
        <v>213</v>
      </c>
      <c r="H316">
        <v>1208</v>
      </c>
      <c r="I316">
        <v>0</v>
      </c>
      <c r="J316">
        <v>668</v>
      </c>
      <c r="K316">
        <v>0</v>
      </c>
      <c r="L316">
        <v>1943</v>
      </c>
      <c r="M316">
        <v>45</v>
      </c>
      <c r="N316">
        <v>597</v>
      </c>
      <c r="O316">
        <v>16</v>
      </c>
      <c r="P316">
        <v>804</v>
      </c>
      <c r="Q316">
        <v>9</v>
      </c>
      <c r="R316">
        <v>1168</v>
      </c>
      <c r="S316">
        <v>116</v>
      </c>
      <c r="T316">
        <v>1754</v>
      </c>
      <c r="U316">
        <v>26</v>
      </c>
      <c r="V316">
        <v>1476</v>
      </c>
      <c r="W316">
        <v>46</v>
      </c>
      <c r="X316">
        <v>4723</v>
      </c>
      <c r="Y316">
        <v>144</v>
      </c>
      <c r="Z316">
        <v>4895</v>
      </c>
      <c r="AA316">
        <v>114</v>
      </c>
      <c r="AB316">
        <v>8734</v>
      </c>
      <c r="AC316">
        <v>258</v>
      </c>
      <c r="AD316">
        <v>237</v>
      </c>
      <c r="AE316">
        <v>0</v>
      </c>
      <c r="AF316">
        <v>9</v>
      </c>
      <c r="AG316">
        <v>0</v>
      </c>
      <c r="AH316">
        <v>217</v>
      </c>
      <c r="AI316">
        <v>0</v>
      </c>
      <c r="AJ316">
        <v>198</v>
      </c>
      <c r="AK316">
        <v>0</v>
      </c>
      <c r="AL316">
        <v>223</v>
      </c>
      <c r="AM316">
        <v>0</v>
      </c>
      <c r="AN316">
        <v>616</v>
      </c>
      <c r="AO316">
        <v>62</v>
      </c>
      <c r="AP316">
        <v>8331</v>
      </c>
      <c r="AQ316">
        <v>196</v>
      </c>
      <c r="AR316">
        <v>881</v>
      </c>
      <c r="AS316">
        <v>51</v>
      </c>
      <c r="AT316">
        <v>8737</v>
      </c>
      <c r="AU316">
        <v>207</v>
      </c>
      <c r="AV316">
        <v>8965</v>
      </c>
      <c r="AW316">
        <v>196</v>
      </c>
      <c r="AX316">
        <v>653</v>
      </c>
      <c r="AY316">
        <v>62</v>
      </c>
      <c r="AZ316">
        <v>308</v>
      </c>
      <c r="BA316">
        <v>0</v>
      </c>
      <c r="BB316">
        <v>345</v>
      </c>
      <c r="BC316">
        <v>62</v>
      </c>
      <c r="BD316">
        <v>316</v>
      </c>
      <c r="BE316">
        <v>62</v>
      </c>
      <c r="BF316">
        <v>1228</v>
      </c>
      <c r="BG316">
        <v>103</v>
      </c>
      <c r="BH316">
        <v>1556</v>
      </c>
      <c r="BI316">
        <v>15</v>
      </c>
      <c r="BJ316">
        <v>3310</v>
      </c>
      <c r="BK316">
        <v>17</v>
      </c>
      <c r="BL316">
        <v>4847</v>
      </c>
      <c r="BM316">
        <v>162</v>
      </c>
      <c r="BN316">
        <v>4706</v>
      </c>
      <c r="BO316">
        <v>126</v>
      </c>
      <c r="BP316">
        <v>141</v>
      </c>
      <c r="BQ316">
        <v>36</v>
      </c>
      <c r="BR316">
        <v>952</v>
      </c>
      <c r="BS316">
        <v>51</v>
      </c>
      <c r="BT316">
        <v>3598</v>
      </c>
      <c r="BU316">
        <v>36</v>
      </c>
      <c r="BV316">
        <v>1397</v>
      </c>
      <c r="BW316">
        <v>90</v>
      </c>
      <c r="BX316">
        <v>804</v>
      </c>
      <c r="BY316">
        <v>87</v>
      </c>
      <c r="BZ316">
        <v>577</v>
      </c>
      <c r="CA316">
        <v>62</v>
      </c>
      <c r="CB316">
        <v>943</v>
      </c>
      <c r="CC316">
        <v>98</v>
      </c>
      <c r="CD316">
        <v>2407</v>
      </c>
      <c r="CE316">
        <v>134</v>
      </c>
      <c r="CF316">
        <v>6256</v>
      </c>
      <c r="CG316">
        <v>26</v>
      </c>
      <c r="CH316">
        <v>258</v>
      </c>
      <c r="CI316">
        <v>9360</v>
      </c>
      <c r="CJ316">
        <v>8039</v>
      </c>
      <c r="CK316">
        <v>2222</v>
      </c>
      <c r="CL316">
        <v>8354</v>
      </c>
      <c r="CM316">
        <v>693</v>
      </c>
      <c r="CN316">
        <v>337</v>
      </c>
      <c r="CO316">
        <v>41</v>
      </c>
      <c r="CP316">
        <v>174</v>
      </c>
      <c r="CQ316">
        <v>1053</v>
      </c>
      <c r="CR316">
        <v>146</v>
      </c>
      <c r="CS316">
        <v>487</v>
      </c>
      <c r="CT316">
        <v>213</v>
      </c>
      <c r="CU316">
        <v>121</v>
      </c>
      <c r="CV316">
        <v>489</v>
      </c>
      <c r="CW316">
        <v>566</v>
      </c>
      <c r="CX316">
        <v>1129</v>
      </c>
      <c r="CY316">
        <v>416</v>
      </c>
      <c r="CZ316">
        <v>172</v>
      </c>
      <c r="DA316">
        <v>183</v>
      </c>
      <c r="DB316">
        <v>94</v>
      </c>
      <c r="DC316">
        <v>22</v>
      </c>
      <c r="DD316">
        <v>232</v>
      </c>
      <c r="DE316">
        <v>517</v>
      </c>
      <c r="DF316">
        <v>2775</v>
      </c>
      <c r="DG316">
        <v>2396</v>
      </c>
      <c r="DH316">
        <v>973</v>
      </c>
      <c r="DI316">
        <v>114</v>
      </c>
      <c r="DJ316">
        <v>55</v>
      </c>
      <c r="DK316">
        <v>265</v>
      </c>
      <c r="DL316">
        <v>176</v>
      </c>
      <c r="DM316">
        <v>8595</v>
      </c>
      <c r="DN316">
        <v>911</v>
      </c>
      <c r="DO316">
        <v>3138</v>
      </c>
      <c r="DP316">
        <v>154</v>
      </c>
      <c r="DQ316">
        <v>11</v>
      </c>
      <c r="DR316">
        <v>9</v>
      </c>
      <c r="DS316">
        <v>0</v>
      </c>
      <c r="DT316">
        <v>28</v>
      </c>
      <c r="DU316">
        <v>18</v>
      </c>
      <c r="DV316">
        <v>45</v>
      </c>
      <c r="DW316">
        <v>3292</v>
      </c>
      <c r="DX316" t="s">
        <v>1523</v>
      </c>
      <c r="DY316" t="s">
        <v>1097</v>
      </c>
      <c r="DZ316" t="s">
        <v>1542</v>
      </c>
      <c r="EA316" s="68" t="s">
        <v>700</v>
      </c>
      <c r="EB316">
        <v>55042</v>
      </c>
      <c r="EC316">
        <v>1.3</v>
      </c>
      <c r="ED316">
        <v>2.6</v>
      </c>
      <c r="EE316">
        <v>2</v>
      </c>
      <c r="EF316">
        <v>4</v>
      </c>
      <c r="EG316">
        <v>2</v>
      </c>
      <c r="EH316">
        <v>8.5</v>
      </c>
      <c r="EI316">
        <v>1.7</v>
      </c>
      <c r="EJ316">
        <v>3.6</v>
      </c>
      <c r="EK316">
        <v>2</v>
      </c>
      <c r="EL316">
        <v>1.5</v>
      </c>
      <c r="EM316">
        <v>1.9</v>
      </c>
      <c r="EN316">
        <v>1.4</v>
      </c>
      <c r="EO316">
        <v>1.7</v>
      </c>
      <c r="EP316">
        <v>1.3</v>
      </c>
      <c r="EQ316">
        <v>1.4</v>
      </c>
      <c r="ER316">
        <v>7.1</v>
      </c>
      <c r="ES316">
        <v>72.5</v>
      </c>
      <c r="ET316">
        <v>7.7</v>
      </c>
      <c r="EU316">
        <v>8.5</v>
      </c>
      <c r="EV316">
        <v>7.5</v>
      </c>
      <c r="EW316">
        <v>13.6</v>
      </c>
      <c r="EX316">
        <v>1</v>
      </c>
      <c r="EY316">
        <v>1</v>
      </c>
      <c r="EZ316">
        <v>13.6</v>
      </c>
      <c r="FA316">
        <v>5.5</v>
      </c>
      <c r="FB316">
        <v>24.6</v>
      </c>
      <c r="FC316">
        <v>6.3</v>
      </c>
      <c r="FD316">
        <v>1.1000000000000001</v>
      </c>
      <c r="FE316">
        <v>22.5</v>
      </c>
      <c r="FF316">
        <v>4.0999999999999996</v>
      </c>
      <c r="FG316">
        <v>1.6</v>
      </c>
      <c r="FH316">
        <v>0.6</v>
      </c>
      <c r="FI316">
        <v>2.2000000000000002</v>
      </c>
      <c r="FJ316">
        <v>1.5</v>
      </c>
      <c r="FK316">
        <v>29.6</v>
      </c>
      <c r="FL316">
        <v>3.8</v>
      </c>
      <c r="FM316">
        <v>0.8</v>
      </c>
      <c r="FN316">
        <v>4.9000000000000004</v>
      </c>
      <c r="FO316">
        <v>7.5</v>
      </c>
      <c r="FP316">
        <v>10.199999999999999</v>
      </c>
      <c r="FQ316">
        <v>3.3</v>
      </c>
      <c r="FR316">
        <v>0.5</v>
      </c>
      <c r="FS316">
        <v>86</v>
      </c>
      <c r="FZ316" t="s">
        <v>1871</v>
      </c>
      <c r="GA316" t="s">
        <v>1871</v>
      </c>
      <c r="GB316" t="s">
        <v>1122</v>
      </c>
      <c r="GC316" s="68" t="s">
        <v>2364</v>
      </c>
    </row>
    <row r="317" spans="1:185" x14ac:dyDescent="0.25">
      <c r="A317">
        <v>55044</v>
      </c>
      <c r="B317">
        <v>53479</v>
      </c>
      <c r="C317">
        <v>791</v>
      </c>
      <c r="D317">
        <v>16342</v>
      </c>
      <c r="E317">
        <v>122</v>
      </c>
      <c r="F317">
        <v>31754</v>
      </c>
      <c r="G317">
        <v>657</v>
      </c>
      <c r="H317">
        <v>5383</v>
      </c>
      <c r="I317">
        <v>12</v>
      </c>
      <c r="J317">
        <v>4420</v>
      </c>
      <c r="K317">
        <v>24</v>
      </c>
      <c r="L317">
        <v>11922</v>
      </c>
      <c r="M317">
        <v>98</v>
      </c>
      <c r="N317">
        <v>3326</v>
      </c>
      <c r="O317">
        <v>95</v>
      </c>
      <c r="P317">
        <v>5827</v>
      </c>
      <c r="Q317">
        <v>155</v>
      </c>
      <c r="R317">
        <v>6705</v>
      </c>
      <c r="S317">
        <v>204</v>
      </c>
      <c r="T317">
        <v>9034</v>
      </c>
      <c r="U317">
        <v>103</v>
      </c>
      <c r="V317">
        <v>6862</v>
      </c>
      <c r="W317">
        <v>100</v>
      </c>
      <c r="X317">
        <v>26842</v>
      </c>
      <c r="Y317">
        <v>501</v>
      </c>
      <c r="Z317">
        <v>26637</v>
      </c>
      <c r="AA317">
        <v>290</v>
      </c>
      <c r="AB317">
        <v>46847</v>
      </c>
      <c r="AC317">
        <v>662</v>
      </c>
      <c r="AD317">
        <v>1526</v>
      </c>
      <c r="AE317">
        <v>79</v>
      </c>
      <c r="AF317">
        <v>45</v>
      </c>
      <c r="AG317">
        <v>0</v>
      </c>
      <c r="AH317">
        <v>3058</v>
      </c>
      <c r="AI317">
        <v>23</v>
      </c>
      <c r="AJ317">
        <v>426</v>
      </c>
      <c r="AK317">
        <v>0</v>
      </c>
      <c r="AL317">
        <v>1577</v>
      </c>
      <c r="AM317">
        <v>27</v>
      </c>
      <c r="AN317">
        <v>1720</v>
      </c>
      <c r="AO317">
        <v>83</v>
      </c>
      <c r="AP317">
        <v>45626</v>
      </c>
      <c r="AQ317">
        <v>579</v>
      </c>
      <c r="AR317">
        <v>3103</v>
      </c>
      <c r="AS317">
        <v>72</v>
      </c>
      <c r="AT317">
        <v>50376</v>
      </c>
      <c r="AU317">
        <v>719</v>
      </c>
      <c r="AV317">
        <v>49255</v>
      </c>
      <c r="AW317">
        <v>632</v>
      </c>
      <c r="AX317">
        <v>4224</v>
      </c>
      <c r="AY317">
        <v>159</v>
      </c>
      <c r="AZ317">
        <v>2432</v>
      </c>
      <c r="BA317">
        <v>30</v>
      </c>
      <c r="BB317">
        <v>1792</v>
      </c>
      <c r="BC317">
        <v>129</v>
      </c>
      <c r="BD317">
        <v>1002</v>
      </c>
      <c r="BE317">
        <v>132</v>
      </c>
      <c r="BF317">
        <v>5360</v>
      </c>
      <c r="BG317">
        <v>142</v>
      </c>
      <c r="BH317">
        <v>9448</v>
      </c>
      <c r="BI317">
        <v>148</v>
      </c>
      <c r="BJ317">
        <v>18001</v>
      </c>
      <c r="BK317">
        <v>152</v>
      </c>
      <c r="BL317">
        <v>27967</v>
      </c>
      <c r="BM317">
        <v>573</v>
      </c>
      <c r="BN317">
        <v>27280</v>
      </c>
      <c r="BO317">
        <v>499</v>
      </c>
      <c r="BP317">
        <v>687</v>
      </c>
      <c r="BQ317">
        <v>74</v>
      </c>
      <c r="BR317">
        <v>3787</v>
      </c>
      <c r="BS317">
        <v>84</v>
      </c>
      <c r="BT317">
        <v>20269</v>
      </c>
      <c r="BU317">
        <v>282</v>
      </c>
      <c r="BV317">
        <v>8190</v>
      </c>
      <c r="BW317">
        <v>274</v>
      </c>
      <c r="BX317">
        <v>3295</v>
      </c>
      <c r="BY317">
        <v>101</v>
      </c>
      <c r="BZ317">
        <v>2167</v>
      </c>
      <c r="CA317">
        <v>225</v>
      </c>
      <c r="CB317">
        <v>3131</v>
      </c>
      <c r="CC317">
        <v>251</v>
      </c>
      <c r="CD317">
        <v>11862</v>
      </c>
      <c r="CE317">
        <v>257</v>
      </c>
      <c r="CF317">
        <v>38431</v>
      </c>
      <c r="CG317">
        <v>259</v>
      </c>
      <c r="CH317">
        <v>791</v>
      </c>
      <c r="CI317">
        <v>52688</v>
      </c>
      <c r="CJ317">
        <v>47689</v>
      </c>
      <c r="CK317">
        <v>9812</v>
      </c>
      <c r="CL317">
        <v>45230</v>
      </c>
      <c r="CM317">
        <v>4508</v>
      </c>
      <c r="CN317">
        <v>1449</v>
      </c>
      <c r="CO317">
        <v>339</v>
      </c>
      <c r="CP317">
        <v>1151</v>
      </c>
      <c r="CQ317">
        <v>2845</v>
      </c>
      <c r="CR317">
        <v>1030</v>
      </c>
      <c r="CS317">
        <v>3599</v>
      </c>
      <c r="CT317">
        <v>1759</v>
      </c>
      <c r="CU317">
        <v>731</v>
      </c>
      <c r="CV317">
        <v>3525</v>
      </c>
      <c r="CW317">
        <v>3679</v>
      </c>
      <c r="CX317">
        <v>6624</v>
      </c>
      <c r="CY317">
        <v>2268</v>
      </c>
      <c r="CZ317">
        <v>1231</v>
      </c>
      <c r="DA317">
        <v>1118</v>
      </c>
      <c r="DB317">
        <v>543</v>
      </c>
      <c r="DC317">
        <v>290</v>
      </c>
      <c r="DD317">
        <v>556</v>
      </c>
      <c r="DE317">
        <v>3711</v>
      </c>
      <c r="DF317">
        <v>14782</v>
      </c>
      <c r="DG317">
        <v>12775</v>
      </c>
      <c r="DH317">
        <v>6696</v>
      </c>
      <c r="DI317">
        <v>578</v>
      </c>
      <c r="DJ317">
        <v>382</v>
      </c>
      <c r="DK317">
        <v>1429</v>
      </c>
      <c r="DL317">
        <v>893</v>
      </c>
      <c r="DM317">
        <v>47055</v>
      </c>
      <c r="DN317">
        <v>5504</v>
      </c>
      <c r="DO317">
        <v>15832</v>
      </c>
      <c r="DP317">
        <v>2661</v>
      </c>
      <c r="DQ317">
        <v>219</v>
      </c>
      <c r="DR317">
        <v>241</v>
      </c>
      <c r="DS317">
        <v>493</v>
      </c>
      <c r="DT317">
        <v>351</v>
      </c>
      <c r="DU317">
        <v>286</v>
      </c>
      <c r="DV317">
        <v>982</v>
      </c>
      <c r="DW317">
        <v>18493</v>
      </c>
      <c r="DX317" t="s">
        <v>1523</v>
      </c>
      <c r="DY317" t="s">
        <v>1034</v>
      </c>
      <c r="DZ317" t="s">
        <v>1543</v>
      </c>
      <c r="EA317" s="68" t="s">
        <v>700</v>
      </c>
      <c r="EB317">
        <v>55044</v>
      </c>
      <c r="EC317">
        <v>0.4</v>
      </c>
      <c r="ED317">
        <v>0.8</v>
      </c>
      <c r="EE317">
        <v>0.6</v>
      </c>
      <c r="EF317">
        <v>2.8</v>
      </c>
      <c r="EG317">
        <v>1.3</v>
      </c>
      <c r="EH317">
        <v>1.9</v>
      </c>
      <c r="EI317">
        <v>0.7</v>
      </c>
      <c r="EJ317">
        <v>0.8</v>
      </c>
      <c r="EK317">
        <v>0.6</v>
      </c>
      <c r="EL317">
        <v>0.5</v>
      </c>
      <c r="EM317">
        <v>0.6</v>
      </c>
      <c r="EN317">
        <v>0.4</v>
      </c>
      <c r="EO317">
        <v>0.6</v>
      </c>
      <c r="EP317">
        <v>0.4</v>
      </c>
      <c r="EQ317">
        <v>0.4</v>
      </c>
      <c r="ER317">
        <v>4.3</v>
      </c>
      <c r="ES317">
        <v>31.1</v>
      </c>
      <c r="ET317">
        <v>1</v>
      </c>
      <c r="EU317">
        <v>4</v>
      </c>
      <c r="EV317">
        <v>1.9</v>
      </c>
      <c r="EW317">
        <v>5.4</v>
      </c>
      <c r="EX317">
        <v>0.4</v>
      </c>
      <c r="EY317">
        <v>0.4</v>
      </c>
      <c r="EZ317">
        <v>2.2999999999999998</v>
      </c>
      <c r="FA317">
        <v>1.2</v>
      </c>
      <c r="FB317">
        <v>5</v>
      </c>
      <c r="FC317">
        <v>1.8</v>
      </c>
      <c r="FD317">
        <v>0.4</v>
      </c>
      <c r="FE317">
        <v>9.8000000000000007</v>
      </c>
      <c r="FF317">
        <v>1.4</v>
      </c>
      <c r="FG317">
        <v>0.7</v>
      </c>
      <c r="FH317">
        <v>0.4</v>
      </c>
      <c r="FI317">
        <v>0.6</v>
      </c>
      <c r="FJ317">
        <v>0.6</v>
      </c>
      <c r="FK317">
        <v>8.1</v>
      </c>
      <c r="FL317">
        <v>1.2</v>
      </c>
      <c r="FM317">
        <v>0.6</v>
      </c>
      <c r="FN317">
        <v>1.5</v>
      </c>
      <c r="FO317">
        <v>1.5</v>
      </c>
      <c r="FP317">
        <v>4.0999999999999996</v>
      </c>
      <c r="FQ317">
        <v>1.2</v>
      </c>
      <c r="FR317">
        <v>0.3</v>
      </c>
      <c r="FS317">
        <v>121</v>
      </c>
      <c r="FZ317" t="s">
        <v>1871</v>
      </c>
      <c r="GA317" t="s">
        <v>1871</v>
      </c>
      <c r="GB317" t="s">
        <v>1123</v>
      </c>
      <c r="GC317" s="68" t="s">
        <v>2364</v>
      </c>
    </row>
    <row r="318" spans="1:185" x14ac:dyDescent="0.25">
      <c r="A318">
        <v>55045</v>
      </c>
      <c r="B318">
        <v>7598</v>
      </c>
      <c r="C318">
        <v>289</v>
      </c>
      <c r="D318">
        <v>1943</v>
      </c>
      <c r="E318">
        <v>96</v>
      </c>
      <c r="F318">
        <v>4498</v>
      </c>
      <c r="G318">
        <v>193</v>
      </c>
      <c r="H318">
        <v>1157</v>
      </c>
      <c r="I318">
        <v>0</v>
      </c>
      <c r="J318">
        <v>432</v>
      </c>
      <c r="K318">
        <v>24</v>
      </c>
      <c r="L318">
        <v>1511</v>
      </c>
      <c r="M318">
        <v>72</v>
      </c>
      <c r="N318">
        <v>542</v>
      </c>
      <c r="O318">
        <v>53</v>
      </c>
      <c r="P318">
        <v>653</v>
      </c>
      <c r="Q318">
        <v>45</v>
      </c>
      <c r="R318">
        <v>957</v>
      </c>
      <c r="S318">
        <v>20</v>
      </c>
      <c r="T318">
        <v>1111</v>
      </c>
      <c r="U318">
        <v>56</v>
      </c>
      <c r="V318">
        <v>1235</v>
      </c>
      <c r="W318">
        <v>19</v>
      </c>
      <c r="X318">
        <v>3987</v>
      </c>
      <c r="Y318">
        <v>184</v>
      </c>
      <c r="Z318">
        <v>3611</v>
      </c>
      <c r="AA318">
        <v>105</v>
      </c>
      <c r="AB318">
        <v>7238</v>
      </c>
      <c r="AC318">
        <v>269</v>
      </c>
      <c r="AD318">
        <v>0</v>
      </c>
      <c r="AE318">
        <v>0</v>
      </c>
      <c r="AF318">
        <v>3</v>
      </c>
      <c r="AG318">
        <v>0</v>
      </c>
      <c r="AH318">
        <v>221</v>
      </c>
      <c r="AI318">
        <v>10</v>
      </c>
      <c r="AJ318">
        <v>0</v>
      </c>
      <c r="AK318">
        <v>0</v>
      </c>
      <c r="AL318">
        <v>136</v>
      </c>
      <c r="AM318">
        <v>10</v>
      </c>
      <c r="AN318">
        <v>67</v>
      </c>
      <c r="AO318">
        <v>0</v>
      </c>
      <c r="AP318">
        <v>7188</v>
      </c>
      <c r="AQ318">
        <v>269</v>
      </c>
      <c r="AR318">
        <v>732</v>
      </c>
      <c r="AS318">
        <v>10</v>
      </c>
      <c r="AT318">
        <v>6866</v>
      </c>
      <c r="AU318">
        <v>279</v>
      </c>
      <c r="AV318">
        <v>7250</v>
      </c>
      <c r="AW318">
        <v>279</v>
      </c>
      <c r="AX318">
        <v>348</v>
      </c>
      <c r="AY318">
        <v>10</v>
      </c>
      <c r="AZ318">
        <v>152</v>
      </c>
      <c r="BA318">
        <v>0</v>
      </c>
      <c r="BB318">
        <v>196</v>
      </c>
      <c r="BC318">
        <v>10</v>
      </c>
      <c r="BD318">
        <v>213</v>
      </c>
      <c r="BE318">
        <v>21</v>
      </c>
      <c r="BF318">
        <v>1417</v>
      </c>
      <c r="BG318">
        <v>54</v>
      </c>
      <c r="BH318">
        <v>1997</v>
      </c>
      <c r="BI318">
        <v>24</v>
      </c>
      <c r="BJ318">
        <v>1486</v>
      </c>
      <c r="BK318">
        <v>41</v>
      </c>
      <c r="BL318">
        <v>4015</v>
      </c>
      <c r="BM318">
        <v>159</v>
      </c>
      <c r="BN318">
        <v>3965</v>
      </c>
      <c r="BO318">
        <v>159</v>
      </c>
      <c r="BP318">
        <v>50</v>
      </c>
      <c r="BQ318">
        <v>0</v>
      </c>
      <c r="BR318">
        <v>483</v>
      </c>
      <c r="BS318">
        <v>34</v>
      </c>
      <c r="BT318">
        <v>2935</v>
      </c>
      <c r="BU318">
        <v>62</v>
      </c>
      <c r="BV318">
        <v>1161</v>
      </c>
      <c r="BW318">
        <v>97</v>
      </c>
      <c r="BX318">
        <v>402</v>
      </c>
      <c r="BY318">
        <v>34</v>
      </c>
      <c r="BZ318">
        <v>251</v>
      </c>
      <c r="CA318">
        <v>0</v>
      </c>
      <c r="CB318">
        <v>478</v>
      </c>
      <c r="CC318">
        <v>10</v>
      </c>
      <c r="CD318">
        <v>2901</v>
      </c>
      <c r="CE318">
        <v>158</v>
      </c>
      <c r="CF318">
        <v>4200</v>
      </c>
      <c r="CG318">
        <v>121</v>
      </c>
      <c r="CH318">
        <v>289</v>
      </c>
      <c r="CI318">
        <v>7309</v>
      </c>
      <c r="CJ318">
        <v>6475</v>
      </c>
      <c r="CK318">
        <v>1862</v>
      </c>
      <c r="CL318">
        <v>7022</v>
      </c>
      <c r="CM318">
        <v>216</v>
      </c>
      <c r="CN318">
        <v>23</v>
      </c>
      <c r="CO318">
        <v>28</v>
      </c>
      <c r="CP318">
        <v>338</v>
      </c>
      <c r="CQ318">
        <v>750</v>
      </c>
      <c r="CR318">
        <v>109</v>
      </c>
      <c r="CS318">
        <v>548</v>
      </c>
      <c r="CT318">
        <v>170</v>
      </c>
      <c r="CU318">
        <v>66</v>
      </c>
      <c r="CV318">
        <v>227</v>
      </c>
      <c r="CW318">
        <v>496</v>
      </c>
      <c r="CX318">
        <v>1074</v>
      </c>
      <c r="CY318">
        <v>284</v>
      </c>
      <c r="CZ318">
        <v>65</v>
      </c>
      <c r="DA318">
        <v>254</v>
      </c>
      <c r="DB318">
        <v>115</v>
      </c>
      <c r="DC318">
        <v>35</v>
      </c>
      <c r="DD318">
        <v>86</v>
      </c>
      <c r="DE318">
        <v>823</v>
      </c>
      <c r="DF318">
        <v>2183</v>
      </c>
      <c r="DG318">
        <v>1683</v>
      </c>
      <c r="DH318">
        <v>608</v>
      </c>
      <c r="DI318">
        <v>251</v>
      </c>
      <c r="DJ318">
        <v>117</v>
      </c>
      <c r="DK318">
        <v>249</v>
      </c>
      <c r="DL318">
        <v>158</v>
      </c>
      <c r="DM318">
        <v>6426</v>
      </c>
      <c r="DN318">
        <v>1108</v>
      </c>
      <c r="DO318">
        <v>2625</v>
      </c>
      <c r="DP318">
        <v>381</v>
      </c>
      <c r="DQ318">
        <v>101</v>
      </c>
      <c r="DR318">
        <v>76</v>
      </c>
      <c r="DS318">
        <v>90</v>
      </c>
      <c r="DT318">
        <v>34</v>
      </c>
      <c r="DU318">
        <v>9</v>
      </c>
      <c r="DV318">
        <v>71</v>
      </c>
      <c r="DW318">
        <v>3006</v>
      </c>
      <c r="DX318" t="s">
        <v>1517</v>
      </c>
      <c r="DY318" t="s">
        <v>1028</v>
      </c>
      <c r="DZ318" t="s">
        <v>1544</v>
      </c>
      <c r="EA318" s="68" t="s">
        <v>700</v>
      </c>
      <c r="EB318">
        <v>55045</v>
      </c>
      <c r="EC318">
        <v>1.7</v>
      </c>
      <c r="ED318">
        <v>9.1</v>
      </c>
      <c r="EE318">
        <v>4.3</v>
      </c>
      <c r="EF318">
        <v>9.1</v>
      </c>
      <c r="EG318">
        <v>6</v>
      </c>
      <c r="EH318">
        <v>2.5</v>
      </c>
      <c r="EI318">
        <v>3.8</v>
      </c>
      <c r="EJ318">
        <v>1.7</v>
      </c>
      <c r="EK318">
        <v>2.1</v>
      </c>
      <c r="EL318">
        <v>4.2</v>
      </c>
      <c r="EM318">
        <v>1.8</v>
      </c>
      <c r="EN318">
        <v>1.5</v>
      </c>
      <c r="EO318">
        <v>2.5</v>
      </c>
      <c r="EP318">
        <v>1.3</v>
      </c>
      <c r="EQ318">
        <v>1.6</v>
      </c>
      <c r="ES318">
        <v>100</v>
      </c>
      <c r="ET318">
        <v>8.6</v>
      </c>
      <c r="EV318">
        <v>12.6</v>
      </c>
      <c r="EW318">
        <v>22.7</v>
      </c>
      <c r="EX318">
        <v>1.6</v>
      </c>
      <c r="EY318">
        <v>1.7</v>
      </c>
      <c r="EZ318">
        <v>5.5</v>
      </c>
      <c r="FA318">
        <v>10.9</v>
      </c>
      <c r="FB318">
        <v>12.7</v>
      </c>
      <c r="FC318">
        <v>1.9</v>
      </c>
      <c r="FD318">
        <v>1.8</v>
      </c>
      <c r="FE318">
        <v>10.1</v>
      </c>
      <c r="FF318">
        <v>2.9</v>
      </c>
      <c r="FG318">
        <v>1.3</v>
      </c>
      <c r="FH318">
        <v>2.2999999999999998</v>
      </c>
      <c r="FI318">
        <v>1.7</v>
      </c>
      <c r="FJ318">
        <v>1.7</v>
      </c>
      <c r="FK318">
        <v>28.8</v>
      </c>
      <c r="FL318">
        <v>5.5</v>
      </c>
      <c r="FM318">
        <v>1.4</v>
      </c>
      <c r="FN318">
        <v>5.3</v>
      </c>
      <c r="FO318">
        <v>6.6</v>
      </c>
      <c r="FP318">
        <v>3</v>
      </c>
      <c r="FQ318">
        <v>3.5</v>
      </c>
      <c r="FR318">
        <v>2</v>
      </c>
      <c r="FS318">
        <v>12</v>
      </c>
      <c r="FZ318" t="s">
        <v>1871</v>
      </c>
      <c r="GA318" t="s">
        <v>1871</v>
      </c>
      <c r="GB318" t="s">
        <v>1124</v>
      </c>
      <c r="GC318" s="68" t="s">
        <v>2364</v>
      </c>
    </row>
    <row r="319" spans="1:185" x14ac:dyDescent="0.25">
      <c r="A319">
        <v>55049</v>
      </c>
      <c r="B319">
        <v>2679</v>
      </c>
      <c r="C319">
        <v>158</v>
      </c>
      <c r="D319">
        <v>980</v>
      </c>
      <c r="E319">
        <v>41</v>
      </c>
      <c r="F319">
        <v>1406</v>
      </c>
      <c r="G319">
        <v>117</v>
      </c>
      <c r="H319">
        <v>293</v>
      </c>
      <c r="I319">
        <v>0</v>
      </c>
      <c r="J319">
        <v>250</v>
      </c>
      <c r="K319">
        <v>0</v>
      </c>
      <c r="L319">
        <v>730</v>
      </c>
      <c r="M319">
        <v>41</v>
      </c>
      <c r="N319">
        <v>150</v>
      </c>
      <c r="O319">
        <v>12</v>
      </c>
      <c r="P319">
        <v>307</v>
      </c>
      <c r="Q319">
        <v>35</v>
      </c>
      <c r="R319">
        <v>334</v>
      </c>
      <c r="S319">
        <v>44</v>
      </c>
      <c r="T319">
        <v>322</v>
      </c>
      <c r="U319">
        <v>7</v>
      </c>
      <c r="V319">
        <v>293</v>
      </c>
      <c r="W319">
        <v>19</v>
      </c>
      <c r="X319">
        <v>1415</v>
      </c>
      <c r="Y319">
        <v>109</v>
      </c>
      <c r="Z319">
        <v>1264</v>
      </c>
      <c r="AA319">
        <v>49</v>
      </c>
      <c r="AB319">
        <v>2331</v>
      </c>
      <c r="AC319">
        <v>86</v>
      </c>
      <c r="AD319">
        <v>8</v>
      </c>
      <c r="AE319">
        <v>0</v>
      </c>
      <c r="AF319">
        <v>0</v>
      </c>
      <c r="AG319">
        <v>0</v>
      </c>
      <c r="AH319">
        <v>25</v>
      </c>
      <c r="AI319">
        <v>0</v>
      </c>
      <c r="AJ319">
        <v>274</v>
      </c>
      <c r="AK319">
        <v>40</v>
      </c>
      <c r="AL319">
        <v>17</v>
      </c>
      <c r="AM319">
        <v>8</v>
      </c>
      <c r="AN319">
        <v>547</v>
      </c>
      <c r="AO319">
        <v>93</v>
      </c>
      <c r="AP319">
        <v>2081</v>
      </c>
      <c r="AQ319">
        <v>57</v>
      </c>
      <c r="AR319">
        <v>251</v>
      </c>
      <c r="AS319">
        <v>0</v>
      </c>
      <c r="AT319">
        <v>2428</v>
      </c>
      <c r="AU319">
        <v>158</v>
      </c>
      <c r="AV319">
        <v>2497</v>
      </c>
      <c r="AW319">
        <v>107</v>
      </c>
      <c r="AX319">
        <v>182</v>
      </c>
      <c r="AY319">
        <v>51</v>
      </c>
      <c r="AZ319">
        <v>74</v>
      </c>
      <c r="BA319">
        <v>4</v>
      </c>
      <c r="BB319">
        <v>108</v>
      </c>
      <c r="BC319">
        <v>47</v>
      </c>
      <c r="BD319">
        <v>185</v>
      </c>
      <c r="BE319">
        <v>56</v>
      </c>
      <c r="BF319">
        <v>518</v>
      </c>
      <c r="BG319">
        <v>20</v>
      </c>
      <c r="BH319">
        <v>545</v>
      </c>
      <c r="BI319">
        <v>19</v>
      </c>
      <c r="BJ319">
        <v>301</v>
      </c>
      <c r="BK319">
        <v>10</v>
      </c>
      <c r="BL319">
        <v>1260</v>
      </c>
      <c r="BM319">
        <v>87</v>
      </c>
      <c r="BN319">
        <v>1212</v>
      </c>
      <c r="BO319">
        <v>78</v>
      </c>
      <c r="BP319">
        <v>48</v>
      </c>
      <c r="BQ319">
        <v>9</v>
      </c>
      <c r="BR319">
        <v>146</v>
      </c>
      <c r="BS319">
        <v>30</v>
      </c>
      <c r="BT319">
        <v>904</v>
      </c>
      <c r="BU319">
        <v>53</v>
      </c>
      <c r="BV319">
        <v>364</v>
      </c>
      <c r="BW319">
        <v>36</v>
      </c>
      <c r="BX319">
        <v>138</v>
      </c>
      <c r="BY319">
        <v>28</v>
      </c>
      <c r="BZ319">
        <v>318</v>
      </c>
      <c r="CA319">
        <v>43</v>
      </c>
      <c r="CB319">
        <v>420</v>
      </c>
      <c r="CC319">
        <v>55</v>
      </c>
      <c r="CD319">
        <v>1240</v>
      </c>
      <c r="CE319">
        <v>92</v>
      </c>
      <c r="CF319">
        <v>1008</v>
      </c>
      <c r="CG319">
        <v>11</v>
      </c>
      <c r="CH319">
        <v>158</v>
      </c>
      <c r="CI319">
        <v>2521</v>
      </c>
      <c r="CJ319">
        <v>1938</v>
      </c>
      <c r="CK319">
        <v>931</v>
      </c>
      <c r="CL319">
        <v>1996</v>
      </c>
      <c r="CM319">
        <v>460</v>
      </c>
      <c r="CN319">
        <v>100</v>
      </c>
      <c r="CO319">
        <v>61</v>
      </c>
      <c r="CP319">
        <v>86</v>
      </c>
      <c r="CQ319">
        <v>321</v>
      </c>
      <c r="CR319">
        <v>25</v>
      </c>
      <c r="CS319">
        <v>154</v>
      </c>
      <c r="CT319">
        <v>62</v>
      </c>
      <c r="CU319">
        <v>3</v>
      </c>
      <c r="CV319">
        <v>96</v>
      </c>
      <c r="CW319">
        <v>82</v>
      </c>
      <c r="CX319">
        <v>224</v>
      </c>
      <c r="CY319">
        <v>100</v>
      </c>
      <c r="CZ319">
        <v>38</v>
      </c>
      <c r="DA319">
        <v>46</v>
      </c>
      <c r="DB319">
        <v>24</v>
      </c>
      <c r="DC319">
        <v>18</v>
      </c>
      <c r="DD319">
        <v>73</v>
      </c>
      <c r="DE319">
        <v>188</v>
      </c>
      <c r="DF319">
        <v>692</v>
      </c>
      <c r="DG319">
        <v>536</v>
      </c>
      <c r="DH319">
        <v>253</v>
      </c>
      <c r="DI319">
        <v>59</v>
      </c>
      <c r="DJ319">
        <v>30</v>
      </c>
      <c r="DK319">
        <v>97</v>
      </c>
      <c r="DL319">
        <v>84</v>
      </c>
      <c r="DM319">
        <v>2288</v>
      </c>
      <c r="DN319">
        <v>349</v>
      </c>
      <c r="DO319">
        <v>745</v>
      </c>
      <c r="DP319">
        <v>135</v>
      </c>
      <c r="DQ319">
        <v>31</v>
      </c>
      <c r="DR319">
        <v>23</v>
      </c>
      <c r="DS319">
        <v>20</v>
      </c>
      <c r="DT319">
        <v>9</v>
      </c>
      <c r="DU319">
        <v>3</v>
      </c>
      <c r="DV319">
        <v>34</v>
      </c>
      <c r="DW319">
        <v>880</v>
      </c>
      <c r="DX319" t="s">
        <v>1857</v>
      </c>
      <c r="DY319" t="s">
        <v>1089</v>
      </c>
      <c r="DZ319" t="s">
        <v>1545</v>
      </c>
      <c r="EA319" s="68" t="s">
        <v>700</v>
      </c>
      <c r="EB319">
        <v>55049</v>
      </c>
      <c r="EC319">
        <v>2.8</v>
      </c>
      <c r="ED319">
        <v>6.8</v>
      </c>
      <c r="EE319">
        <v>5.3</v>
      </c>
      <c r="EF319">
        <v>9.4</v>
      </c>
      <c r="EG319">
        <v>8.6999999999999993</v>
      </c>
      <c r="EH319">
        <v>7</v>
      </c>
      <c r="EI319">
        <v>3.2</v>
      </c>
      <c r="EJ319">
        <v>3.9</v>
      </c>
      <c r="EK319">
        <v>9.4</v>
      </c>
      <c r="EL319">
        <v>4</v>
      </c>
      <c r="EM319">
        <v>3.4</v>
      </c>
      <c r="EN319">
        <v>5.8</v>
      </c>
      <c r="EO319">
        <v>4.0999999999999996</v>
      </c>
      <c r="EP319">
        <v>2</v>
      </c>
      <c r="EQ319">
        <v>1.6</v>
      </c>
      <c r="ER319">
        <v>76.900000000000006</v>
      </c>
      <c r="ET319">
        <v>43.5</v>
      </c>
      <c r="EU319">
        <v>23</v>
      </c>
      <c r="EV319">
        <v>40.700000000000003</v>
      </c>
      <c r="EW319">
        <v>11.9</v>
      </c>
      <c r="EX319">
        <v>1.1000000000000001</v>
      </c>
      <c r="EY319">
        <v>2</v>
      </c>
      <c r="EZ319">
        <v>18.600000000000001</v>
      </c>
      <c r="FA319">
        <v>10</v>
      </c>
      <c r="FB319">
        <v>27.5</v>
      </c>
      <c r="FC319">
        <v>6.7</v>
      </c>
      <c r="FD319">
        <v>3.1</v>
      </c>
      <c r="FE319">
        <v>18.2</v>
      </c>
      <c r="FF319">
        <v>2.5</v>
      </c>
      <c r="FG319">
        <v>2</v>
      </c>
      <c r="FH319">
        <v>4.0999999999999996</v>
      </c>
      <c r="FI319">
        <v>2.8</v>
      </c>
      <c r="FJ319">
        <v>2.6</v>
      </c>
      <c r="FK319">
        <v>24.1</v>
      </c>
      <c r="FL319">
        <v>13.5</v>
      </c>
      <c r="FM319">
        <v>2.6</v>
      </c>
      <c r="FN319">
        <v>5.6</v>
      </c>
      <c r="FO319">
        <v>13.7</v>
      </c>
      <c r="FP319">
        <v>11.8</v>
      </c>
      <c r="FQ319">
        <v>3.6</v>
      </c>
      <c r="FR319">
        <v>0.9</v>
      </c>
      <c r="FS319">
        <v>57</v>
      </c>
      <c r="FZ319" t="s">
        <v>1871</v>
      </c>
      <c r="GA319" t="s">
        <v>1871</v>
      </c>
      <c r="GB319" t="s">
        <v>1125</v>
      </c>
      <c r="GC319" s="68" t="s">
        <v>2364</v>
      </c>
    </row>
    <row r="320" spans="1:185" x14ac:dyDescent="0.25">
      <c r="A320">
        <v>55051</v>
      </c>
      <c r="B320">
        <v>9277</v>
      </c>
      <c r="C320">
        <v>393</v>
      </c>
      <c r="D320">
        <v>2159</v>
      </c>
      <c r="E320">
        <v>131</v>
      </c>
      <c r="F320">
        <v>5165</v>
      </c>
      <c r="G320">
        <v>262</v>
      </c>
      <c r="H320">
        <v>1953</v>
      </c>
      <c r="I320">
        <v>0</v>
      </c>
      <c r="J320">
        <v>665</v>
      </c>
      <c r="K320">
        <v>43</v>
      </c>
      <c r="L320">
        <v>1494</v>
      </c>
      <c r="M320">
        <v>88</v>
      </c>
      <c r="N320">
        <v>621</v>
      </c>
      <c r="O320">
        <v>36</v>
      </c>
      <c r="P320">
        <v>897</v>
      </c>
      <c r="Q320">
        <v>97</v>
      </c>
      <c r="R320">
        <v>1023</v>
      </c>
      <c r="S320">
        <v>39</v>
      </c>
      <c r="T320">
        <v>1181</v>
      </c>
      <c r="U320">
        <v>48</v>
      </c>
      <c r="V320">
        <v>1443</v>
      </c>
      <c r="W320">
        <v>42</v>
      </c>
      <c r="X320">
        <v>4697</v>
      </c>
      <c r="Y320">
        <v>260</v>
      </c>
      <c r="Z320">
        <v>4580</v>
      </c>
      <c r="AA320">
        <v>133</v>
      </c>
      <c r="AB320">
        <v>9031</v>
      </c>
      <c r="AC320">
        <v>356</v>
      </c>
      <c r="AD320">
        <v>16</v>
      </c>
      <c r="AE320">
        <v>0</v>
      </c>
      <c r="AF320">
        <v>66</v>
      </c>
      <c r="AG320">
        <v>0</v>
      </c>
      <c r="AH320">
        <v>33</v>
      </c>
      <c r="AI320">
        <v>0</v>
      </c>
      <c r="AJ320">
        <v>15</v>
      </c>
      <c r="AK320">
        <v>0</v>
      </c>
      <c r="AL320">
        <v>116</v>
      </c>
      <c r="AM320">
        <v>37</v>
      </c>
      <c r="AN320">
        <v>167</v>
      </c>
      <c r="AO320">
        <v>13</v>
      </c>
      <c r="AP320">
        <v>8886</v>
      </c>
      <c r="AQ320">
        <v>343</v>
      </c>
      <c r="AR320">
        <v>1788</v>
      </c>
      <c r="AS320">
        <v>28</v>
      </c>
      <c r="AT320">
        <v>7489</v>
      </c>
      <c r="AU320">
        <v>365</v>
      </c>
      <c r="AV320">
        <v>9211</v>
      </c>
      <c r="AW320">
        <v>393</v>
      </c>
      <c r="AX320">
        <v>66</v>
      </c>
      <c r="AY320">
        <v>0</v>
      </c>
      <c r="AZ320">
        <v>66</v>
      </c>
      <c r="BA320">
        <v>0</v>
      </c>
      <c r="BB320">
        <v>0</v>
      </c>
      <c r="BC320">
        <v>0</v>
      </c>
      <c r="BD320">
        <v>588</v>
      </c>
      <c r="BE320">
        <v>54</v>
      </c>
      <c r="BF320">
        <v>2515</v>
      </c>
      <c r="BG320">
        <v>112</v>
      </c>
      <c r="BH320">
        <v>2263</v>
      </c>
      <c r="BI320">
        <v>27</v>
      </c>
      <c r="BJ320">
        <v>1131</v>
      </c>
      <c r="BK320">
        <v>33</v>
      </c>
      <c r="BL320">
        <v>4133</v>
      </c>
      <c r="BM320">
        <v>195</v>
      </c>
      <c r="BN320">
        <v>3974</v>
      </c>
      <c r="BO320">
        <v>182</v>
      </c>
      <c r="BP320">
        <v>159</v>
      </c>
      <c r="BQ320">
        <v>13</v>
      </c>
      <c r="BR320">
        <v>1032</v>
      </c>
      <c r="BS320">
        <v>67</v>
      </c>
      <c r="BT320">
        <v>2632</v>
      </c>
      <c r="BU320">
        <v>138</v>
      </c>
      <c r="BV320">
        <v>1682</v>
      </c>
      <c r="BW320">
        <v>71</v>
      </c>
      <c r="BX320">
        <v>851</v>
      </c>
      <c r="BY320">
        <v>53</v>
      </c>
      <c r="BZ320">
        <v>993</v>
      </c>
      <c r="CA320">
        <v>83</v>
      </c>
      <c r="CB320">
        <v>1808</v>
      </c>
      <c r="CC320">
        <v>176</v>
      </c>
      <c r="CD320">
        <v>4309</v>
      </c>
      <c r="CE320">
        <v>163</v>
      </c>
      <c r="CF320">
        <v>3078</v>
      </c>
      <c r="CG320">
        <v>31</v>
      </c>
      <c r="CH320">
        <v>393</v>
      </c>
      <c r="CI320">
        <v>8884</v>
      </c>
      <c r="CJ320">
        <v>6305</v>
      </c>
      <c r="CK320">
        <v>4375</v>
      </c>
      <c r="CL320">
        <v>8638</v>
      </c>
      <c r="CM320">
        <v>221</v>
      </c>
      <c r="CN320">
        <v>53</v>
      </c>
      <c r="CO320">
        <v>115</v>
      </c>
      <c r="CP320">
        <v>409</v>
      </c>
      <c r="CQ320">
        <v>598</v>
      </c>
      <c r="CR320">
        <v>52</v>
      </c>
      <c r="CS320">
        <v>498</v>
      </c>
      <c r="CT320">
        <v>202</v>
      </c>
      <c r="CU320">
        <v>52</v>
      </c>
      <c r="CV320">
        <v>211</v>
      </c>
      <c r="CW320">
        <v>171</v>
      </c>
      <c r="CX320">
        <v>1259</v>
      </c>
      <c r="CY320">
        <v>401</v>
      </c>
      <c r="CZ320">
        <v>286</v>
      </c>
      <c r="DA320">
        <v>213</v>
      </c>
      <c r="DB320">
        <v>242</v>
      </c>
      <c r="DC320">
        <v>130</v>
      </c>
      <c r="DD320">
        <v>408</v>
      </c>
      <c r="DE320">
        <v>1294</v>
      </c>
      <c r="DF320">
        <v>2541</v>
      </c>
      <c r="DG320">
        <v>1970</v>
      </c>
      <c r="DH320">
        <v>565</v>
      </c>
      <c r="DI320">
        <v>254</v>
      </c>
      <c r="DJ320">
        <v>174</v>
      </c>
      <c r="DK320">
        <v>317</v>
      </c>
      <c r="DL320">
        <v>186</v>
      </c>
      <c r="DM320">
        <v>7968</v>
      </c>
      <c r="DN320">
        <v>1371</v>
      </c>
      <c r="DO320">
        <v>3024</v>
      </c>
      <c r="DP320">
        <v>811</v>
      </c>
      <c r="DQ320">
        <v>112</v>
      </c>
      <c r="DR320">
        <v>74</v>
      </c>
      <c r="DS320">
        <v>126</v>
      </c>
      <c r="DT320">
        <v>116</v>
      </c>
      <c r="DU320">
        <v>140</v>
      </c>
      <c r="DV320">
        <v>177</v>
      </c>
      <c r="DW320">
        <v>3835</v>
      </c>
      <c r="DX320" t="s">
        <v>1517</v>
      </c>
      <c r="DY320" t="s">
        <v>1048</v>
      </c>
      <c r="DZ320" t="s">
        <v>1546</v>
      </c>
      <c r="EA320" s="68" t="s">
        <v>700</v>
      </c>
      <c r="EB320">
        <v>55051</v>
      </c>
      <c r="EC320">
        <v>1.6</v>
      </c>
      <c r="ED320">
        <v>5.0999999999999996</v>
      </c>
      <c r="EE320">
        <v>4.8</v>
      </c>
      <c r="EF320">
        <v>3.7</v>
      </c>
      <c r="EG320">
        <v>4.7</v>
      </c>
      <c r="EH320">
        <v>2.9</v>
      </c>
      <c r="EI320">
        <v>1.4</v>
      </c>
      <c r="EJ320">
        <v>1.3</v>
      </c>
      <c r="EK320">
        <v>1.5</v>
      </c>
      <c r="EL320">
        <v>4.7</v>
      </c>
      <c r="EM320">
        <v>1.3</v>
      </c>
      <c r="EN320">
        <v>0.9</v>
      </c>
      <c r="EO320">
        <v>2.2000000000000002</v>
      </c>
      <c r="EP320">
        <v>1.2</v>
      </c>
      <c r="EQ320">
        <v>1.5</v>
      </c>
      <c r="ER320">
        <v>54.4</v>
      </c>
      <c r="ES320">
        <v>23</v>
      </c>
      <c r="ET320">
        <v>37.9</v>
      </c>
      <c r="EU320">
        <v>56.2</v>
      </c>
      <c r="EV320">
        <v>26.6</v>
      </c>
      <c r="EW320">
        <v>7.4</v>
      </c>
      <c r="EX320">
        <v>1.5</v>
      </c>
      <c r="EY320">
        <v>1.6</v>
      </c>
      <c r="EZ320">
        <v>23</v>
      </c>
      <c r="FA320">
        <v>23</v>
      </c>
      <c r="FC320">
        <v>0.9</v>
      </c>
      <c r="FD320">
        <v>2</v>
      </c>
      <c r="FE320">
        <v>5.4</v>
      </c>
      <c r="FF320">
        <v>1.6</v>
      </c>
      <c r="FG320">
        <v>0.6</v>
      </c>
      <c r="FH320">
        <v>2.2000000000000002</v>
      </c>
      <c r="FI320">
        <v>1.4</v>
      </c>
      <c r="FJ320">
        <v>1.5</v>
      </c>
      <c r="FK320">
        <v>5.3</v>
      </c>
      <c r="FL320">
        <v>2.4</v>
      </c>
      <c r="FM320">
        <v>1.8</v>
      </c>
      <c r="FN320">
        <v>1.6</v>
      </c>
      <c r="FO320">
        <v>2.7</v>
      </c>
      <c r="FP320">
        <v>6.6</v>
      </c>
      <c r="FQ320">
        <v>1.3</v>
      </c>
      <c r="FR320">
        <v>0.5</v>
      </c>
      <c r="FS320">
        <v>39</v>
      </c>
      <c r="FZ320" t="s">
        <v>1871</v>
      </c>
      <c r="GA320" t="s">
        <v>1871</v>
      </c>
      <c r="GB320" t="s">
        <v>1126</v>
      </c>
      <c r="GC320" s="68" t="s">
        <v>2364</v>
      </c>
    </row>
    <row r="321" spans="1:185" x14ac:dyDescent="0.25">
      <c r="A321">
        <v>55056</v>
      </c>
      <c r="B321">
        <v>13797</v>
      </c>
      <c r="C321">
        <v>788</v>
      </c>
      <c r="D321">
        <v>3475</v>
      </c>
      <c r="E321">
        <v>60</v>
      </c>
      <c r="F321">
        <v>8650</v>
      </c>
      <c r="G321">
        <v>726</v>
      </c>
      <c r="H321">
        <v>1672</v>
      </c>
      <c r="I321">
        <v>2</v>
      </c>
      <c r="J321">
        <v>952</v>
      </c>
      <c r="K321">
        <v>0</v>
      </c>
      <c r="L321">
        <v>2523</v>
      </c>
      <c r="M321">
        <v>60</v>
      </c>
      <c r="N321">
        <v>1081</v>
      </c>
      <c r="O321">
        <v>100</v>
      </c>
      <c r="P321">
        <v>1680</v>
      </c>
      <c r="Q321">
        <v>287</v>
      </c>
      <c r="R321">
        <v>1783</v>
      </c>
      <c r="S321">
        <v>101</v>
      </c>
      <c r="T321">
        <v>2399</v>
      </c>
      <c r="U321">
        <v>172</v>
      </c>
      <c r="V321">
        <v>1707</v>
      </c>
      <c r="W321">
        <v>66</v>
      </c>
      <c r="X321">
        <v>6608</v>
      </c>
      <c r="Y321">
        <v>472</v>
      </c>
      <c r="Z321">
        <v>7189</v>
      </c>
      <c r="AA321">
        <v>316</v>
      </c>
      <c r="AB321">
        <v>13300</v>
      </c>
      <c r="AC321">
        <v>768</v>
      </c>
      <c r="AD321">
        <v>105</v>
      </c>
      <c r="AE321">
        <v>1</v>
      </c>
      <c r="AF321">
        <v>43</v>
      </c>
      <c r="AG321">
        <v>0</v>
      </c>
      <c r="AH321">
        <v>148</v>
      </c>
      <c r="AI321">
        <v>4</v>
      </c>
      <c r="AJ321">
        <v>84</v>
      </c>
      <c r="AK321">
        <v>0</v>
      </c>
      <c r="AL321">
        <v>107</v>
      </c>
      <c r="AM321">
        <v>8</v>
      </c>
      <c r="AN321">
        <v>463</v>
      </c>
      <c r="AO321">
        <v>35</v>
      </c>
      <c r="AP321">
        <v>12921</v>
      </c>
      <c r="AQ321">
        <v>733</v>
      </c>
      <c r="AR321">
        <v>1428</v>
      </c>
      <c r="AS321">
        <v>60</v>
      </c>
      <c r="AT321">
        <v>12369</v>
      </c>
      <c r="AU321">
        <v>728</v>
      </c>
      <c r="AV321">
        <v>13677</v>
      </c>
      <c r="AW321">
        <v>787</v>
      </c>
      <c r="AX321">
        <v>120</v>
      </c>
      <c r="AY321">
        <v>1</v>
      </c>
      <c r="AZ321">
        <v>95</v>
      </c>
      <c r="BA321">
        <v>0</v>
      </c>
      <c r="BB321">
        <v>25</v>
      </c>
      <c r="BC321">
        <v>1</v>
      </c>
      <c r="BD321">
        <v>516</v>
      </c>
      <c r="BE321">
        <v>68</v>
      </c>
      <c r="BF321">
        <v>3126</v>
      </c>
      <c r="BG321">
        <v>308</v>
      </c>
      <c r="BH321">
        <v>3817</v>
      </c>
      <c r="BI321">
        <v>245</v>
      </c>
      <c r="BJ321">
        <v>1782</v>
      </c>
      <c r="BK321">
        <v>7</v>
      </c>
      <c r="BL321">
        <v>7374</v>
      </c>
      <c r="BM321">
        <v>568</v>
      </c>
      <c r="BN321">
        <v>7002</v>
      </c>
      <c r="BO321">
        <v>545</v>
      </c>
      <c r="BP321">
        <v>372</v>
      </c>
      <c r="BQ321">
        <v>23</v>
      </c>
      <c r="BR321">
        <v>1276</v>
      </c>
      <c r="BS321">
        <v>158</v>
      </c>
      <c r="BT321">
        <v>5225</v>
      </c>
      <c r="BU321">
        <v>389</v>
      </c>
      <c r="BV321">
        <v>2279</v>
      </c>
      <c r="BW321">
        <v>216</v>
      </c>
      <c r="BX321">
        <v>1146</v>
      </c>
      <c r="BY321">
        <v>121</v>
      </c>
      <c r="BZ321">
        <v>957</v>
      </c>
      <c r="CA321">
        <v>189</v>
      </c>
      <c r="CB321">
        <v>1502</v>
      </c>
      <c r="CC321">
        <v>200</v>
      </c>
      <c r="CD321">
        <v>5498</v>
      </c>
      <c r="CE321">
        <v>315</v>
      </c>
      <c r="CF321">
        <v>6755</v>
      </c>
      <c r="CG321">
        <v>273</v>
      </c>
      <c r="CH321">
        <v>788</v>
      </c>
      <c r="CI321">
        <v>13009</v>
      </c>
      <c r="CJ321">
        <v>10568</v>
      </c>
      <c r="CK321">
        <v>4386</v>
      </c>
      <c r="CL321">
        <v>12746</v>
      </c>
      <c r="CM321">
        <v>383</v>
      </c>
      <c r="CN321">
        <v>24</v>
      </c>
      <c r="CO321">
        <v>75</v>
      </c>
      <c r="CP321">
        <v>997</v>
      </c>
      <c r="CQ321">
        <v>1263</v>
      </c>
      <c r="CR321">
        <v>252</v>
      </c>
      <c r="CS321">
        <v>797</v>
      </c>
      <c r="CT321">
        <v>305</v>
      </c>
      <c r="CU321">
        <v>29</v>
      </c>
      <c r="CV321">
        <v>346</v>
      </c>
      <c r="CW321">
        <v>460</v>
      </c>
      <c r="CX321">
        <v>1800</v>
      </c>
      <c r="CY321">
        <v>529</v>
      </c>
      <c r="CZ321">
        <v>382</v>
      </c>
      <c r="DA321">
        <v>309</v>
      </c>
      <c r="DB321">
        <v>235</v>
      </c>
      <c r="DC321">
        <v>191</v>
      </c>
      <c r="DD321">
        <v>454</v>
      </c>
      <c r="DE321">
        <v>1411</v>
      </c>
      <c r="DF321">
        <v>3598</v>
      </c>
      <c r="DG321">
        <v>3047</v>
      </c>
      <c r="DH321">
        <v>1367</v>
      </c>
      <c r="DI321">
        <v>213</v>
      </c>
      <c r="DJ321">
        <v>100</v>
      </c>
      <c r="DK321">
        <v>338</v>
      </c>
      <c r="DL321">
        <v>204</v>
      </c>
      <c r="DM321">
        <v>11867</v>
      </c>
      <c r="DN321">
        <v>1949</v>
      </c>
      <c r="DO321">
        <v>4341</v>
      </c>
      <c r="DP321">
        <v>668</v>
      </c>
      <c r="DQ321">
        <v>80</v>
      </c>
      <c r="DR321">
        <v>89</v>
      </c>
      <c r="DS321">
        <v>37</v>
      </c>
      <c r="DT321">
        <v>34</v>
      </c>
      <c r="DU321">
        <v>114</v>
      </c>
      <c r="DV321">
        <v>292</v>
      </c>
      <c r="DW321">
        <v>5009</v>
      </c>
      <c r="DX321" t="s">
        <v>1517</v>
      </c>
      <c r="DY321" t="s">
        <v>1028</v>
      </c>
      <c r="DZ321" t="s">
        <v>1547</v>
      </c>
      <c r="EA321" s="68" t="s">
        <v>700</v>
      </c>
      <c r="EB321">
        <v>55056</v>
      </c>
      <c r="EC321">
        <v>2</v>
      </c>
      <c r="ED321">
        <v>1.8</v>
      </c>
      <c r="EE321">
        <v>1.8</v>
      </c>
      <c r="EF321">
        <v>6.3</v>
      </c>
      <c r="EG321">
        <v>9.5</v>
      </c>
      <c r="EH321">
        <v>4</v>
      </c>
      <c r="EI321">
        <v>4</v>
      </c>
      <c r="EJ321">
        <v>2.7</v>
      </c>
      <c r="EK321">
        <v>0.3</v>
      </c>
      <c r="EL321">
        <v>1.3</v>
      </c>
      <c r="EM321">
        <v>3</v>
      </c>
      <c r="EN321">
        <v>0.2</v>
      </c>
      <c r="EO321">
        <v>2.7</v>
      </c>
      <c r="EP321">
        <v>1.8</v>
      </c>
      <c r="EQ321">
        <v>2.1</v>
      </c>
      <c r="ER321">
        <v>5.6</v>
      </c>
      <c r="ES321">
        <v>32.1</v>
      </c>
      <c r="ET321">
        <v>5.6</v>
      </c>
      <c r="EU321">
        <v>18.7</v>
      </c>
      <c r="EV321">
        <v>16.3</v>
      </c>
      <c r="EW321">
        <v>10.1</v>
      </c>
      <c r="EX321">
        <v>2.1</v>
      </c>
      <c r="EY321">
        <v>2</v>
      </c>
      <c r="EZ321">
        <v>4.7</v>
      </c>
      <c r="FA321">
        <v>16.8</v>
      </c>
      <c r="FB321">
        <v>18.8</v>
      </c>
      <c r="FC321">
        <v>3.6</v>
      </c>
      <c r="FD321">
        <v>2.2000000000000002</v>
      </c>
      <c r="FE321">
        <v>8.5</v>
      </c>
      <c r="FF321">
        <v>5</v>
      </c>
      <c r="FG321">
        <v>3.8</v>
      </c>
      <c r="FH321">
        <v>0.6</v>
      </c>
      <c r="FI321">
        <v>3</v>
      </c>
      <c r="FJ321">
        <v>3.1</v>
      </c>
      <c r="FK321">
        <v>5.8</v>
      </c>
      <c r="FL321">
        <v>7.1</v>
      </c>
      <c r="FM321">
        <v>3.7</v>
      </c>
      <c r="FN321">
        <v>4</v>
      </c>
      <c r="FO321">
        <v>7.1</v>
      </c>
      <c r="FP321">
        <v>8.9</v>
      </c>
      <c r="FQ321">
        <v>2.7</v>
      </c>
      <c r="FR321">
        <v>2.7</v>
      </c>
      <c r="FS321">
        <v>139</v>
      </c>
      <c r="FZ321" t="s">
        <v>1872</v>
      </c>
      <c r="GA321" t="s">
        <v>1871</v>
      </c>
      <c r="GB321" t="s">
        <v>1127</v>
      </c>
      <c r="GC321" s="68" t="s">
        <v>2364</v>
      </c>
    </row>
    <row r="322" spans="1:185" x14ac:dyDescent="0.25">
      <c r="A322">
        <v>55057</v>
      </c>
      <c r="B322">
        <v>24874</v>
      </c>
      <c r="C322">
        <v>950</v>
      </c>
      <c r="D322">
        <v>5930</v>
      </c>
      <c r="E322">
        <v>163</v>
      </c>
      <c r="F322">
        <v>15459</v>
      </c>
      <c r="G322">
        <v>787</v>
      </c>
      <c r="H322">
        <v>3485</v>
      </c>
      <c r="I322">
        <v>0</v>
      </c>
      <c r="J322">
        <v>1440</v>
      </c>
      <c r="K322">
        <v>74</v>
      </c>
      <c r="L322">
        <v>4490</v>
      </c>
      <c r="M322">
        <v>89</v>
      </c>
      <c r="N322">
        <v>5524</v>
      </c>
      <c r="O322">
        <v>98</v>
      </c>
      <c r="P322">
        <v>1784</v>
      </c>
      <c r="Q322">
        <v>197</v>
      </c>
      <c r="R322">
        <v>2439</v>
      </c>
      <c r="S322">
        <v>258</v>
      </c>
      <c r="T322">
        <v>2781</v>
      </c>
      <c r="U322">
        <v>184</v>
      </c>
      <c r="V322">
        <v>2931</v>
      </c>
      <c r="W322">
        <v>50</v>
      </c>
      <c r="X322">
        <v>11912</v>
      </c>
      <c r="Y322">
        <v>473</v>
      </c>
      <c r="Z322">
        <v>12962</v>
      </c>
      <c r="AA322">
        <v>477</v>
      </c>
      <c r="AB322">
        <v>22210</v>
      </c>
      <c r="AC322">
        <v>662</v>
      </c>
      <c r="AD322">
        <v>532</v>
      </c>
      <c r="AE322">
        <v>0</v>
      </c>
      <c r="AF322">
        <v>65</v>
      </c>
      <c r="AG322">
        <v>4</v>
      </c>
      <c r="AH322">
        <v>672</v>
      </c>
      <c r="AI322">
        <v>3</v>
      </c>
      <c r="AJ322">
        <v>843</v>
      </c>
      <c r="AK322">
        <v>267</v>
      </c>
      <c r="AL322">
        <v>538</v>
      </c>
      <c r="AM322">
        <v>14</v>
      </c>
      <c r="AN322">
        <v>1857</v>
      </c>
      <c r="AO322">
        <v>389</v>
      </c>
      <c r="AP322">
        <v>21217</v>
      </c>
      <c r="AQ322">
        <v>549</v>
      </c>
      <c r="AR322">
        <v>1789</v>
      </c>
      <c r="AS322">
        <v>60</v>
      </c>
      <c r="AT322">
        <v>23085</v>
      </c>
      <c r="AU322">
        <v>890</v>
      </c>
      <c r="AV322">
        <v>23188</v>
      </c>
      <c r="AW322">
        <v>619</v>
      </c>
      <c r="AX322">
        <v>1686</v>
      </c>
      <c r="AY322">
        <v>331</v>
      </c>
      <c r="AZ322">
        <v>473</v>
      </c>
      <c r="BA322">
        <v>3</v>
      </c>
      <c r="BB322">
        <v>1213</v>
      </c>
      <c r="BC322">
        <v>328</v>
      </c>
      <c r="BD322">
        <v>549</v>
      </c>
      <c r="BE322">
        <v>157</v>
      </c>
      <c r="BF322">
        <v>2916</v>
      </c>
      <c r="BG322">
        <v>256</v>
      </c>
      <c r="BH322">
        <v>4041</v>
      </c>
      <c r="BI322">
        <v>188</v>
      </c>
      <c r="BJ322">
        <v>5914</v>
      </c>
      <c r="BK322">
        <v>88</v>
      </c>
      <c r="BL322">
        <v>12841</v>
      </c>
      <c r="BM322">
        <v>562</v>
      </c>
      <c r="BN322">
        <v>12382</v>
      </c>
      <c r="BO322">
        <v>499</v>
      </c>
      <c r="BP322">
        <v>459</v>
      </c>
      <c r="BQ322">
        <v>63</v>
      </c>
      <c r="BR322">
        <v>2618</v>
      </c>
      <c r="BS322">
        <v>225</v>
      </c>
      <c r="BT322">
        <v>6364</v>
      </c>
      <c r="BU322">
        <v>280</v>
      </c>
      <c r="BV322">
        <v>7505</v>
      </c>
      <c r="BW322">
        <v>308</v>
      </c>
      <c r="BX322">
        <v>1590</v>
      </c>
      <c r="BY322">
        <v>199</v>
      </c>
      <c r="BZ322">
        <v>1883</v>
      </c>
      <c r="CA322">
        <v>285</v>
      </c>
      <c r="CB322">
        <v>2601</v>
      </c>
      <c r="CC322">
        <v>375</v>
      </c>
      <c r="CD322">
        <v>7007</v>
      </c>
      <c r="CE322">
        <v>443</v>
      </c>
      <c r="CF322">
        <v>9781</v>
      </c>
      <c r="CG322">
        <v>105</v>
      </c>
      <c r="CH322">
        <v>950</v>
      </c>
      <c r="CI322">
        <v>23924</v>
      </c>
      <c r="CJ322">
        <v>20536</v>
      </c>
      <c r="CK322">
        <v>6436</v>
      </c>
      <c r="CL322">
        <v>21240</v>
      </c>
      <c r="CM322">
        <v>2750</v>
      </c>
      <c r="CN322">
        <v>696</v>
      </c>
      <c r="CO322">
        <v>285</v>
      </c>
      <c r="CP322">
        <v>666</v>
      </c>
      <c r="CQ322">
        <v>1358</v>
      </c>
      <c r="CR322">
        <v>343</v>
      </c>
      <c r="CS322">
        <v>1052</v>
      </c>
      <c r="CT322">
        <v>470</v>
      </c>
      <c r="CU322">
        <v>133</v>
      </c>
      <c r="CV322">
        <v>699</v>
      </c>
      <c r="CW322">
        <v>1024</v>
      </c>
      <c r="CX322">
        <v>6547</v>
      </c>
      <c r="CY322">
        <v>819</v>
      </c>
      <c r="CZ322">
        <v>405</v>
      </c>
      <c r="DA322">
        <v>255</v>
      </c>
      <c r="DB322">
        <v>247</v>
      </c>
      <c r="DC322">
        <v>185</v>
      </c>
      <c r="DD322">
        <v>456</v>
      </c>
      <c r="DE322">
        <v>2680</v>
      </c>
      <c r="DF322">
        <v>5408</v>
      </c>
      <c r="DG322">
        <v>4607</v>
      </c>
      <c r="DH322">
        <v>1790</v>
      </c>
      <c r="DI322">
        <v>203</v>
      </c>
      <c r="DJ322">
        <v>133</v>
      </c>
      <c r="DK322">
        <v>598</v>
      </c>
      <c r="DL322">
        <v>430</v>
      </c>
      <c r="DM322">
        <v>20454</v>
      </c>
      <c r="DN322">
        <v>4165</v>
      </c>
      <c r="DO322">
        <v>5826</v>
      </c>
      <c r="DP322">
        <v>2262</v>
      </c>
      <c r="DQ322">
        <v>270</v>
      </c>
      <c r="DR322">
        <v>278</v>
      </c>
      <c r="DS322">
        <v>262</v>
      </c>
      <c r="DT322">
        <v>375</v>
      </c>
      <c r="DU322">
        <v>91</v>
      </c>
      <c r="DV322">
        <v>833</v>
      </c>
      <c r="DW322">
        <v>8088</v>
      </c>
      <c r="DX322" t="s">
        <v>1857</v>
      </c>
      <c r="DY322" t="s">
        <v>1081</v>
      </c>
      <c r="DZ322" t="s">
        <v>1548</v>
      </c>
      <c r="EA322" s="68" t="s">
        <v>700</v>
      </c>
      <c r="EB322">
        <v>55057</v>
      </c>
      <c r="EC322">
        <v>0.9</v>
      </c>
      <c r="ED322">
        <v>4.3</v>
      </c>
      <c r="EE322">
        <v>1.3</v>
      </c>
      <c r="EF322">
        <v>1.1000000000000001</v>
      </c>
      <c r="EG322">
        <v>5.2</v>
      </c>
      <c r="EH322">
        <v>3.4</v>
      </c>
      <c r="EI322">
        <v>3</v>
      </c>
      <c r="EJ322">
        <v>1.1000000000000001</v>
      </c>
      <c r="EK322">
        <v>0.9</v>
      </c>
      <c r="EL322">
        <v>1.7</v>
      </c>
      <c r="EM322">
        <v>1.1000000000000001</v>
      </c>
      <c r="EN322">
        <v>0.5</v>
      </c>
      <c r="EO322">
        <v>1</v>
      </c>
      <c r="EP322">
        <v>1.1000000000000001</v>
      </c>
      <c r="EQ322">
        <v>0.9</v>
      </c>
      <c r="ER322">
        <v>3.2</v>
      </c>
      <c r="ES322">
        <v>13.3</v>
      </c>
      <c r="ET322">
        <v>1.3</v>
      </c>
      <c r="EU322">
        <v>12.5</v>
      </c>
      <c r="EV322">
        <v>2.4</v>
      </c>
      <c r="EW322">
        <v>6.3</v>
      </c>
      <c r="EX322">
        <v>0.8</v>
      </c>
      <c r="EY322">
        <v>0.8</v>
      </c>
      <c r="EZ322">
        <v>7.1</v>
      </c>
      <c r="FA322">
        <v>1.8</v>
      </c>
      <c r="FB322">
        <v>8.8000000000000007</v>
      </c>
      <c r="FC322">
        <v>2.2000000000000002</v>
      </c>
      <c r="FD322">
        <v>0.9</v>
      </c>
      <c r="FE322">
        <v>13</v>
      </c>
      <c r="FF322">
        <v>3</v>
      </c>
      <c r="FG322">
        <v>1.8</v>
      </c>
      <c r="FH322">
        <v>0.9</v>
      </c>
      <c r="FI322">
        <v>1.2</v>
      </c>
      <c r="FJ322">
        <v>1.1000000000000001</v>
      </c>
      <c r="FK322">
        <v>9.6</v>
      </c>
      <c r="FL322">
        <v>3.6</v>
      </c>
      <c r="FM322">
        <v>1.6</v>
      </c>
      <c r="FN322">
        <v>1.5</v>
      </c>
      <c r="FO322">
        <v>5.4</v>
      </c>
      <c r="FP322">
        <v>5</v>
      </c>
      <c r="FQ322">
        <v>2.2000000000000002</v>
      </c>
      <c r="FR322">
        <v>0.6</v>
      </c>
      <c r="FS322">
        <v>118</v>
      </c>
      <c r="FZ322" t="s">
        <v>1871</v>
      </c>
      <c r="GA322" t="s">
        <v>1871</v>
      </c>
      <c r="GB322" t="s">
        <v>1128</v>
      </c>
      <c r="GC322" s="68" t="s">
        <v>2364</v>
      </c>
    </row>
    <row r="323" spans="1:185" x14ac:dyDescent="0.25">
      <c r="A323">
        <v>55060</v>
      </c>
      <c r="B323">
        <v>28707</v>
      </c>
      <c r="C323">
        <v>927</v>
      </c>
      <c r="D323">
        <v>7578</v>
      </c>
      <c r="E323">
        <v>106</v>
      </c>
      <c r="F323">
        <v>16500</v>
      </c>
      <c r="G323">
        <v>813</v>
      </c>
      <c r="H323">
        <v>4629</v>
      </c>
      <c r="I323">
        <v>8</v>
      </c>
      <c r="J323">
        <v>2233</v>
      </c>
      <c r="K323">
        <v>46</v>
      </c>
      <c r="L323">
        <v>5345</v>
      </c>
      <c r="M323">
        <v>60</v>
      </c>
      <c r="N323">
        <v>2219</v>
      </c>
      <c r="O323">
        <v>191</v>
      </c>
      <c r="P323">
        <v>3114</v>
      </c>
      <c r="Q323">
        <v>200</v>
      </c>
      <c r="R323">
        <v>3277</v>
      </c>
      <c r="S323">
        <v>149</v>
      </c>
      <c r="T323">
        <v>3947</v>
      </c>
      <c r="U323">
        <v>159</v>
      </c>
      <c r="V323">
        <v>3943</v>
      </c>
      <c r="W323">
        <v>114</v>
      </c>
      <c r="X323">
        <v>14217</v>
      </c>
      <c r="Y323">
        <v>624</v>
      </c>
      <c r="Z323">
        <v>14490</v>
      </c>
      <c r="AA323">
        <v>303</v>
      </c>
      <c r="AB323">
        <v>25814</v>
      </c>
      <c r="AC323">
        <v>857</v>
      </c>
      <c r="AD323">
        <v>1045</v>
      </c>
      <c r="AE323">
        <v>0</v>
      </c>
      <c r="AF323">
        <v>109</v>
      </c>
      <c r="AG323">
        <v>0</v>
      </c>
      <c r="AH323">
        <v>480</v>
      </c>
      <c r="AI323">
        <v>2</v>
      </c>
      <c r="AJ323">
        <v>906</v>
      </c>
      <c r="AK323">
        <v>44</v>
      </c>
      <c r="AL323">
        <v>348</v>
      </c>
      <c r="AM323">
        <v>24</v>
      </c>
      <c r="AN323">
        <v>2043</v>
      </c>
      <c r="AO323">
        <v>130</v>
      </c>
      <c r="AP323">
        <v>24807</v>
      </c>
      <c r="AQ323">
        <v>773</v>
      </c>
      <c r="AR323">
        <v>3280</v>
      </c>
      <c r="AS323">
        <v>19</v>
      </c>
      <c r="AT323">
        <v>25427</v>
      </c>
      <c r="AU323">
        <v>908</v>
      </c>
      <c r="AV323">
        <v>27401</v>
      </c>
      <c r="AW323">
        <v>875</v>
      </c>
      <c r="AX323">
        <v>1306</v>
      </c>
      <c r="AY323">
        <v>52</v>
      </c>
      <c r="AZ323">
        <v>751</v>
      </c>
      <c r="BA323">
        <v>17</v>
      </c>
      <c r="BB323">
        <v>555</v>
      </c>
      <c r="BC323">
        <v>35</v>
      </c>
      <c r="BD323">
        <v>1483</v>
      </c>
      <c r="BE323">
        <v>157</v>
      </c>
      <c r="BF323">
        <v>6257</v>
      </c>
      <c r="BG323">
        <v>290</v>
      </c>
      <c r="BH323">
        <v>6038</v>
      </c>
      <c r="BI323">
        <v>126</v>
      </c>
      <c r="BJ323">
        <v>5132</v>
      </c>
      <c r="BK323">
        <v>57</v>
      </c>
      <c r="BL323">
        <v>14146</v>
      </c>
      <c r="BM323">
        <v>714</v>
      </c>
      <c r="BN323">
        <v>13587</v>
      </c>
      <c r="BO323">
        <v>543</v>
      </c>
      <c r="BP323">
        <v>559</v>
      </c>
      <c r="BQ323">
        <v>171</v>
      </c>
      <c r="BR323">
        <v>2354</v>
      </c>
      <c r="BS323">
        <v>99</v>
      </c>
      <c r="BT323">
        <v>10495</v>
      </c>
      <c r="BU323">
        <v>296</v>
      </c>
      <c r="BV323">
        <v>4120</v>
      </c>
      <c r="BW323">
        <v>386</v>
      </c>
      <c r="BX323">
        <v>1885</v>
      </c>
      <c r="BY323">
        <v>131</v>
      </c>
      <c r="BZ323">
        <v>2787</v>
      </c>
      <c r="CA323">
        <v>134</v>
      </c>
      <c r="CB323">
        <v>4354</v>
      </c>
      <c r="CC323">
        <v>187</v>
      </c>
      <c r="CD323">
        <v>12610</v>
      </c>
      <c r="CE323">
        <v>528</v>
      </c>
      <c r="CF323">
        <v>11627</v>
      </c>
      <c r="CG323">
        <v>212</v>
      </c>
      <c r="CH323">
        <v>927</v>
      </c>
      <c r="CI323">
        <v>27780</v>
      </c>
      <c r="CJ323">
        <v>21257</v>
      </c>
      <c r="CK323">
        <v>10268</v>
      </c>
      <c r="CL323">
        <v>25092</v>
      </c>
      <c r="CM323">
        <v>2097</v>
      </c>
      <c r="CN323">
        <v>655</v>
      </c>
      <c r="CO323">
        <v>490</v>
      </c>
      <c r="CP323">
        <v>837</v>
      </c>
      <c r="CQ323">
        <v>3619</v>
      </c>
      <c r="CR323">
        <v>392</v>
      </c>
      <c r="CS323">
        <v>1789</v>
      </c>
      <c r="CT323">
        <v>529</v>
      </c>
      <c r="CU323">
        <v>173</v>
      </c>
      <c r="CV323">
        <v>1379</v>
      </c>
      <c r="CW323">
        <v>900</v>
      </c>
      <c r="CX323">
        <v>2981</v>
      </c>
      <c r="CY323">
        <v>907</v>
      </c>
      <c r="CZ323">
        <v>607</v>
      </c>
      <c r="DA323">
        <v>471</v>
      </c>
      <c r="DB323">
        <v>487</v>
      </c>
      <c r="DC323">
        <v>270</v>
      </c>
      <c r="DD323">
        <v>864</v>
      </c>
      <c r="DE323">
        <v>4115</v>
      </c>
      <c r="DF323">
        <v>7576</v>
      </c>
      <c r="DG323">
        <v>6307</v>
      </c>
      <c r="DH323">
        <v>2492</v>
      </c>
      <c r="DI323">
        <v>395</v>
      </c>
      <c r="DJ323">
        <v>272</v>
      </c>
      <c r="DK323">
        <v>874</v>
      </c>
      <c r="DL323">
        <v>603</v>
      </c>
      <c r="DM323">
        <v>24614</v>
      </c>
      <c r="DN323">
        <v>4064</v>
      </c>
      <c r="DO323">
        <v>8618</v>
      </c>
      <c r="DP323">
        <v>3073</v>
      </c>
      <c r="DQ323">
        <v>476</v>
      </c>
      <c r="DR323">
        <v>420</v>
      </c>
      <c r="DS323">
        <v>400</v>
      </c>
      <c r="DT323">
        <v>246</v>
      </c>
      <c r="DU323">
        <v>211</v>
      </c>
      <c r="DV323">
        <v>1161</v>
      </c>
      <c r="DW323">
        <v>11691</v>
      </c>
      <c r="DX323" t="s">
        <v>1857</v>
      </c>
      <c r="DY323" t="s">
        <v>1089</v>
      </c>
      <c r="DZ323" t="s">
        <v>1549</v>
      </c>
      <c r="EA323" s="68" t="s">
        <v>700</v>
      </c>
      <c r="EB323">
        <v>55060</v>
      </c>
      <c r="EC323">
        <v>0.8</v>
      </c>
      <c r="ED323">
        <v>3.3</v>
      </c>
      <c r="EE323">
        <v>1.1000000000000001</v>
      </c>
      <c r="EF323">
        <v>4.2</v>
      </c>
      <c r="EG323">
        <v>2.9</v>
      </c>
      <c r="EH323">
        <v>2.4</v>
      </c>
      <c r="EI323">
        <v>2</v>
      </c>
      <c r="EJ323">
        <v>2</v>
      </c>
      <c r="EK323">
        <v>0.7</v>
      </c>
      <c r="EL323">
        <v>1.2</v>
      </c>
      <c r="EM323">
        <v>1.2</v>
      </c>
      <c r="EN323">
        <v>0.3</v>
      </c>
      <c r="EO323">
        <v>1.2</v>
      </c>
      <c r="EP323">
        <v>0.7</v>
      </c>
      <c r="EQ323">
        <v>0.9</v>
      </c>
      <c r="ER323">
        <v>1.7</v>
      </c>
      <c r="ES323">
        <v>14.8</v>
      </c>
      <c r="ET323">
        <v>0.8</v>
      </c>
      <c r="EU323">
        <v>5.9</v>
      </c>
      <c r="EV323">
        <v>7.7</v>
      </c>
      <c r="EW323">
        <v>6</v>
      </c>
      <c r="EX323">
        <v>0.8</v>
      </c>
      <c r="EY323">
        <v>0.8</v>
      </c>
      <c r="EZ323">
        <v>5</v>
      </c>
      <c r="FA323">
        <v>4.4000000000000004</v>
      </c>
      <c r="FB323">
        <v>8.3000000000000007</v>
      </c>
      <c r="FC323">
        <v>0.6</v>
      </c>
      <c r="FD323">
        <v>0.9</v>
      </c>
      <c r="FE323">
        <v>6.8</v>
      </c>
      <c r="FF323">
        <v>2</v>
      </c>
      <c r="FG323">
        <v>1</v>
      </c>
      <c r="FH323">
        <v>0.9</v>
      </c>
      <c r="FI323">
        <v>1.4</v>
      </c>
      <c r="FJ323">
        <v>1.2</v>
      </c>
      <c r="FK323">
        <v>17.600000000000001</v>
      </c>
      <c r="FL323">
        <v>2.7</v>
      </c>
      <c r="FM323">
        <v>1.2</v>
      </c>
      <c r="FN323">
        <v>3.3</v>
      </c>
      <c r="FO323">
        <v>4.5999999999999996</v>
      </c>
      <c r="FP323">
        <v>2.2999999999999998</v>
      </c>
      <c r="FQ323">
        <v>1.5</v>
      </c>
      <c r="FR323">
        <v>0.9</v>
      </c>
      <c r="FS323">
        <v>94</v>
      </c>
      <c r="FZ323" t="s">
        <v>1871</v>
      </c>
      <c r="GA323" t="s">
        <v>1871</v>
      </c>
      <c r="GB323" t="s">
        <v>1129</v>
      </c>
      <c r="GC323" s="68" t="s">
        <v>2364</v>
      </c>
    </row>
    <row r="324" spans="1:185" x14ac:dyDescent="0.25">
      <c r="A324">
        <v>55063</v>
      </c>
      <c r="B324">
        <v>9406</v>
      </c>
      <c r="C324">
        <v>628</v>
      </c>
      <c r="D324">
        <v>2064</v>
      </c>
      <c r="E324">
        <v>131</v>
      </c>
      <c r="F324">
        <v>5480</v>
      </c>
      <c r="G324">
        <v>488</v>
      </c>
      <c r="H324">
        <v>1862</v>
      </c>
      <c r="I324">
        <v>9</v>
      </c>
      <c r="J324">
        <v>666</v>
      </c>
      <c r="K324">
        <v>63</v>
      </c>
      <c r="L324">
        <v>1398</v>
      </c>
      <c r="M324">
        <v>68</v>
      </c>
      <c r="N324">
        <v>643</v>
      </c>
      <c r="O324">
        <v>37</v>
      </c>
      <c r="P324">
        <v>985</v>
      </c>
      <c r="Q324">
        <v>233</v>
      </c>
      <c r="R324">
        <v>1050</v>
      </c>
      <c r="S324">
        <v>48</v>
      </c>
      <c r="T324">
        <v>1220</v>
      </c>
      <c r="U324">
        <v>59</v>
      </c>
      <c r="V324">
        <v>1582</v>
      </c>
      <c r="W324">
        <v>111</v>
      </c>
      <c r="X324">
        <v>4759</v>
      </c>
      <c r="Y324">
        <v>361</v>
      </c>
      <c r="Z324">
        <v>4647</v>
      </c>
      <c r="AA324">
        <v>267</v>
      </c>
      <c r="AB324">
        <v>9063</v>
      </c>
      <c r="AC324">
        <v>586</v>
      </c>
      <c r="AD324">
        <v>57</v>
      </c>
      <c r="AE324">
        <v>0</v>
      </c>
      <c r="AF324">
        <v>7</v>
      </c>
      <c r="AG324">
        <v>7</v>
      </c>
      <c r="AH324">
        <v>64</v>
      </c>
      <c r="AI324">
        <v>5</v>
      </c>
      <c r="AJ324">
        <v>32</v>
      </c>
      <c r="AK324">
        <v>16</v>
      </c>
      <c r="AL324">
        <v>178</v>
      </c>
      <c r="AM324">
        <v>14</v>
      </c>
      <c r="AN324">
        <v>143</v>
      </c>
      <c r="AO324">
        <v>16</v>
      </c>
      <c r="AP324">
        <v>8982</v>
      </c>
      <c r="AQ324">
        <v>586</v>
      </c>
      <c r="AR324">
        <v>1542</v>
      </c>
      <c r="AS324">
        <v>50</v>
      </c>
      <c r="AT324">
        <v>7864</v>
      </c>
      <c r="AU324">
        <v>578</v>
      </c>
      <c r="AV324">
        <v>9323</v>
      </c>
      <c r="AW324">
        <v>623</v>
      </c>
      <c r="AX324">
        <v>83</v>
      </c>
      <c r="AY324">
        <v>5</v>
      </c>
      <c r="AZ324">
        <v>51</v>
      </c>
      <c r="BA324">
        <v>0</v>
      </c>
      <c r="BB324">
        <v>32</v>
      </c>
      <c r="BC324">
        <v>5</v>
      </c>
      <c r="BD324">
        <v>510</v>
      </c>
      <c r="BE324">
        <v>23</v>
      </c>
      <c r="BF324">
        <v>2415</v>
      </c>
      <c r="BG324">
        <v>206</v>
      </c>
      <c r="BH324">
        <v>2536</v>
      </c>
      <c r="BI324">
        <v>154</v>
      </c>
      <c r="BJ324">
        <v>1238</v>
      </c>
      <c r="BK324">
        <v>77</v>
      </c>
      <c r="BL324">
        <v>4229</v>
      </c>
      <c r="BM324">
        <v>333</v>
      </c>
      <c r="BN324">
        <v>4041</v>
      </c>
      <c r="BO324">
        <v>282</v>
      </c>
      <c r="BP324">
        <v>188</v>
      </c>
      <c r="BQ324">
        <v>51</v>
      </c>
      <c r="BR324">
        <v>1251</v>
      </c>
      <c r="BS324">
        <v>155</v>
      </c>
      <c r="BT324">
        <v>2788</v>
      </c>
      <c r="BU324">
        <v>198</v>
      </c>
      <c r="BV324">
        <v>1603</v>
      </c>
      <c r="BW324">
        <v>138</v>
      </c>
      <c r="BX324">
        <v>1089</v>
      </c>
      <c r="BY324">
        <v>152</v>
      </c>
      <c r="BZ324">
        <v>1098</v>
      </c>
      <c r="CA324">
        <v>202</v>
      </c>
      <c r="CB324">
        <v>1857</v>
      </c>
      <c r="CC324">
        <v>288</v>
      </c>
      <c r="CD324">
        <v>4312</v>
      </c>
      <c r="CE324">
        <v>196</v>
      </c>
      <c r="CF324">
        <v>3167</v>
      </c>
      <c r="CG324">
        <v>104</v>
      </c>
      <c r="CH324">
        <v>628</v>
      </c>
      <c r="CI324">
        <v>8778</v>
      </c>
      <c r="CJ324">
        <v>6493</v>
      </c>
      <c r="CK324">
        <v>3932</v>
      </c>
      <c r="CL324">
        <v>8833</v>
      </c>
      <c r="CM324">
        <v>266</v>
      </c>
      <c r="CN324">
        <v>42</v>
      </c>
      <c r="CO324">
        <v>149</v>
      </c>
      <c r="CP324">
        <v>448</v>
      </c>
      <c r="CQ324">
        <v>489</v>
      </c>
      <c r="CR324">
        <v>92</v>
      </c>
      <c r="CS324">
        <v>601</v>
      </c>
      <c r="CT324">
        <v>211</v>
      </c>
      <c r="CU324">
        <v>24</v>
      </c>
      <c r="CV324">
        <v>164</v>
      </c>
      <c r="CW324">
        <v>237</v>
      </c>
      <c r="CX324">
        <v>1167</v>
      </c>
      <c r="CY324">
        <v>390</v>
      </c>
      <c r="CZ324">
        <v>245</v>
      </c>
      <c r="DA324">
        <v>284</v>
      </c>
      <c r="DB324">
        <v>220</v>
      </c>
      <c r="DC324">
        <v>140</v>
      </c>
      <c r="DD324">
        <v>350</v>
      </c>
      <c r="DE324">
        <v>1411</v>
      </c>
      <c r="DF324">
        <v>2198</v>
      </c>
      <c r="DG324">
        <v>1738</v>
      </c>
      <c r="DH324">
        <v>588</v>
      </c>
      <c r="DI324">
        <v>184</v>
      </c>
      <c r="DJ324">
        <v>81</v>
      </c>
      <c r="DK324">
        <v>276</v>
      </c>
      <c r="DL324">
        <v>124</v>
      </c>
      <c r="DM324">
        <v>8345</v>
      </c>
      <c r="DN324">
        <v>1164</v>
      </c>
      <c r="DO324">
        <v>2883</v>
      </c>
      <c r="DP324">
        <v>726</v>
      </c>
      <c r="DQ324">
        <v>42</v>
      </c>
      <c r="DR324">
        <v>50</v>
      </c>
      <c r="DS324">
        <v>70</v>
      </c>
      <c r="DT324">
        <v>83</v>
      </c>
      <c r="DU324">
        <v>105</v>
      </c>
      <c r="DV324">
        <v>300</v>
      </c>
      <c r="DW324">
        <v>3609</v>
      </c>
      <c r="DX324" t="s">
        <v>1517</v>
      </c>
      <c r="DY324" t="s">
        <v>1073</v>
      </c>
      <c r="DZ324" t="s">
        <v>1550</v>
      </c>
      <c r="EA324" s="68" t="s">
        <v>700</v>
      </c>
      <c r="EB324">
        <v>55063</v>
      </c>
      <c r="EC324">
        <v>2.1</v>
      </c>
      <c r="ED324">
        <v>8.9</v>
      </c>
      <c r="EE324">
        <v>3.7</v>
      </c>
      <c r="EF324">
        <v>3.5</v>
      </c>
      <c r="EG324">
        <v>10.199999999999999</v>
      </c>
      <c r="EH324">
        <v>2.4</v>
      </c>
      <c r="EI324">
        <v>2.2999999999999998</v>
      </c>
      <c r="EJ324">
        <v>3</v>
      </c>
      <c r="EK324">
        <v>1.6</v>
      </c>
      <c r="EL324">
        <v>4.3</v>
      </c>
      <c r="EM324">
        <v>2.5</v>
      </c>
      <c r="EN324">
        <v>0.6</v>
      </c>
      <c r="EO324">
        <v>2.4</v>
      </c>
      <c r="EP324">
        <v>2</v>
      </c>
      <c r="EQ324">
        <v>2.1</v>
      </c>
      <c r="ER324">
        <v>26</v>
      </c>
      <c r="ES324">
        <v>82.2</v>
      </c>
      <c r="ET324">
        <v>11.8</v>
      </c>
      <c r="EU324">
        <v>50</v>
      </c>
      <c r="EV324">
        <v>8.4</v>
      </c>
      <c r="EW324">
        <v>18.600000000000001</v>
      </c>
      <c r="EX324">
        <v>2.1</v>
      </c>
      <c r="EY324">
        <v>2.1</v>
      </c>
      <c r="EZ324">
        <v>8.3000000000000007</v>
      </c>
      <c r="FA324">
        <v>28.3</v>
      </c>
      <c r="FB324">
        <v>21</v>
      </c>
      <c r="FC324">
        <v>2.1</v>
      </c>
      <c r="FD324">
        <v>2.4</v>
      </c>
      <c r="FE324">
        <v>2.9</v>
      </c>
      <c r="FF324">
        <v>2.7</v>
      </c>
      <c r="FG324">
        <v>2.4</v>
      </c>
      <c r="FH324">
        <v>6.6</v>
      </c>
      <c r="FI324">
        <v>2</v>
      </c>
      <c r="FJ324">
        <v>2.1</v>
      </c>
      <c r="FK324">
        <v>15.8</v>
      </c>
      <c r="FL324">
        <v>7.1</v>
      </c>
      <c r="FM324">
        <v>2.7</v>
      </c>
      <c r="FN324">
        <v>2.8</v>
      </c>
      <c r="FO324">
        <v>7.8</v>
      </c>
      <c r="FP324">
        <v>7</v>
      </c>
      <c r="FQ324">
        <v>1.6</v>
      </c>
      <c r="FR324">
        <v>1.7</v>
      </c>
      <c r="FS324">
        <v>105</v>
      </c>
      <c r="FZ324" t="s">
        <v>1872</v>
      </c>
      <c r="GA324" t="s">
        <v>1871</v>
      </c>
      <c r="GB324" t="s">
        <v>1130</v>
      </c>
      <c r="GC324" s="68" t="s">
        <v>2364</v>
      </c>
    </row>
    <row r="325" spans="1:185" x14ac:dyDescent="0.25">
      <c r="A325">
        <v>55066</v>
      </c>
      <c r="B325">
        <v>17725</v>
      </c>
      <c r="C325">
        <v>1066</v>
      </c>
      <c r="D325">
        <v>4009</v>
      </c>
      <c r="E325">
        <v>152</v>
      </c>
      <c r="F325">
        <v>10063</v>
      </c>
      <c r="G325">
        <v>914</v>
      </c>
      <c r="H325">
        <v>3653</v>
      </c>
      <c r="I325">
        <v>0</v>
      </c>
      <c r="J325">
        <v>1122</v>
      </c>
      <c r="K325">
        <v>21</v>
      </c>
      <c r="L325">
        <v>2887</v>
      </c>
      <c r="M325">
        <v>131</v>
      </c>
      <c r="N325">
        <v>1258</v>
      </c>
      <c r="O325">
        <v>86</v>
      </c>
      <c r="P325">
        <v>1783</v>
      </c>
      <c r="Q325">
        <v>283</v>
      </c>
      <c r="R325">
        <v>1980</v>
      </c>
      <c r="S325">
        <v>378</v>
      </c>
      <c r="T325">
        <v>2120</v>
      </c>
      <c r="U325">
        <v>78</v>
      </c>
      <c r="V325">
        <v>2922</v>
      </c>
      <c r="W325">
        <v>89</v>
      </c>
      <c r="X325">
        <v>8579</v>
      </c>
      <c r="Y325">
        <v>502</v>
      </c>
      <c r="Z325">
        <v>9146</v>
      </c>
      <c r="AA325">
        <v>564</v>
      </c>
      <c r="AB325">
        <v>16253</v>
      </c>
      <c r="AC325">
        <v>727</v>
      </c>
      <c r="AD325">
        <v>289</v>
      </c>
      <c r="AE325">
        <v>13</v>
      </c>
      <c r="AF325">
        <v>219</v>
      </c>
      <c r="AG325">
        <v>87</v>
      </c>
      <c r="AH325">
        <v>133</v>
      </c>
      <c r="AI325">
        <v>0</v>
      </c>
      <c r="AJ325">
        <v>244</v>
      </c>
      <c r="AK325">
        <v>103</v>
      </c>
      <c r="AL325">
        <v>587</v>
      </c>
      <c r="AM325">
        <v>136</v>
      </c>
      <c r="AN325">
        <v>862</v>
      </c>
      <c r="AO325">
        <v>239</v>
      </c>
      <c r="AP325">
        <v>15814</v>
      </c>
      <c r="AQ325">
        <v>626</v>
      </c>
      <c r="AR325">
        <v>2247</v>
      </c>
      <c r="AS325">
        <v>62</v>
      </c>
      <c r="AT325">
        <v>15478</v>
      </c>
      <c r="AU325">
        <v>1004</v>
      </c>
      <c r="AV325">
        <v>17130</v>
      </c>
      <c r="AW325">
        <v>865</v>
      </c>
      <c r="AX325">
        <v>595</v>
      </c>
      <c r="AY325">
        <v>201</v>
      </c>
      <c r="AZ325">
        <v>196</v>
      </c>
      <c r="BA325">
        <v>0</v>
      </c>
      <c r="BB325">
        <v>399</v>
      </c>
      <c r="BC325">
        <v>201</v>
      </c>
      <c r="BD325">
        <v>593</v>
      </c>
      <c r="BE325">
        <v>104</v>
      </c>
      <c r="BF325">
        <v>4330</v>
      </c>
      <c r="BG325">
        <v>324</v>
      </c>
      <c r="BH325">
        <v>4362</v>
      </c>
      <c r="BI325">
        <v>366</v>
      </c>
      <c r="BJ325">
        <v>3173</v>
      </c>
      <c r="BK325">
        <v>34</v>
      </c>
      <c r="BL325">
        <v>8373</v>
      </c>
      <c r="BM325">
        <v>713</v>
      </c>
      <c r="BN325">
        <v>7977</v>
      </c>
      <c r="BO325">
        <v>612</v>
      </c>
      <c r="BP325">
        <v>396</v>
      </c>
      <c r="BQ325">
        <v>101</v>
      </c>
      <c r="BR325">
        <v>1690</v>
      </c>
      <c r="BS325">
        <v>201</v>
      </c>
      <c r="BT325">
        <v>5973</v>
      </c>
      <c r="BU325">
        <v>437</v>
      </c>
      <c r="BV325">
        <v>2635</v>
      </c>
      <c r="BW325">
        <v>274</v>
      </c>
      <c r="BX325">
        <v>1455</v>
      </c>
      <c r="BY325">
        <v>203</v>
      </c>
      <c r="BZ325">
        <v>2190</v>
      </c>
      <c r="CA325">
        <v>214</v>
      </c>
      <c r="CB325">
        <v>2933</v>
      </c>
      <c r="CC325">
        <v>237</v>
      </c>
      <c r="CD325">
        <v>7973</v>
      </c>
      <c r="CE325">
        <v>693</v>
      </c>
      <c r="CF325">
        <v>6811</v>
      </c>
      <c r="CG325">
        <v>136</v>
      </c>
      <c r="CH325">
        <v>1066</v>
      </c>
      <c r="CI325">
        <v>16659</v>
      </c>
      <c r="CJ325">
        <v>13008</v>
      </c>
      <c r="CK325">
        <v>6562</v>
      </c>
      <c r="CL325">
        <v>16302</v>
      </c>
      <c r="CM325">
        <v>914</v>
      </c>
      <c r="CN325">
        <v>207</v>
      </c>
      <c r="CO325">
        <v>193</v>
      </c>
      <c r="CP325">
        <v>491</v>
      </c>
      <c r="CQ325">
        <v>1672</v>
      </c>
      <c r="CR325">
        <v>160</v>
      </c>
      <c r="CS325">
        <v>697</v>
      </c>
      <c r="CT325">
        <v>673</v>
      </c>
      <c r="CU325">
        <v>79</v>
      </c>
      <c r="CV325">
        <v>371</v>
      </c>
      <c r="CW325">
        <v>731</v>
      </c>
      <c r="CX325">
        <v>1957</v>
      </c>
      <c r="CY325">
        <v>909</v>
      </c>
      <c r="CZ325">
        <v>421</v>
      </c>
      <c r="DA325">
        <v>414</v>
      </c>
      <c r="DB325">
        <v>362</v>
      </c>
      <c r="DC325">
        <v>182</v>
      </c>
      <c r="DD325">
        <v>612</v>
      </c>
      <c r="DE325">
        <v>2958</v>
      </c>
      <c r="DF325">
        <v>4959</v>
      </c>
      <c r="DG325">
        <v>3834</v>
      </c>
      <c r="DH325">
        <v>1356</v>
      </c>
      <c r="DI325">
        <v>142</v>
      </c>
      <c r="DJ325">
        <v>93</v>
      </c>
      <c r="DK325">
        <v>983</v>
      </c>
      <c r="DL325">
        <v>519</v>
      </c>
      <c r="DM325">
        <v>14928</v>
      </c>
      <c r="DN325">
        <v>2984</v>
      </c>
      <c r="DO325">
        <v>5467</v>
      </c>
      <c r="DP325">
        <v>2450</v>
      </c>
      <c r="DQ325">
        <v>183</v>
      </c>
      <c r="DR325">
        <v>348</v>
      </c>
      <c r="DS325">
        <v>238</v>
      </c>
      <c r="DT325">
        <v>370</v>
      </c>
      <c r="DU325">
        <v>297</v>
      </c>
      <c r="DV325">
        <v>928</v>
      </c>
      <c r="DW325">
        <v>7917</v>
      </c>
      <c r="DX325" t="s">
        <v>1857</v>
      </c>
      <c r="DY325" t="s">
        <v>1040</v>
      </c>
      <c r="DZ325" t="s">
        <v>1551</v>
      </c>
      <c r="EA325" s="68" t="s">
        <v>700</v>
      </c>
      <c r="EB325">
        <v>55066</v>
      </c>
      <c r="EC325">
        <v>1.4</v>
      </c>
      <c r="ED325">
        <v>2</v>
      </c>
      <c r="EE325">
        <v>2.8</v>
      </c>
      <c r="EF325">
        <v>3.9</v>
      </c>
      <c r="EG325">
        <v>5.6</v>
      </c>
      <c r="EH325">
        <v>7.5</v>
      </c>
      <c r="EI325">
        <v>2.4</v>
      </c>
      <c r="EJ325">
        <v>1.8</v>
      </c>
      <c r="EK325">
        <v>0.8</v>
      </c>
      <c r="EL325">
        <v>2.2999999999999998</v>
      </c>
      <c r="EM325">
        <v>2.1</v>
      </c>
      <c r="EN325">
        <v>0.5</v>
      </c>
      <c r="EO325">
        <v>1.7</v>
      </c>
      <c r="EP325">
        <v>1.5</v>
      </c>
      <c r="EQ325">
        <v>1.4</v>
      </c>
      <c r="ER325">
        <v>8</v>
      </c>
      <c r="ES325">
        <v>23.8</v>
      </c>
      <c r="ET325">
        <v>12.3</v>
      </c>
      <c r="EU325">
        <v>29.1</v>
      </c>
      <c r="EV325">
        <v>16.100000000000001</v>
      </c>
      <c r="EW325">
        <v>11.2</v>
      </c>
      <c r="EX325">
        <v>1.3</v>
      </c>
      <c r="EY325">
        <v>1.3</v>
      </c>
      <c r="EZ325">
        <v>18</v>
      </c>
      <c r="FA325">
        <v>8.5</v>
      </c>
      <c r="FB325">
        <v>23.4</v>
      </c>
      <c r="FC325">
        <v>2</v>
      </c>
      <c r="FD325">
        <v>1.6</v>
      </c>
      <c r="FE325">
        <v>16.2</v>
      </c>
      <c r="FF325">
        <v>3.1</v>
      </c>
      <c r="FG325">
        <v>3.8</v>
      </c>
      <c r="FH325">
        <v>0.8</v>
      </c>
      <c r="FI325">
        <v>2.2999999999999998</v>
      </c>
      <c r="FJ325">
        <v>2.2000000000000002</v>
      </c>
      <c r="FK325">
        <v>13.9</v>
      </c>
      <c r="FL325">
        <v>4.7</v>
      </c>
      <c r="FM325">
        <v>2.5</v>
      </c>
      <c r="FN325">
        <v>3.3</v>
      </c>
      <c r="FO325">
        <v>6.1</v>
      </c>
      <c r="FP325">
        <v>3.8</v>
      </c>
      <c r="FQ325">
        <v>2.7</v>
      </c>
      <c r="FR325">
        <v>1.3</v>
      </c>
      <c r="FS325">
        <v>121</v>
      </c>
      <c r="FZ325" t="s">
        <v>1871</v>
      </c>
      <c r="GA325" t="s">
        <v>1871</v>
      </c>
      <c r="GB325" t="s">
        <v>1131</v>
      </c>
      <c r="GC325" s="68" t="s">
        <v>2364</v>
      </c>
    </row>
    <row r="326" spans="1:185" x14ac:dyDescent="0.25">
      <c r="A326">
        <v>55068</v>
      </c>
      <c r="B326">
        <v>29461</v>
      </c>
      <c r="C326">
        <v>613</v>
      </c>
      <c r="D326">
        <v>8663</v>
      </c>
      <c r="E326">
        <v>80</v>
      </c>
      <c r="F326">
        <v>17741</v>
      </c>
      <c r="G326">
        <v>500</v>
      </c>
      <c r="H326">
        <v>3057</v>
      </c>
      <c r="I326">
        <v>33</v>
      </c>
      <c r="J326">
        <v>2822</v>
      </c>
      <c r="K326">
        <v>53</v>
      </c>
      <c r="L326">
        <v>5841</v>
      </c>
      <c r="M326">
        <v>27</v>
      </c>
      <c r="N326">
        <v>1831</v>
      </c>
      <c r="O326">
        <v>51</v>
      </c>
      <c r="P326">
        <v>3296</v>
      </c>
      <c r="Q326">
        <v>46</v>
      </c>
      <c r="R326">
        <v>4589</v>
      </c>
      <c r="S326">
        <v>209</v>
      </c>
      <c r="T326">
        <v>4373</v>
      </c>
      <c r="U326">
        <v>113</v>
      </c>
      <c r="V326">
        <v>3652</v>
      </c>
      <c r="W326">
        <v>81</v>
      </c>
      <c r="X326">
        <v>14696</v>
      </c>
      <c r="Y326">
        <v>404</v>
      </c>
      <c r="Z326">
        <v>14765</v>
      </c>
      <c r="AA326">
        <v>209</v>
      </c>
      <c r="AB326">
        <v>26011</v>
      </c>
      <c r="AC326">
        <v>430</v>
      </c>
      <c r="AD326">
        <v>1191</v>
      </c>
      <c r="AE326">
        <v>36</v>
      </c>
      <c r="AF326">
        <v>0</v>
      </c>
      <c r="AG326">
        <v>0</v>
      </c>
      <c r="AH326">
        <v>1223</v>
      </c>
      <c r="AI326">
        <v>99</v>
      </c>
      <c r="AJ326">
        <v>177</v>
      </c>
      <c r="AK326">
        <v>23</v>
      </c>
      <c r="AL326">
        <v>834</v>
      </c>
      <c r="AM326">
        <v>25</v>
      </c>
      <c r="AN326">
        <v>1199</v>
      </c>
      <c r="AO326">
        <v>76</v>
      </c>
      <c r="AP326">
        <v>25058</v>
      </c>
      <c r="AQ326">
        <v>377</v>
      </c>
      <c r="AR326">
        <v>1953</v>
      </c>
      <c r="AS326">
        <v>58</v>
      </c>
      <c r="AT326">
        <v>27508</v>
      </c>
      <c r="AU326">
        <v>555</v>
      </c>
      <c r="AV326">
        <v>27470</v>
      </c>
      <c r="AW326">
        <v>409</v>
      </c>
      <c r="AX326">
        <v>1991</v>
      </c>
      <c r="AY326">
        <v>204</v>
      </c>
      <c r="AZ326">
        <v>1329</v>
      </c>
      <c r="BA326">
        <v>124</v>
      </c>
      <c r="BB326">
        <v>662</v>
      </c>
      <c r="BC326">
        <v>80</v>
      </c>
      <c r="BD326">
        <v>872</v>
      </c>
      <c r="BE326">
        <v>114</v>
      </c>
      <c r="BF326">
        <v>3416</v>
      </c>
      <c r="BG326">
        <v>109</v>
      </c>
      <c r="BH326">
        <v>6640</v>
      </c>
      <c r="BI326">
        <v>226</v>
      </c>
      <c r="BJ326">
        <v>8039</v>
      </c>
      <c r="BK326">
        <v>33</v>
      </c>
      <c r="BL326">
        <v>16128</v>
      </c>
      <c r="BM326">
        <v>445</v>
      </c>
      <c r="BN326">
        <v>15764</v>
      </c>
      <c r="BO326">
        <v>443</v>
      </c>
      <c r="BP326">
        <v>364</v>
      </c>
      <c r="BQ326">
        <v>2</v>
      </c>
      <c r="BR326">
        <v>1613</v>
      </c>
      <c r="BS326">
        <v>55</v>
      </c>
      <c r="BT326">
        <v>11767</v>
      </c>
      <c r="BU326">
        <v>256</v>
      </c>
      <c r="BV326">
        <v>4624</v>
      </c>
      <c r="BW326">
        <v>193</v>
      </c>
      <c r="BX326">
        <v>1350</v>
      </c>
      <c r="BY326">
        <v>51</v>
      </c>
      <c r="BZ326">
        <v>1115</v>
      </c>
      <c r="CA326">
        <v>107</v>
      </c>
      <c r="CB326">
        <v>1922</v>
      </c>
      <c r="CC326">
        <v>187</v>
      </c>
      <c r="CD326">
        <v>8924</v>
      </c>
      <c r="CE326">
        <v>330</v>
      </c>
      <c r="CF326">
        <v>18564</v>
      </c>
      <c r="CG326">
        <v>96</v>
      </c>
      <c r="CH326">
        <v>613</v>
      </c>
      <c r="CI326">
        <v>28848</v>
      </c>
      <c r="CJ326">
        <v>25692</v>
      </c>
      <c r="CK326">
        <v>6144</v>
      </c>
      <c r="CL326">
        <v>24844</v>
      </c>
      <c r="CM326">
        <v>2329</v>
      </c>
      <c r="CN326">
        <v>825</v>
      </c>
      <c r="CO326">
        <v>65</v>
      </c>
      <c r="CP326">
        <v>787</v>
      </c>
      <c r="CQ326">
        <v>1823</v>
      </c>
      <c r="CR326">
        <v>647</v>
      </c>
      <c r="CS326">
        <v>1848</v>
      </c>
      <c r="CT326">
        <v>1023</v>
      </c>
      <c r="CU326">
        <v>489</v>
      </c>
      <c r="CV326">
        <v>1680</v>
      </c>
      <c r="CW326">
        <v>1701</v>
      </c>
      <c r="CX326">
        <v>3826</v>
      </c>
      <c r="CY326">
        <v>1181</v>
      </c>
      <c r="CZ326">
        <v>788</v>
      </c>
      <c r="DA326">
        <v>810</v>
      </c>
      <c r="DB326">
        <v>219</v>
      </c>
      <c r="DC326">
        <v>107</v>
      </c>
      <c r="DD326">
        <v>462</v>
      </c>
      <c r="DE326">
        <v>2405</v>
      </c>
      <c r="DF326">
        <v>7993</v>
      </c>
      <c r="DG326">
        <v>6548</v>
      </c>
      <c r="DH326">
        <v>3219</v>
      </c>
      <c r="DI326">
        <v>450</v>
      </c>
      <c r="DJ326">
        <v>351</v>
      </c>
      <c r="DK326">
        <v>995</v>
      </c>
      <c r="DL326">
        <v>606</v>
      </c>
      <c r="DM326">
        <v>26635</v>
      </c>
      <c r="DN326">
        <v>2382</v>
      </c>
      <c r="DO326">
        <v>8852</v>
      </c>
      <c r="DP326">
        <v>1546</v>
      </c>
      <c r="DQ326">
        <v>251</v>
      </c>
      <c r="DR326">
        <v>222</v>
      </c>
      <c r="DS326">
        <v>244</v>
      </c>
      <c r="DT326">
        <v>172</v>
      </c>
      <c r="DU326">
        <v>90</v>
      </c>
      <c r="DV326">
        <v>533</v>
      </c>
      <c r="DW326">
        <v>10398</v>
      </c>
      <c r="DX326" t="s">
        <v>1523</v>
      </c>
      <c r="DY326" t="s">
        <v>1034</v>
      </c>
      <c r="DZ326" t="s">
        <v>1552</v>
      </c>
      <c r="EA326" s="68" t="s">
        <v>700</v>
      </c>
      <c r="EB326">
        <v>55068</v>
      </c>
      <c r="EC326">
        <v>0.6</v>
      </c>
      <c r="ED326">
        <v>2.2999999999999998</v>
      </c>
      <c r="EE326">
        <v>0.5</v>
      </c>
      <c r="EF326">
        <v>1.6</v>
      </c>
      <c r="EG326">
        <v>1.6</v>
      </c>
      <c r="EH326">
        <v>1.8</v>
      </c>
      <c r="EI326">
        <v>1.3</v>
      </c>
      <c r="EJ326">
        <v>1.6</v>
      </c>
      <c r="EK326">
        <v>2</v>
      </c>
      <c r="EL326">
        <v>0.9</v>
      </c>
      <c r="EM326">
        <v>0.8</v>
      </c>
      <c r="EN326">
        <v>1.3</v>
      </c>
      <c r="EO326">
        <v>0.8</v>
      </c>
      <c r="EP326">
        <v>0.6</v>
      </c>
      <c r="EQ326">
        <v>0.5</v>
      </c>
      <c r="ER326">
        <v>3.6</v>
      </c>
      <c r="ET326">
        <v>5.9</v>
      </c>
      <c r="EU326">
        <v>15.2</v>
      </c>
      <c r="EV326">
        <v>2.8</v>
      </c>
      <c r="EW326">
        <v>3.9</v>
      </c>
      <c r="EX326">
        <v>0.5</v>
      </c>
      <c r="EY326">
        <v>0.5</v>
      </c>
      <c r="EZ326">
        <v>5.3</v>
      </c>
      <c r="FA326">
        <v>6.3</v>
      </c>
      <c r="FB326">
        <v>9.9</v>
      </c>
      <c r="FC326">
        <v>2.7</v>
      </c>
      <c r="FD326">
        <v>0.6</v>
      </c>
      <c r="FE326">
        <v>9.6999999999999993</v>
      </c>
      <c r="FF326">
        <v>2</v>
      </c>
      <c r="FG326">
        <v>1.4</v>
      </c>
      <c r="FH326">
        <v>0.3</v>
      </c>
      <c r="FI326">
        <v>0.8</v>
      </c>
      <c r="FJ326">
        <v>0.8</v>
      </c>
      <c r="FK326">
        <v>0.9</v>
      </c>
      <c r="FL326">
        <v>3.3</v>
      </c>
      <c r="FM326">
        <v>0.9</v>
      </c>
      <c r="FN326">
        <v>2</v>
      </c>
      <c r="FO326">
        <v>3.8</v>
      </c>
      <c r="FP326">
        <v>4.5</v>
      </c>
      <c r="FQ326">
        <v>1.3</v>
      </c>
      <c r="FR326">
        <v>0.3</v>
      </c>
      <c r="FS326">
        <v>75</v>
      </c>
      <c r="FZ326" t="s">
        <v>1871</v>
      </c>
      <c r="GA326" t="s">
        <v>1871</v>
      </c>
      <c r="GB326" t="s">
        <v>1132</v>
      </c>
      <c r="GC326" s="68" t="s">
        <v>2364</v>
      </c>
    </row>
    <row r="327" spans="1:185" x14ac:dyDescent="0.25">
      <c r="A327">
        <v>55069</v>
      </c>
      <c r="B327">
        <v>4243</v>
      </c>
      <c r="C327">
        <v>211</v>
      </c>
      <c r="D327">
        <v>1031</v>
      </c>
      <c r="E327">
        <v>3</v>
      </c>
      <c r="F327">
        <v>2463</v>
      </c>
      <c r="G327">
        <v>208</v>
      </c>
      <c r="H327">
        <v>749</v>
      </c>
      <c r="I327">
        <v>0</v>
      </c>
      <c r="J327">
        <v>261</v>
      </c>
      <c r="K327">
        <v>3</v>
      </c>
      <c r="L327">
        <v>770</v>
      </c>
      <c r="M327">
        <v>0</v>
      </c>
      <c r="N327">
        <v>359</v>
      </c>
      <c r="O327">
        <v>68</v>
      </c>
      <c r="P327">
        <v>394</v>
      </c>
      <c r="Q327">
        <v>38</v>
      </c>
      <c r="R327">
        <v>443</v>
      </c>
      <c r="S327">
        <v>31</v>
      </c>
      <c r="T327">
        <v>634</v>
      </c>
      <c r="U327">
        <v>24</v>
      </c>
      <c r="V327">
        <v>633</v>
      </c>
      <c r="W327">
        <v>47</v>
      </c>
      <c r="X327">
        <v>2187</v>
      </c>
      <c r="Y327">
        <v>123</v>
      </c>
      <c r="Z327">
        <v>2056</v>
      </c>
      <c r="AA327">
        <v>88</v>
      </c>
      <c r="AB327">
        <v>4042</v>
      </c>
      <c r="AC327">
        <v>202</v>
      </c>
      <c r="AD327">
        <v>54</v>
      </c>
      <c r="AE327">
        <v>7</v>
      </c>
      <c r="AF327">
        <v>20</v>
      </c>
      <c r="AG327">
        <v>2</v>
      </c>
      <c r="AH327">
        <v>46</v>
      </c>
      <c r="AI327">
        <v>0</v>
      </c>
      <c r="AJ327">
        <v>0</v>
      </c>
      <c r="AK327">
        <v>0</v>
      </c>
      <c r="AL327">
        <v>77</v>
      </c>
      <c r="AM327">
        <v>0</v>
      </c>
      <c r="AN327">
        <v>49</v>
      </c>
      <c r="AO327">
        <v>12</v>
      </c>
      <c r="AP327">
        <v>3999</v>
      </c>
      <c r="AQ327">
        <v>192</v>
      </c>
      <c r="AR327">
        <v>623</v>
      </c>
      <c r="AS327">
        <v>54</v>
      </c>
      <c r="AT327">
        <v>3620</v>
      </c>
      <c r="AU327">
        <v>157</v>
      </c>
      <c r="AV327">
        <v>4161</v>
      </c>
      <c r="AW327">
        <v>204</v>
      </c>
      <c r="AX327">
        <v>82</v>
      </c>
      <c r="AY327">
        <v>7</v>
      </c>
      <c r="AZ327">
        <v>43</v>
      </c>
      <c r="BA327">
        <v>7</v>
      </c>
      <c r="BB327">
        <v>39</v>
      </c>
      <c r="BC327">
        <v>0</v>
      </c>
      <c r="BD327">
        <v>227</v>
      </c>
      <c r="BE327">
        <v>22</v>
      </c>
      <c r="BF327">
        <v>1046</v>
      </c>
      <c r="BG327">
        <v>73</v>
      </c>
      <c r="BH327">
        <v>1120</v>
      </c>
      <c r="BI327">
        <v>45</v>
      </c>
      <c r="BJ327">
        <v>460</v>
      </c>
      <c r="BK327">
        <v>0</v>
      </c>
      <c r="BL327">
        <v>2030</v>
      </c>
      <c r="BM327">
        <v>189</v>
      </c>
      <c r="BN327">
        <v>1941</v>
      </c>
      <c r="BO327">
        <v>145</v>
      </c>
      <c r="BP327">
        <v>89</v>
      </c>
      <c r="BQ327">
        <v>44</v>
      </c>
      <c r="BR327">
        <v>433</v>
      </c>
      <c r="BS327">
        <v>19</v>
      </c>
      <c r="BT327">
        <v>1362</v>
      </c>
      <c r="BU327">
        <v>65</v>
      </c>
      <c r="BV327">
        <v>717</v>
      </c>
      <c r="BW327">
        <v>105</v>
      </c>
      <c r="BX327">
        <v>384</v>
      </c>
      <c r="BY327">
        <v>38</v>
      </c>
      <c r="BZ327">
        <v>460</v>
      </c>
      <c r="CA327">
        <v>65</v>
      </c>
      <c r="CB327">
        <v>748</v>
      </c>
      <c r="CC327">
        <v>102</v>
      </c>
      <c r="CD327">
        <v>1904</v>
      </c>
      <c r="CE327">
        <v>93</v>
      </c>
      <c r="CF327">
        <v>1586</v>
      </c>
      <c r="CG327">
        <v>16</v>
      </c>
      <c r="CH327">
        <v>211</v>
      </c>
      <c r="CI327">
        <v>4032</v>
      </c>
      <c r="CJ327">
        <v>3092</v>
      </c>
      <c r="CK327">
        <v>1653</v>
      </c>
      <c r="CL327">
        <v>4870</v>
      </c>
      <c r="CM327">
        <v>175</v>
      </c>
      <c r="CN327">
        <v>14</v>
      </c>
      <c r="CO327">
        <v>29</v>
      </c>
      <c r="CP327">
        <v>175</v>
      </c>
      <c r="CQ327">
        <v>409</v>
      </c>
      <c r="CR327">
        <v>52</v>
      </c>
      <c r="CS327">
        <v>244</v>
      </c>
      <c r="CT327">
        <v>130</v>
      </c>
      <c r="CU327">
        <v>11</v>
      </c>
      <c r="CV327">
        <v>60</v>
      </c>
      <c r="CW327">
        <v>89</v>
      </c>
      <c r="CX327">
        <v>624</v>
      </c>
      <c r="CY327">
        <v>174</v>
      </c>
      <c r="CZ327">
        <v>61</v>
      </c>
      <c r="DA327">
        <v>94</v>
      </c>
      <c r="DB327">
        <v>147</v>
      </c>
      <c r="DC327">
        <v>52</v>
      </c>
      <c r="DD327">
        <v>230</v>
      </c>
      <c r="DE327">
        <v>632</v>
      </c>
      <c r="DF327">
        <v>1143</v>
      </c>
      <c r="DG327">
        <v>888</v>
      </c>
      <c r="DH327">
        <v>291</v>
      </c>
      <c r="DI327">
        <v>89</v>
      </c>
      <c r="DJ327">
        <v>63</v>
      </c>
      <c r="DK327">
        <v>166</v>
      </c>
      <c r="DL327">
        <v>91</v>
      </c>
      <c r="DM327">
        <v>4256</v>
      </c>
      <c r="DN327">
        <v>978</v>
      </c>
      <c r="DO327">
        <v>1325</v>
      </c>
      <c r="DP327">
        <v>450</v>
      </c>
      <c r="DQ327">
        <v>54</v>
      </c>
      <c r="DR327">
        <v>33</v>
      </c>
      <c r="DS327">
        <v>15</v>
      </c>
      <c r="DT327">
        <v>100</v>
      </c>
      <c r="DU327">
        <v>67</v>
      </c>
      <c r="DV327">
        <v>147</v>
      </c>
      <c r="DW327">
        <v>1775</v>
      </c>
      <c r="DX327" t="s">
        <v>1517</v>
      </c>
      <c r="DY327" t="s">
        <v>1028</v>
      </c>
      <c r="DZ327" t="s">
        <v>1553</v>
      </c>
      <c r="EA327" s="68" t="s">
        <v>700</v>
      </c>
      <c r="EB327">
        <v>55069</v>
      </c>
      <c r="EC327">
        <v>2.2000000000000002</v>
      </c>
      <c r="ED327">
        <v>1.7</v>
      </c>
      <c r="EE327">
        <v>2.2000000000000002</v>
      </c>
      <c r="EF327">
        <v>18.899999999999999</v>
      </c>
      <c r="EG327">
        <v>8.9</v>
      </c>
      <c r="EH327">
        <v>4.9000000000000004</v>
      </c>
      <c r="EI327">
        <v>2.4</v>
      </c>
      <c r="EJ327">
        <v>5.2</v>
      </c>
      <c r="EK327">
        <v>3.3</v>
      </c>
      <c r="EL327">
        <v>0.4</v>
      </c>
      <c r="EM327">
        <v>3.7</v>
      </c>
      <c r="EN327">
        <v>2.2999999999999998</v>
      </c>
      <c r="EO327">
        <v>2.9</v>
      </c>
      <c r="EP327">
        <v>2</v>
      </c>
      <c r="EQ327">
        <v>2.2999999999999998</v>
      </c>
      <c r="ER327">
        <v>19.100000000000001</v>
      </c>
      <c r="ES327">
        <v>17.899999999999999</v>
      </c>
      <c r="ET327">
        <v>30.6</v>
      </c>
      <c r="EV327">
        <v>20.2</v>
      </c>
      <c r="EW327">
        <v>24.7</v>
      </c>
      <c r="EX327">
        <v>2.1</v>
      </c>
      <c r="EY327">
        <v>2.2000000000000002</v>
      </c>
      <c r="EZ327">
        <v>13</v>
      </c>
      <c r="FA327">
        <v>20.6</v>
      </c>
      <c r="FB327">
        <v>34.299999999999997</v>
      </c>
      <c r="FC327">
        <v>6.9</v>
      </c>
      <c r="FD327">
        <v>1.7</v>
      </c>
      <c r="FE327">
        <v>6.2</v>
      </c>
      <c r="FF327">
        <v>4.7</v>
      </c>
      <c r="FG327">
        <v>2.4</v>
      </c>
      <c r="FH327">
        <v>3.7</v>
      </c>
      <c r="FI327">
        <v>4.3</v>
      </c>
      <c r="FJ327">
        <v>4.0999999999999996</v>
      </c>
      <c r="FK327">
        <v>29.4</v>
      </c>
      <c r="FL327">
        <v>3.7</v>
      </c>
      <c r="FM327">
        <v>2.9</v>
      </c>
      <c r="FN327">
        <v>9</v>
      </c>
      <c r="FO327">
        <v>7.7</v>
      </c>
      <c r="FP327">
        <v>8.6999999999999993</v>
      </c>
      <c r="FQ327">
        <v>2.7</v>
      </c>
      <c r="FR327">
        <v>1</v>
      </c>
      <c r="FS327">
        <v>41</v>
      </c>
      <c r="FZ327" t="s">
        <v>1871</v>
      </c>
      <c r="GA327" t="s">
        <v>1871</v>
      </c>
      <c r="GB327" t="s">
        <v>1133</v>
      </c>
      <c r="GC327" s="68" t="s">
        <v>2364</v>
      </c>
    </row>
    <row r="328" spans="1:185" x14ac:dyDescent="0.25">
      <c r="A328">
        <v>55070</v>
      </c>
      <c r="B328">
        <v>7810</v>
      </c>
      <c r="C328">
        <v>374</v>
      </c>
      <c r="D328">
        <v>2347</v>
      </c>
      <c r="E328">
        <v>50</v>
      </c>
      <c r="F328">
        <v>4737</v>
      </c>
      <c r="G328">
        <v>311</v>
      </c>
      <c r="H328">
        <v>726</v>
      </c>
      <c r="I328">
        <v>13</v>
      </c>
      <c r="J328">
        <v>923</v>
      </c>
      <c r="K328">
        <v>14</v>
      </c>
      <c r="L328">
        <v>1424</v>
      </c>
      <c r="M328">
        <v>36</v>
      </c>
      <c r="N328">
        <v>661</v>
      </c>
      <c r="O328">
        <v>50</v>
      </c>
      <c r="P328">
        <v>1107</v>
      </c>
      <c r="Q328">
        <v>43</v>
      </c>
      <c r="R328">
        <v>1028</v>
      </c>
      <c r="S328">
        <v>99</v>
      </c>
      <c r="T328">
        <v>1037</v>
      </c>
      <c r="U328">
        <v>85</v>
      </c>
      <c r="V328">
        <v>904</v>
      </c>
      <c r="W328">
        <v>34</v>
      </c>
      <c r="X328">
        <v>3948</v>
      </c>
      <c r="Y328">
        <v>214</v>
      </c>
      <c r="Z328">
        <v>3862</v>
      </c>
      <c r="AA328">
        <v>160</v>
      </c>
      <c r="AB328">
        <v>7429</v>
      </c>
      <c r="AC328">
        <v>374</v>
      </c>
      <c r="AD328">
        <v>0</v>
      </c>
      <c r="AE328">
        <v>0</v>
      </c>
      <c r="AF328">
        <v>7</v>
      </c>
      <c r="AG328">
        <v>0</v>
      </c>
      <c r="AH328">
        <v>24</v>
      </c>
      <c r="AI328">
        <v>0</v>
      </c>
      <c r="AJ328">
        <v>7</v>
      </c>
      <c r="AK328">
        <v>0</v>
      </c>
      <c r="AL328">
        <v>343</v>
      </c>
      <c r="AM328">
        <v>0</v>
      </c>
      <c r="AN328">
        <v>313</v>
      </c>
      <c r="AO328">
        <v>10</v>
      </c>
      <c r="AP328">
        <v>7130</v>
      </c>
      <c r="AQ328">
        <v>364</v>
      </c>
      <c r="AR328">
        <v>837</v>
      </c>
      <c r="AS328">
        <v>29</v>
      </c>
      <c r="AT328">
        <v>6973</v>
      </c>
      <c r="AU328">
        <v>345</v>
      </c>
      <c r="AV328">
        <v>7633</v>
      </c>
      <c r="AW328">
        <v>364</v>
      </c>
      <c r="AX328">
        <v>177</v>
      </c>
      <c r="AY328">
        <v>10</v>
      </c>
      <c r="AZ328">
        <v>74</v>
      </c>
      <c r="BA328">
        <v>0</v>
      </c>
      <c r="BB328">
        <v>103</v>
      </c>
      <c r="BC328">
        <v>10</v>
      </c>
      <c r="BD328">
        <v>378</v>
      </c>
      <c r="BE328">
        <v>63</v>
      </c>
      <c r="BF328">
        <v>1745</v>
      </c>
      <c r="BG328">
        <v>85</v>
      </c>
      <c r="BH328">
        <v>1947</v>
      </c>
      <c r="BI328">
        <v>95</v>
      </c>
      <c r="BJ328">
        <v>732</v>
      </c>
      <c r="BK328">
        <v>31</v>
      </c>
      <c r="BL328">
        <v>4131</v>
      </c>
      <c r="BM328">
        <v>271</v>
      </c>
      <c r="BN328">
        <v>3952</v>
      </c>
      <c r="BO328">
        <v>265</v>
      </c>
      <c r="BP328">
        <v>179</v>
      </c>
      <c r="BQ328">
        <v>6</v>
      </c>
      <c r="BR328">
        <v>606</v>
      </c>
      <c r="BS328">
        <v>40</v>
      </c>
      <c r="BT328">
        <v>3011</v>
      </c>
      <c r="BU328">
        <v>189</v>
      </c>
      <c r="BV328">
        <v>1179</v>
      </c>
      <c r="BW328">
        <v>82</v>
      </c>
      <c r="BX328">
        <v>547</v>
      </c>
      <c r="BY328">
        <v>40</v>
      </c>
      <c r="BZ328">
        <v>557</v>
      </c>
      <c r="CA328">
        <v>14</v>
      </c>
      <c r="CB328">
        <v>887</v>
      </c>
      <c r="CC328">
        <v>70</v>
      </c>
      <c r="CD328">
        <v>3818</v>
      </c>
      <c r="CE328">
        <v>245</v>
      </c>
      <c r="CF328">
        <v>3025</v>
      </c>
      <c r="CG328">
        <v>59</v>
      </c>
      <c r="CH328">
        <v>374</v>
      </c>
      <c r="CI328">
        <v>7436</v>
      </c>
      <c r="CJ328">
        <v>5782</v>
      </c>
      <c r="CK328">
        <v>2380</v>
      </c>
      <c r="CL328">
        <v>6766</v>
      </c>
      <c r="CM328">
        <v>206</v>
      </c>
      <c r="CN328">
        <v>77</v>
      </c>
      <c r="CO328">
        <v>15</v>
      </c>
      <c r="CP328">
        <v>601</v>
      </c>
      <c r="CQ328">
        <v>673</v>
      </c>
      <c r="CR328">
        <v>129</v>
      </c>
      <c r="CS328">
        <v>509</v>
      </c>
      <c r="CT328">
        <v>264</v>
      </c>
      <c r="CU328">
        <v>49</v>
      </c>
      <c r="CV328">
        <v>242</v>
      </c>
      <c r="CW328">
        <v>300</v>
      </c>
      <c r="CX328">
        <v>820</v>
      </c>
      <c r="CY328">
        <v>291</v>
      </c>
      <c r="CZ328">
        <v>162</v>
      </c>
      <c r="DA328">
        <v>168</v>
      </c>
      <c r="DB328">
        <v>72</v>
      </c>
      <c r="DC328">
        <v>34</v>
      </c>
      <c r="DD328">
        <v>248</v>
      </c>
      <c r="DE328">
        <v>659</v>
      </c>
      <c r="DF328">
        <v>2004</v>
      </c>
      <c r="DG328">
        <v>1448</v>
      </c>
      <c r="DH328">
        <v>614</v>
      </c>
      <c r="DI328">
        <v>221</v>
      </c>
      <c r="DJ328">
        <v>150</v>
      </c>
      <c r="DK328">
        <v>335</v>
      </c>
      <c r="DL328">
        <v>225</v>
      </c>
      <c r="DM328">
        <v>6705</v>
      </c>
      <c r="DN328">
        <v>846</v>
      </c>
      <c r="DO328">
        <v>2296</v>
      </c>
      <c r="DP328">
        <v>367</v>
      </c>
      <c r="DQ328">
        <v>38</v>
      </c>
      <c r="DR328">
        <v>70</v>
      </c>
      <c r="DS328">
        <v>74</v>
      </c>
      <c r="DT328">
        <v>43</v>
      </c>
      <c r="DU328">
        <v>34</v>
      </c>
      <c r="DV328">
        <v>101</v>
      </c>
      <c r="DW328">
        <v>2663</v>
      </c>
      <c r="DX328" t="s">
        <v>1523</v>
      </c>
      <c r="DY328" t="s">
        <v>1017</v>
      </c>
      <c r="DZ328" t="s">
        <v>1554</v>
      </c>
      <c r="EA328" s="68" t="s">
        <v>700</v>
      </c>
      <c r="EB328">
        <v>55070</v>
      </c>
      <c r="EC328">
        <v>1.7</v>
      </c>
      <c r="ED328">
        <v>1.8</v>
      </c>
      <c r="EE328">
        <v>2</v>
      </c>
      <c r="EF328">
        <v>6.3</v>
      </c>
      <c r="EG328">
        <v>3.4</v>
      </c>
      <c r="EH328">
        <v>5.2</v>
      </c>
      <c r="EI328">
        <v>4.5999999999999996</v>
      </c>
      <c r="EJ328">
        <v>3</v>
      </c>
      <c r="EK328">
        <v>3.9</v>
      </c>
      <c r="EL328">
        <v>1.6</v>
      </c>
      <c r="EM328">
        <v>2.2000000000000002</v>
      </c>
      <c r="EN328">
        <v>2.6</v>
      </c>
      <c r="EO328">
        <v>2.2999999999999998</v>
      </c>
      <c r="EP328">
        <v>1.7</v>
      </c>
      <c r="EQ328">
        <v>1.7</v>
      </c>
      <c r="ES328">
        <v>82.3</v>
      </c>
      <c r="ET328">
        <v>44.4</v>
      </c>
      <c r="EU328">
        <v>82.3</v>
      </c>
      <c r="EV328">
        <v>5</v>
      </c>
      <c r="EW328">
        <v>8</v>
      </c>
      <c r="EX328">
        <v>1.9</v>
      </c>
      <c r="EY328">
        <v>1.8</v>
      </c>
      <c r="EZ328">
        <v>13.5</v>
      </c>
      <c r="FA328">
        <v>20.9</v>
      </c>
      <c r="FB328">
        <v>25.2</v>
      </c>
      <c r="FC328">
        <v>3.7</v>
      </c>
      <c r="FD328">
        <v>1.8</v>
      </c>
      <c r="FE328">
        <v>13.1</v>
      </c>
      <c r="FF328">
        <v>3.1</v>
      </c>
      <c r="FG328">
        <v>2.8</v>
      </c>
      <c r="FH328">
        <v>4.2</v>
      </c>
      <c r="FI328">
        <v>2.2999999999999998</v>
      </c>
      <c r="FJ328">
        <v>2.4</v>
      </c>
      <c r="FK328">
        <v>5.3</v>
      </c>
      <c r="FL328">
        <v>4.9000000000000004</v>
      </c>
      <c r="FM328">
        <v>2.5</v>
      </c>
      <c r="FN328">
        <v>3.8</v>
      </c>
      <c r="FO328">
        <v>5.4</v>
      </c>
      <c r="FP328">
        <v>5.8</v>
      </c>
      <c r="FQ328">
        <v>2.8</v>
      </c>
      <c r="FR328">
        <v>1.7</v>
      </c>
      <c r="FS328">
        <v>20</v>
      </c>
      <c r="FZ328" t="s">
        <v>1871</v>
      </c>
      <c r="GA328" t="s">
        <v>1871</v>
      </c>
      <c r="GB328" t="s">
        <v>1134</v>
      </c>
      <c r="GC328" s="68" t="s">
        <v>2364</v>
      </c>
    </row>
    <row r="329" spans="1:185" x14ac:dyDescent="0.25">
      <c r="A329">
        <v>55071</v>
      </c>
      <c r="B329">
        <v>5684</v>
      </c>
      <c r="C329">
        <v>202</v>
      </c>
      <c r="D329">
        <v>1408</v>
      </c>
      <c r="E329">
        <v>34</v>
      </c>
      <c r="F329">
        <v>3647</v>
      </c>
      <c r="G329">
        <v>168</v>
      </c>
      <c r="H329">
        <v>629</v>
      </c>
      <c r="I329">
        <v>0</v>
      </c>
      <c r="J329">
        <v>515</v>
      </c>
      <c r="K329">
        <v>2</v>
      </c>
      <c r="L329">
        <v>893</v>
      </c>
      <c r="M329">
        <v>32</v>
      </c>
      <c r="N329">
        <v>573</v>
      </c>
      <c r="O329">
        <v>40</v>
      </c>
      <c r="P329">
        <v>845</v>
      </c>
      <c r="Q329">
        <v>45</v>
      </c>
      <c r="R329">
        <v>726</v>
      </c>
      <c r="S329">
        <v>23</v>
      </c>
      <c r="T329">
        <v>809</v>
      </c>
      <c r="U329">
        <v>38</v>
      </c>
      <c r="V329">
        <v>694</v>
      </c>
      <c r="W329">
        <v>22</v>
      </c>
      <c r="X329">
        <v>2884</v>
      </c>
      <c r="Y329">
        <v>129</v>
      </c>
      <c r="Z329">
        <v>2800</v>
      </c>
      <c r="AA329">
        <v>73</v>
      </c>
      <c r="AB329">
        <v>4903</v>
      </c>
      <c r="AC329">
        <v>157</v>
      </c>
      <c r="AD329">
        <v>43</v>
      </c>
      <c r="AE329">
        <v>19</v>
      </c>
      <c r="AF329">
        <v>9</v>
      </c>
      <c r="AG329">
        <v>0</v>
      </c>
      <c r="AH329">
        <v>423</v>
      </c>
      <c r="AI329">
        <v>26</v>
      </c>
      <c r="AJ329">
        <v>47</v>
      </c>
      <c r="AK329">
        <v>0</v>
      </c>
      <c r="AL329">
        <v>259</v>
      </c>
      <c r="AM329">
        <v>0</v>
      </c>
      <c r="AN329">
        <v>284</v>
      </c>
      <c r="AO329">
        <v>10</v>
      </c>
      <c r="AP329">
        <v>4666</v>
      </c>
      <c r="AQ329">
        <v>147</v>
      </c>
      <c r="AR329">
        <v>632</v>
      </c>
      <c r="AS329">
        <v>27</v>
      </c>
      <c r="AT329">
        <v>5052</v>
      </c>
      <c r="AU329">
        <v>175</v>
      </c>
      <c r="AV329">
        <v>5357</v>
      </c>
      <c r="AW329">
        <v>189</v>
      </c>
      <c r="AX329">
        <v>327</v>
      </c>
      <c r="AY329">
        <v>13</v>
      </c>
      <c r="AZ329">
        <v>220</v>
      </c>
      <c r="BA329">
        <v>13</v>
      </c>
      <c r="BB329">
        <v>107</v>
      </c>
      <c r="BC329">
        <v>0</v>
      </c>
      <c r="BD329">
        <v>311</v>
      </c>
      <c r="BE329">
        <v>28</v>
      </c>
      <c r="BF329">
        <v>1194</v>
      </c>
      <c r="BG329">
        <v>26</v>
      </c>
      <c r="BH329">
        <v>1461</v>
      </c>
      <c r="BI329">
        <v>74</v>
      </c>
      <c r="BJ329">
        <v>737</v>
      </c>
      <c r="BK329">
        <v>0</v>
      </c>
      <c r="BL329">
        <v>3206</v>
      </c>
      <c r="BM329">
        <v>116</v>
      </c>
      <c r="BN329">
        <v>3099</v>
      </c>
      <c r="BO329">
        <v>81</v>
      </c>
      <c r="BP329">
        <v>107</v>
      </c>
      <c r="BQ329">
        <v>35</v>
      </c>
      <c r="BR329">
        <v>441</v>
      </c>
      <c r="BS329">
        <v>52</v>
      </c>
      <c r="BT329">
        <v>2093</v>
      </c>
      <c r="BU329">
        <v>58</v>
      </c>
      <c r="BV329">
        <v>1204</v>
      </c>
      <c r="BW329">
        <v>70</v>
      </c>
      <c r="BX329">
        <v>350</v>
      </c>
      <c r="BY329">
        <v>40</v>
      </c>
      <c r="BZ329">
        <v>408</v>
      </c>
      <c r="CA329">
        <v>43</v>
      </c>
      <c r="CB329">
        <v>646</v>
      </c>
      <c r="CC329">
        <v>43</v>
      </c>
      <c r="CD329">
        <v>2702</v>
      </c>
      <c r="CE329">
        <v>83</v>
      </c>
      <c r="CF329">
        <v>2316</v>
      </c>
      <c r="CG329">
        <v>76</v>
      </c>
      <c r="CH329">
        <v>202</v>
      </c>
      <c r="CI329">
        <v>5482</v>
      </c>
      <c r="CJ329">
        <v>4166</v>
      </c>
      <c r="CK329">
        <v>1851</v>
      </c>
      <c r="CL329">
        <v>4673</v>
      </c>
      <c r="CM329">
        <v>578</v>
      </c>
      <c r="CN329">
        <v>118</v>
      </c>
      <c r="CO329">
        <v>42</v>
      </c>
      <c r="CP329">
        <v>227</v>
      </c>
      <c r="CQ329">
        <v>449</v>
      </c>
      <c r="CR329">
        <v>161</v>
      </c>
      <c r="CS329">
        <v>348</v>
      </c>
      <c r="CT329">
        <v>242</v>
      </c>
      <c r="CU329">
        <v>60</v>
      </c>
      <c r="CV329">
        <v>218</v>
      </c>
      <c r="CW329">
        <v>154</v>
      </c>
      <c r="CX329">
        <v>717</v>
      </c>
      <c r="CY329">
        <v>294</v>
      </c>
      <c r="CZ329">
        <v>157</v>
      </c>
      <c r="DA329">
        <v>122</v>
      </c>
      <c r="DB329">
        <v>155</v>
      </c>
      <c r="DC329">
        <v>67</v>
      </c>
      <c r="DD329">
        <v>241</v>
      </c>
      <c r="DE329">
        <v>679</v>
      </c>
      <c r="DF329">
        <v>1394</v>
      </c>
      <c r="DG329">
        <v>980</v>
      </c>
      <c r="DH329">
        <v>348</v>
      </c>
      <c r="DI329">
        <v>171</v>
      </c>
      <c r="DJ329">
        <v>152</v>
      </c>
      <c r="DK329">
        <v>243</v>
      </c>
      <c r="DL329">
        <v>150</v>
      </c>
      <c r="DM329">
        <v>4980</v>
      </c>
      <c r="DN329">
        <v>618</v>
      </c>
      <c r="DO329">
        <v>1623</v>
      </c>
      <c r="DP329">
        <v>450</v>
      </c>
      <c r="DQ329">
        <v>62</v>
      </c>
      <c r="DR329">
        <v>101</v>
      </c>
      <c r="DS329">
        <v>19</v>
      </c>
      <c r="DT329">
        <v>67</v>
      </c>
      <c r="DU329">
        <v>19</v>
      </c>
      <c r="DV329">
        <v>172</v>
      </c>
      <c r="DW329">
        <v>2073</v>
      </c>
      <c r="DX329" t="s">
        <v>1523</v>
      </c>
      <c r="DY329" t="s">
        <v>1097</v>
      </c>
      <c r="DZ329" t="s">
        <v>1555</v>
      </c>
      <c r="EA329" s="68" t="s">
        <v>700</v>
      </c>
      <c r="EB329">
        <v>55071</v>
      </c>
      <c r="EC329">
        <v>1.4</v>
      </c>
      <c r="ED329">
        <v>0.6</v>
      </c>
      <c r="EE329">
        <v>2.6</v>
      </c>
      <c r="EF329">
        <v>5.8</v>
      </c>
      <c r="EG329">
        <v>3.8</v>
      </c>
      <c r="EH329">
        <v>3</v>
      </c>
      <c r="EI329">
        <v>3.9</v>
      </c>
      <c r="EJ329">
        <v>2.9</v>
      </c>
      <c r="EK329">
        <v>4.5999999999999996</v>
      </c>
      <c r="EL329">
        <v>1.6</v>
      </c>
      <c r="EM329">
        <v>2</v>
      </c>
      <c r="EN329">
        <v>2.7</v>
      </c>
      <c r="EO329">
        <v>2</v>
      </c>
      <c r="EP329">
        <v>1.3</v>
      </c>
      <c r="EQ329">
        <v>1.5</v>
      </c>
      <c r="ER329">
        <v>55.8</v>
      </c>
      <c r="ES329">
        <v>72.5</v>
      </c>
      <c r="ET329">
        <v>7</v>
      </c>
      <c r="EU329">
        <v>30.1</v>
      </c>
      <c r="EV329">
        <v>6.5</v>
      </c>
      <c r="EW329">
        <v>5.9</v>
      </c>
      <c r="EX329">
        <v>1.6</v>
      </c>
      <c r="EY329">
        <v>1.5</v>
      </c>
      <c r="EZ329">
        <v>5</v>
      </c>
      <c r="FA329">
        <v>6.8</v>
      </c>
      <c r="FB329">
        <v>15</v>
      </c>
      <c r="FC329">
        <v>3.9</v>
      </c>
      <c r="FD329">
        <v>1.5</v>
      </c>
      <c r="FE329">
        <v>7.9</v>
      </c>
      <c r="FF329">
        <v>1.9</v>
      </c>
      <c r="FG329">
        <v>3</v>
      </c>
      <c r="FH329">
        <v>2.2999999999999998</v>
      </c>
      <c r="FI329">
        <v>1.8</v>
      </c>
      <c r="FJ329">
        <v>1.3</v>
      </c>
      <c r="FK329">
        <v>20.7</v>
      </c>
      <c r="FL329">
        <v>7.4</v>
      </c>
      <c r="FM329">
        <v>1.7</v>
      </c>
      <c r="FN329">
        <v>3.1</v>
      </c>
      <c r="FO329">
        <v>10.5</v>
      </c>
      <c r="FP329">
        <v>5.0999999999999996</v>
      </c>
      <c r="FQ329">
        <v>1.8</v>
      </c>
      <c r="FR329">
        <v>2.4</v>
      </c>
      <c r="FS329">
        <v>30</v>
      </c>
      <c r="FZ329" t="s">
        <v>1871</v>
      </c>
      <c r="GA329" t="s">
        <v>1871</v>
      </c>
      <c r="GB329" t="s">
        <v>1135</v>
      </c>
      <c r="GC329" s="68" t="s">
        <v>2364</v>
      </c>
    </row>
    <row r="330" spans="1:185" x14ac:dyDescent="0.25">
      <c r="A330">
        <v>55072</v>
      </c>
      <c r="B330">
        <v>3334</v>
      </c>
      <c r="C330">
        <v>247</v>
      </c>
      <c r="D330">
        <v>794</v>
      </c>
      <c r="E330">
        <v>24</v>
      </c>
      <c r="F330">
        <v>1859</v>
      </c>
      <c r="G330">
        <v>218</v>
      </c>
      <c r="H330">
        <v>681</v>
      </c>
      <c r="I330">
        <v>5</v>
      </c>
      <c r="J330">
        <v>221</v>
      </c>
      <c r="K330">
        <v>4</v>
      </c>
      <c r="L330">
        <v>573</v>
      </c>
      <c r="M330">
        <v>20</v>
      </c>
      <c r="N330">
        <v>278</v>
      </c>
      <c r="O330">
        <v>24</v>
      </c>
      <c r="P330">
        <v>331</v>
      </c>
      <c r="Q330">
        <v>61</v>
      </c>
      <c r="R330">
        <v>311</v>
      </c>
      <c r="S330">
        <v>18</v>
      </c>
      <c r="T330">
        <v>433</v>
      </c>
      <c r="U330">
        <v>66</v>
      </c>
      <c r="V330">
        <v>506</v>
      </c>
      <c r="W330">
        <v>49</v>
      </c>
      <c r="X330">
        <v>1739</v>
      </c>
      <c r="Y330">
        <v>121</v>
      </c>
      <c r="Z330">
        <v>1595</v>
      </c>
      <c r="AA330">
        <v>126</v>
      </c>
      <c r="AB330">
        <v>2935</v>
      </c>
      <c r="AC330">
        <v>162</v>
      </c>
      <c r="AD330">
        <v>61</v>
      </c>
      <c r="AE330">
        <v>4</v>
      </c>
      <c r="AF330">
        <v>207</v>
      </c>
      <c r="AG330">
        <v>63</v>
      </c>
      <c r="AH330">
        <v>9</v>
      </c>
      <c r="AI330">
        <v>0</v>
      </c>
      <c r="AJ330">
        <v>29</v>
      </c>
      <c r="AK330">
        <v>0</v>
      </c>
      <c r="AL330">
        <v>93</v>
      </c>
      <c r="AM330">
        <v>18</v>
      </c>
      <c r="AN330">
        <v>129</v>
      </c>
      <c r="AO330">
        <v>12</v>
      </c>
      <c r="AP330">
        <v>2841</v>
      </c>
      <c r="AQ330">
        <v>153</v>
      </c>
      <c r="AR330">
        <v>727</v>
      </c>
      <c r="AS330">
        <v>52</v>
      </c>
      <c r="AT330">
        <v>2607</v>
      </c>
      <c r="AU330">
        <v>195</v>
      </c>
      <c r="AV330">
        <v>3295</v>
      </c>
      <c r="AW330">
        <v>247</v>
      </c>
      <c r="AX330">
        <v>39</v>
      </c>
      <c r="AY330">
        <v>0</v>
      </c>
      <c r="AZ330">
        <v>39</v>
      </c>
      <c r="BA330">
        <v>0</v>
      </c>
      <c r="BB330">
        <v>0</v>
      </c>
      <c r="BC330">
        <v>0</v>
      </c>
      <c r="BD330">
        <v>283</v>
      </c>
      <c r="BE330">
        <v>58</v>
      </c>
      <c r="BF330">
        <v>870</v>
      </c>
      <c r="BG330">
        <v>66</v>
      </c>
      <c r="BH330">
        <v>798</v>
      </c>
      <c r="BI330">
        <v>72</v>
      </c>
      <c r="BJ330">
        <v>311</v>
      </c>
      <c r="BK330">
        <v>3</v>
      </c>
      <c r="BL330">
        <v>1313</v>
      </c>
      <c r="BM330">
        <v>154</v>
      </c>
      <c r="BN330">
        <v>1217</v>
      </c>
      <c r="BO330">
        <v>139</v>
      </c>
      <c r="BP330">
        <v>96</v>
      </c>
      <c r="BQ330">
        <v>15</v>
      </c>
      <c r="BR330">
        <v>546</v>
      </c>
      <c r="BS330">
        <v>64</v>
      </c>
      <c r="BT330">
        <v>807</v>
      </c>
      <c r="BU330">
        <v>84</v>
      </c>
      <c r="BV330">
        <v>557</v>
      </c>
      <c r="BW330">
        <v>96</v>
      </c>
      <c r="BX330">
        <v>495</v>
      </c>
      <c r="BY330">
        <v>38</v>
      </c>
      <c r="BZ330">
        <v>487</v>
      </c>
      <c r="CA330">
        <v>46</v>
      </c>
      <c r="CB330">
        <v>963</v>
      </c>
      <c r="CC330">
        <v>91</v>
      </c>
      <c r="CD330">
        <v>1478</v>
      </c>
      <c r="CE330">
        <v>123</v>
      </c>
      <c r="CF330">
        <v>813</v>
      </c>
      <c r="CG330">
        <v>21</v>
      </c>
      <c r="CH330">
        <v>247</v>
      </c>
      <c r="CI330">
        <v>3087</v>
      </c>
      <c r="CJ330">
        <v>2328</v>
      </c>
      <c r="CK330">
        <v>1564</v>
      </c>
      <c r="CL330">
        <v>3881</v>
      </c>
      <c r="CM330">
        <v>474</v>
      </c>
      <c r="CN330">
        <v>85</v>
      </c>
      <c r="CO330">
        <v>46</v>
      </c>
      <c r="CP330">
        <v>108</v>
      </c>
      <c r="CQ330">
        <v>110</v>
      </c>
      <c r="CR330">
        <v>17</v>
      </c>
      <c r="CS330">
        <v>190</v>
      </c>
      <c r="CT330">
        <v>47</v>
      </c>
      <c r="CU330">
        <v>15</v>
      </c>
      <c r="CV330">
        <v>61</v>
      </c>
      <c r="CW330">
        <v>79</v>
      </c>
      <c r="CX330">
        <v>257</v>
      </c>
      <c r="CY330">
        <v>295</v>
      </c>
      <c r="CZ330">
        <v>67</v>
      </c>
      <c r="DA330">
        <v>111</v>
      </c>
      <c r="DB330">
        <v>51</v>
      </c>
      <c r="DC330">
        <v>116</v>
      </c>
      <c r="DD330">
        <v>224</v>
      </c>
      <c r="DE330">
        <v>507</v>
      </c>
      <c r="DF330">
        <v>755</v>
      </c>
      <c r="DG330">
        <v>524</v>
      </c>
      <c r="DH330">
        <v>149</v>
      </c>
      <c r="DI330">
        <v>99</v>
      </c>
      <c r="DJ330">
        <v>67</v>
      </c>
      <c r="DK330">
        <v>132</v>
      </c>
      <c r="DL330">
        <v>84</v>
      </c>
      <c r="DM330">
        <v>3797</v>
      </c>
      <c r="DN330">
        <v>675</v>
      </c>
      <c r="DO330">
        <v>933</v>
      </c>
      <c r="DP330">
        <v>329</v>
      </c>
      <c r="DQ330">
        <v>42</v>
      </c>
      <c r="DR330">
        <v>46</v>
      </c>
      <c r="DS330">
        <v>39</v>
      </c>
      <c r="DT330">
        <v>37</v>
      </c>
      <c r="DU330">
        <v>14</v>
      </c>
      <c r="DV330">
        <v>108</v>
      </c>
      <c r="DW330">
        <v>1262</v>
      </c>
      <c r="DX330" t="s">
        <v>1517</v>
      </c>
      <c r="DY330" t="s">
        <v>1073</v>
      </c>
      <c r="DZ330" t="s">
        <v>1556</v>
      </c>
      <c r="EA330" s="68" t="s">
        <v>700</v>
      </c>
      <c r="EB330">
        <v>55072</v>
      </c>
      <c r="EC330">
        <v>2.2999999999999998</v>
      </c>
      <c r="ED330">
        <v>3.6</v>
      </c>
      <c r="EE330">
        <v>2.8</v>
      </c>
      <c r="EF330">
        <v>6.8</v>
      </c>
      <c r="EG330">
        <v>8</v>
      </c>
      <c r="EH330">
        <v>3.4</v>
      </c>
      <c r="EI330">
        <v>11.6</v>
      </c>
      <c r="EJ330">
        <v>5.4</v>
      </c>
      <c r="EK330">
        <v>4.7</v>
      </c>
      <c r="EL330">
        <v>2.4</v>
      </c>
      <c r="EM330">
        <v>3.7</v>
      </c>
      <c r="EN330">
        <v>1.1000000000000001</v>
      </c>
      <c r="EO330">
        <v>2.4</v>
      </c>
      <c r="EP330">
        <v>3.5</v>
      </c>
      <c r="EQ330">
        <v>2</v>
      </c>
      <c r="ER330">
        <v>14.9</v>
      </c>
      <c r="ES330">
        <v>14.8</v>
      </c>
      <c r="ET330">
        <v>72.5</v>
      </c>
      <c r="EU330">
        <v>40.4</v>
      </c>
      <c r="EV330">
        <v>16.100000000000001</v>
      </c>
      <c r="EW330">
        <v>10</v>
      </c>
      <c r="EX330">
        <v>2</v>
      </c>
      <c r="EY330">
        <v>2.2999999999999998</v>
      </c>
      <c r="EZ330">
        <v>34.299999999999997</v>
      </c>
      <c r="FA330">
        <v>34.299999999999997</v>
      </c>
      <c r="FC330">
        <v>4.0999999999999996</v>
      </c>
      <c r="FD330">
        <v>2.6</v>
      </c>
      <c r="FE330">
        <v>9</v>
      </c>
      <c r="FF330">
        <v>2.7</v>
      </c>
      <c r="FG330">
        <v>6.3</v>
      </c>
      <c r="FH330">
        <v>1.4</v>
      </c>
      <c r="FI330">
        <v>3.6</v>
      </c>
      <c r="FJ330">
        <v>3.8</v>
      </c>
      <c r="FK330">
        <v>12.4</v>
      </c>
      <c r="FL330">
        <v>9.1999999999999993</v>
      </c>
      <c r="FM330">
        <v>3.4</v>
      </c>
      <c r="FN330">
        <v>9.6</v>
      </c>
      <c r="FO330">
        <v>4.8</v>
      </c>
      <c r="FP330">
        <v>5.7</v>
      </c>
      <c r="FQ330">
        <v>2.9</v>
      </c>
      <c r="FR330">
        <v>2.1</v>
      </c>
      <c r="FS330">
        <v>52</v>
      </c>
      <c r="FZ330" t="s">
        <v>1871</v>
      </c>
      <c r="GA330" t="s">
        <v>1872</v>
      </c>
      <c r="GB330" t="s">
        <v>1136</v>
      </c>
      <c r="GC330" s="68" t="s">
        <v>2364</v>
      </c>
    </row>
    <row r="331" spans="1:185" x14ac:dyDescent="0.25">
      <c r="A331">
        <v>55075</v>
      </c>
      <c r="B331">
        <v>20274</v>
      </c>
      <c r="C331">
        <v>1376</v>
      </c>
      <c r="D331">
        <v>5342</v>
      </c>
      <c r="E331">
        <v>226</v>
      </c>
      <c r="F331">
        <v>12429</v>
      </c>
      <c r="G331">
        <v>1150</v>
      </c>
      <c r="H331">
        <v>2503</v>
      </c>
      <c r="I331">
        <v>0</v>
      </c>
      <c r="J331">
        <v>1873</v>
      </c>
      <c r="K331">
        <v>32</v>
      </c>
      <c r="L331">
        <v>3469</v>
      </c>
      <c r="M331">
        <v>194</v>
      </c>
      <c r="N331">
        <v>1940</v>
      </c>
      <c r="O331">
        <v>306</v>
      </c>
      <c r="P331">
        <v>2999</v>
      </c>
      <c r="Q331">
        <v>237</v>
      </c>
      <c r="R331">
        <v>2346</v>
      </c>
      <c r="S331">
        <v>261</v>
      </c>
      <c r="T331">
        <v>2587</v>
      </c>
      <c r="U331">
        <v>260</v>
      </c>
      <c r="V331">
        <v>2557</v>
      </c>
      <c r="W331">
        <v>86</v>
      </c>
      <c r="X331">
        <v>9910</v>
      </c>
      <c r="Y331">
        <v>748</v>
      </c>
      <c r="Z331">
        <v>10364</v>
      </c>
      <c r="AA331">
        <v>628</v>
      </c>
      <c r="AB331">
        <v>16446</v>
      </c>
      <c r="AC331">
        <v>766</v>
      </c>
      <c r="AD331">
        <v>565</v>
      </c>
      <c r="AE331">
        <v>56</v>
      </c>
      <c r="AF331">
        <v>151</v>
      </c>
      <c r="AG331">
        <v>17</v>
      </c>
      <c r="AH331">
        <v>418</v>
      </c>
      <c r="AI331">
        <v>52</v>
      </c>
      <c r="AJ331">
        <v>1224</v>
      </c>
      <c r="AK331">
        <v>388</v>
      </c>
      <c r="AL331">
        <v>1470</v>
      </c>
      <c r="AM331">
        <v>97</v>
      </c>
      <c r="AN331">
        <v>2979</v>
      </c>
      <c r="AO331">
        <v>731</v>
      </c>
      <c r="AP331">
        <v>15151</v>
      </c>
      <c r="AQ331">
        <v>451</v>
      </c>
      <c r="AR331">
        <v>2335</v>
      </c>
      <c r="AS331">
        <v>23</v>
      </c>
      <c r="AT331">
        <v>17939</v>
      </c>
      <c r="AU331">
        <v>1353</v>
      </c>
      <c r="AV331">
        <v>18982</v>
      </c>
      <c r="AW331">
        <v>926</v>
      </c>
      <c r="AX331">
        <v>1292</v>
      </c>
      <c r="AY331">
        <v>450</v>
      </c>
      <c r="AZ331">
        <v>515</v>
      </c>
      <c r="BA331">
        <v>66</v>
      </c>
      <c r="BB331">
        <v>777</v>
      </c>
      <c r="BC331">
        <v>384</v>
      </c>
      <c r="BD331">
        <v>1182</v>
      </c>
      <c r="BE331">
        <v>293</v>
      </c>
      <c r="BF331">
        <v>3428</v>
      </c>
      <c r="BG331">
        <v>154</v>
      </c>
      <c r="BH331">
        <v>4920</v>
      </c>
      <c r="BI331">
        <v>261</v>
      </c>
      <c r="BJ331">
        <v>3462</v>
      </c>
      <c r="BK331">
        <v>136</v>
      </c>
      <c r="BL331">
        <v>10552</v>
      </c>
      <c r="BM331">
        <v>910</v>
      </c>
      <c r="BN331">
        <v>10193</v>
      </c>
      <c r="BO331">
        <v>861</v>
      </c>
      <c r="BP331">
        <v>359</v>
      </c>
      <c r="BQ331">
        <v>49</v>
      </c>
      <c r="BR331">
        <v>1877</v>
      </c>
      <c r="BS331">
        <v>240</v>
      </c>
      <c r="BT331">
        <v>7399</v>
      </c>
      <c r="BU331">
        <v>475</v>
      </c>
      <c r="BV331">
        <v>3451</v>
      </c>
      <c r="BW331">
        <v>505</v>
      </c>
      <c r="BX331">
        <v>1579</v>
      </c>
      <c r="BY331">
        <v>170</v>
      </c>
      <c r="BZ331">
        <v>2188</v>
      </c>
      <c r="CA331">
        <v>144</v>
      </c>
      <c r="CB331">
        <v>3116</v>
      </c>
      <c r="CC331">
        <v>222</v>
      </c>
      <c r="CD331">
        <v>10024</v>
      </c>
      <c r="CE331">
        <v>1067</v>
      </c>
      <c r="CF331">
        <v>7068</v>
      </c>
      <c r="CG331">
        <v>83</v>
      </c>
      <c r="CH331">
        <v>1376</v>
      </c>
      <c r="CI331">
        <v>18898</v>
      </c>
      <c r="CJ331">
        <v>14445</v>
      </c>
      <c r="CK331">
        <v>7022</v>
      </c>
      <c r="CL331">
        <v>16394</v>
      </c>
      <c r="CM331">
        <v>2376</v>
      </c>
      <c r="CN331">
        <v>990</v>
      </c>
      <c r="CO331">
        <v>22</v>
      </c>
      <c r="CP331">
        <v>722</v>
      </c>
      <c r="CQ331">
        <v>1197</v>
      </c>
      <c r="CR331">
        <v>403</v>
      </c>
      <c r="CS331">
        <v>1287</v>
      </c>
      <c r="CT331">
        <v>772</v>
      </c>
      <c r="CU331">
        <v>229</v>
      </c>
      <c r="CV331">
        <v>728</v>
      </c>
      <c r="CW331">
        <v>1194</v>
      </c>
      <c r="CX331">
        <v>2243</v>
      </c>
      <c r="CY331">
        <v>1135</v>
      </c>
      <c r="CZ331">
        <v>483</v>
      </c>
      <c r="DA331">
        <v>640</v>
      </c>
      <c r="DB331">
        <v>418</v>
      </c>
      <c r="DC331">
        <v>476</v>
      </c>
      <c r="DD331">
        <v>950</v>
      </c>
      <c r="DE331">
        <v>2979</v>
      </c>
      <c r="DF331">
        <v>5108</v>
      </c>
      <c r="DG331">
        <v>3449</v>
      </c>
      <c r="DH331">
        <v>1434</v>
      </c>
      <c r="DI331">
        <v>441</v>
      </c>
      <c r="DJ331">
        <v>314</v>
      </c>
      <c r="DK331">
        <v>1218</v>
      </c>
      <c r="DL331">
        <v>722</v>
      </c>
      <c r="DM331">
        <v>16922</v>
      </c>
      <c r="DN331">
        <v>3141</v>
      </c>
      <c r="DO331">
        <v>5309</v>
      </c>
      <c r="DP331">
        <v>2778</v>
      </c>
      <c r="DQ331">
        <v>261</v>
      </c>
      <c r="DR331">
        <v>261</v>
      </c>
      <c r="DS331">
        <v>390</v>
      </c>
      <c r="DT331">
        <v>450</v>
      </c>
      <c r="DU331">
        <v>369</v>
      </c>
      <c r="DV331">
        <v>979</v>
      </c>
      <c r="DW331">
        <v>8087</v>
      </c>
      <c r="DX331" t="s">
        <v>1523</v>
      </c>
      <c r="DY331" t="s">
        <v>1034</v>
      </c>
      <c r="DZ331" t="s">
        <v>1557</v>
      </c>
      <c r="EA331" s="68" t="s">
        <v>700</v>
      </c>
      <c r="EB331">
        <v>55075</v>
      </c>
      <c r="EC331">
        <v>1.5</v>
      </c>
      <c r="ED331">
        <v>1.5</v>
      </c>
      <c r="EE331">
        <v>3.6</v>
      </c>
      <c r="EF331">
        <v>5.4</v>
      </c>
      <c r="EG331">
        <v>3.2</v>
      </c>
      <c r="EH331">
        <v>3.8</v>
      </c>
      <c r="EI331">
        <v>4.4000000000000004</v>
      </c>
      <c r="EJ331">
        <v>1.7</v>
      </c>
      <c r="EK331">
        <v>1.2</v>
      </c>
      <c r="EL331">
        <v>2.6</v>
      </c>
      <c r="EM331">
        <v>1.8</v>
      </c>
      <c r="EN331">
        <v>0.7</v>
      </c>
      <c r="EO331">
        <v>1.8</v>
      </c>
      <c r="EP331">
        <v>1.7</v>
      </c>
      <c r="EQ331">
        <v>1.3</v>
      </c>
      <c r="ER331">
        <v>8.1</v>
      </c>
      <c r="ES331">
        <v>16.399999999999999</v>
      </c>
      <c r="ET331">
        <v>18.100000000000001</v>
      </c>
      <c r="EU331">
        <v>14.4</v>
      </c>
      <c r="EV331">
        <v>4.4000000000000004</v>
      </c>
      <c r="EW331">
        <v>7.4</v>
      </c>
      <c r="EX331">
        <v>0.7</v>
      </c>
      <c r="EY331">
        <v>1.2</v>
      </c>
      <c r="EZ331">
        <v>9.6</v>
      </c>
      <c r="FA331">
        <v>8.1999999999999993</v>
      </c>
      <c r="FB331">
        <v>14</v>
      </c>
      <c r="FC331">
        <v>0.9</v>
      </c>
      <c r="FD331">
        <v>1.6</v>
      </c>
      <c r="FE331">
        <v>9.3000000000000007</v>
      </c>
      <c r="FF331">
        <v>2</v>
      </c>
      <c r="FG331">
        <v>1.8</v>
      </c>
      <c r="FH331">
        <v>2.6</v>
      </c>
      <c r="FI331">
        <v>1.8</v>
      </c>
      <c r="FJ331">
        <v>1.8</v>
      </c>
      <c r="FK331">
        <v>11</v>
      </c>
      <c r="FL331">
        <v>6.2</v>
      </c>
      <c r="FM331">
        <v>2</v>
      </c>
      <c r="FN331">
        <v>3.1</v>
      </c>
      <c r="FO331">
        <v>4.7</v>
      </c>
      <c r="FP331">
        <v>3.1</v>
      </c>
      <c r="FQ331">
        <v>2.6</v>
      </c>
      <c r="FR331">
        <v>0.7</v>
      </c>
      <c r="FS331">
        <v>70</v>
      </c>
      <c r="FZ331" t="s">
        <v>1871</v>
      </c>
      <c r="GA331" t="s">
        <v>1871</v>
      </c>
      <c r="GB331" t="s">
        <v>1137</v>
      </c>
      <c r="GC331" s="68" t="s">
        <v>2364</v>
      </c>
    </row>
    <row r="332" spans="1:185" x14ac:dyDescent="0.25">
      <c r="A332">
        <v>55076</v>
      </c>
      <c r="B332">
        <v>21643</v>
      </c>
      <c r="C332">
        <v>1104</v>
      </c>
      <c r="D332">
        <v>4954</v>
      </c>
      <c r="E332">
        <v>192</v>
      </c>
      <c r="F332">
        <v>13020</v>
      </c>
      <c r="G332">
        <v>897</v>
      </c>
      <c r="H332">
        <v>3669</v>
      </c>
      <c r="I332">
        <v>15</v>
      </c>
      <c r="J332">
        <v>1342</v>
      </c>
      <c r="K332">
        <v>33</v>
      </c>
      <c r="L332">
        <v>3612</v>
      </c>
      <c r="M332">
        <v>159</v>
      </c>
      <c r="N332">
        <v>1637</v>
      </c>
      <c r="O332">
        <v>284</v>
      </c>
      <c r="P332">
        <v>2441</v>
      </c>
      <c r="Q332">
        <v>214</v>
      </c>
      <c r="R332">
        <v>2849</v>
      </c>
      <c r="S332">
        <v>177</v>
      </c>
      <c r="T332">
        <v>2936</v>
      </c>
      <c r="U332">
        <v>105</v>
      </c>
      <c r="V332">
        <v>3157</v>
      </c>
      <c r="W332">
        <v>117</v>
      </c>
      <c r="X332">
        <v>10786</v>
      </c>
      <c r="Y332">
        <v>609</v>
      </c>
      <c r="Z332">
        <v>10857</v>
      </c>
      <c r="AA332">
        <v>495</v>
      </c>
      <c r="AB332">
        <v>17764</v>
      </c>
      <c r="AC332">
        <v>617</v>
      </c>
      <c r="AD332">
        <v>808</v>
      </c>
      <c r="AE332">
        <v>280</v>
      </c>
      <c r="AF332">
        <v>27</v>
      </c>
      <c r="AG332">
        <v>0</v>
      </c>
      <c r="AH332">
        <v>886</v>
      </c>
      <c r="AI332">
        <v>44</v>
      </c>
      <c r="AJ332">
        <v>1482</v>
      </c>
      <c r="AK332">
        <v>163</v>
      </c>
      <c r="AL332">
        <v>676</v>
      </c>
      <c r="AM332">
        <v>0</v>
      </c>
      <c r="AN332">
        <v>2532</v>
      </c>
      <c r="AO332">
        <v>251</v>
      </c>
      <c r="AP332">
        <v>16843</v>
      </c>
      <c r="AQ332">
        <v>544</v>
      </c>
      <c r="AR332">
        <v>2564</v>
      </c>
      <c r="AS332">
        <v>162</v>
      </c>
      <c r="AT332">
        <v>19079</v>
      </c>
      <c r="AU332">
        <v>942</v>
      </c>
      <c r="AV332">
        <v>19420</v>
      </c>
      <c r="AW332">
        <v>648</v>
      </c>
      <c r="AX332">
        <v>2223</v>
      </c>
      <c r="AY332">
        <v>456</v>
      </c>
      <c r="AZ332">
        <v>987</v>
      </c>
      <c r="BA332">
        <v>45</v>
      </c>
      <c r="BB332">
        <v>1236</v>
      </c>
      <c r="BC332">
        <v>411</v>
      </c>
      <c r="BD332">
        <v>934</v>
      </c>
      <c r="BE332">
        <v>199</v>
      </c>
      <c r="BF332">
        <v>3912</v>
      </c>
      <c r="BG332">
        <v>80</v>
      </c>
      <c r="BH332">
        <v>5224</v>
      </c>
      <c r="BI332">
        <v>193</v>
      </c>
      <c r="BJ332">
        <v>4982</v>
      </c>
      <c r="BK332">
        <v>156</v>
      </c>
      <c r="BL332">
        <v>11123</v>
      </c>
      <c r="BM332">
        <v>799</v>
      </c>
      <c r="BN332">
        <v>10671</v>
      </c>
      <c r="BO332">
        <v>716</v>
      </c>
      <c r="BP332">
        <v>452</v>
      </c>
      <c r="BQ332">
        <v>83</v>
      </c>
      <c r="BR332">
        <v>1897</v>
      </c>
      <c r="BS332">
        <v>98</v>
      </c>
      <c r="BT332">
        <v>7786</v>
      </c>
      <c r="BU332">
        <v>476</v>
      </c>
      <c r="BV332">
        <v>3363</v>
      </c>
      <c r="BW332">
        <v>294</v>
      </c>
      <c r="BX332">
        <v>1871</v>
      </c>
      <c r="BY332">
        <v>127</v>
      </c>
      <c r="BZ332">
        <v>2307</v>
      </c>
      <c r="CA332">
        <v>382</v>
      </c>
      <c r="CB332">
        <v>3336</v>
      </c>
      <c r="CC332">
        <v>487</v>
      </c>
      <c r="CD332">
        <v>7269</v>
      </c>
      <c r="CE332">
        <v>481</v>
      </c>
      <c r="CF332">
        <v>10945</v>
      </c>
      <c r="CG332">
        <v>136</v>
      </c>
      <c r="CH332">
        <v>1104</v>
      </c>
      <c r="CI332">
        <v>20539</v>
      </c>
      <c r="CJ332">
        <v>17576</v>
      </c>
      <c r="CK332">
        <v>6615</v>
      </c>
      <c r="CL332">
        <v>17611</v>
      </c>
      <c r="CM332">
        <v>2958</v>
      </c>
      <c r="CN332">
        <v>1325</v>
      </c>
      <c r="CO332">
        <v>82</v>
      </c>
      <c r="CP332">
        <v>520</v>
      </c>
      <c r="CQ332">
        <v>1204</v>
      </c>
      <c r="CR332">
        <v>321</v>
      </c>
      <c r="CS332">
        <v>1640</v>
      </c>
      <c r="CT332">
        <v>962</v>
      </c>
      <c r="CU332">
        <v>186</v>
      </c>
      <c r="CV332">
        <v>1103</v>
      </c>
      <c r="CW332">
        <v>1298</v>
      </c>
      <c r="CX332">
        <v>2446</v>
      </c>
      <c r="CY332">
        <v>741</v>
      </c>
      <c r="CZ332">
        <v>533</v>
      </c>
      <c r="DA332">
        <v>535</v>
      </c>
      <c r="DB332">
        <v>369</v>
      </c>
      <c r="DC332">
        <v>184</v>
      </c>
      <c r="DD332">
        <v>467</v>
      </c>
      <c r="DE332">
        <v>3232</v>
      </c>
      <c r="DF332">
        <v>5657</v>
      </c>
      <c r="DG332">
        <v>4284</v>
      </c>
      <c r="DH332">
        <v>1491</v>
      </c>
      <c r="DI332">
        <v>419</v>
      </c>
      <c r="DJ332">
        <v>280</v>
      </c>
      <c r="DK332">
        <v>954</v>
      </c>
      <c r="DL332">
        <v>623</v>
      </c>
      <c r="DM332">
        <v>18592</v>
      </c>
      <c r="DN332">
        <v>2482</v>
      </c>
      <c r="DO332">
        <v>6424</v>
      </c>
      <c r="DP332">
        <v>2465</v>
      </c>
      <c r="DQ332">
        <v>416</v>
      </c>
      <c r="DR332">
        <v>212</v>
      </c>
      <c r="DS332">
        <v>167</v>
      </c>
      <c r="DT332">
        <v>265</v>
      </c>
      <c r="DU332">
        <v>205</v>
      </c>
      <c r="DV332">
        <v>1014</v>
      </c>
      <c r="DW332">
        <v>8889</v>
      </c>
      <c r="DX332" t="s">
        <v>1523</v>
      </c>
      <c r="DY332" t="s">
        <v>1034</v>
      </c>
      <c r="DZ332" t="s">
        <v>1558</v>
      </c>
      <c r="EA332" s="68" t="s">
        <v>700</v>
      </c>
      <c r="EB332">
        <v>55076</v>
      </c>
      <c r="EC332">
        <v>2</v>
      </c>
      <c r="ED332">
        <v>2.8</v>
      </c>
      <c r="EE332">
        <v>4.3</v>
      </c>
      <c r="EF332">
        <v>15.7</v>
      </c>
      <c r="EG332">
        <v>5.3</v>
      </c>
      <c r="EH332">
        <v>3.8</v>
      </c>
      <c r="EI332">
        <v>2.2999999999999998</v>
      </c>
      <c r="EJ332">
        <v>2.4</v>
      </c>
      <c r="EK332">
        <v>0.8</v>
      </c>
      <c r="EL332">
        <v>3.3</v>
      </c>
      <c r="EM332">
        <v>2.7</v>
      </c>
      <c r="EN332">
        <v>0.6</v>
      </c>
      <c r="EO332">
        <v>3</v>
      </c>
      <c r="EP332">
        <v>2.2000000000000002</v>
      </c>
      <c r="EQ332">
        <v>1.8</v>
      </c>
      <c r="ER332">
        <v>26.8</v>
      </c>
      <c r="ES332">
        <v>41.9</v>
      </c>
      <c r="ET332">
        <v>5.6</v>
      </c>
      <c r="EU332">
        <v>7.5</v>
      </c>
      <c r="EV332">
        <v>2.6</v>
      </c>
      <c r="EW332">
        <v>4.5999999999999996</v>
      </c>
      <c r="EX332">
        <v>1.8</v>
      </c>
      <c r="EY332">
        <v>1.6</v>
      </c>
      <c r="EZ332">
        <v>13.2</v>
      </c>
      <c r="FA332">
        <v>5.2</v>
      </c>
      <c r="FB332">
        <v>21.1</v>
      </c>
      <c r="FC332">
        <v>3.7</v>
      </c>
      <c r="FD332">
        <v>2.1</v>
      </c>
      <c r="FE332">
        <v>12.2</v>
      </c>
      <c r="FF332">
        <v>1.3</v>
      </c>
      <c r="FG332">
        <v>1.9</v>
      </c>
      <c r="FH332">
        <v>1.7</v>
      </c>
      <c r="FI332">
        <v>3.2</v>
      </c>
      <c r="FJ332">
        <v>3.1</v>
      </c>
      <c r="FK332">
        <v>13.7</v>
      </c>
      <c r="FL332">
        <v>3.5</v>
      </c>
      <c r="FM332">
        <v>3.9</v>
      </c>
      <c r="FN332">
        <v>3.6</v>
      </c>
      <c r="FO332">
        <v>4.3</v>
      </c>
      <c r="FP332">
        <v>8.9</v>
      </c>
      <c r="FQ332">
        <v>3.2</v>
      </c>
      <c r="FR332">
        <v>1</v>
      </c>
      <c r="FS332">
        <v>299</v>
      </c>
      <c r="FZ332" t="s">
        <v>1871</v>
      </c>
      <c r="GA332" t="s">
        <v>1871</v>
      </c>
      <c r="GB332" t="s">
        <v>1138</v>
      </c>
      <c r="GC332" s="68" t="s">
        <v>2364</v>
      </c>
    </row>
    <row r="333" spans="1:185" x14ac:dyDescent="0.25">
      <c r="A333">
        <v>55077</v>
      </c>
      <c r="B333">
        <v>13309</v>
      </c>
      <c r="C333">
        <v>677</v>
      </c>
      <c r="D333">
        <v>3399</v>
      </c>
      <c r="E333">
        <v>106</v>
      </c>
      <c r="F333">
        <v>8237</v>
      </c>
      <c r="G333">
        <v>555</v>
      </c>
      <c r="H333">
        <v>1673</v>
      </c>
      <c r="I333">
        <v>16</v>
      </c>
      <c r="J333">
        <v>975</v>
      </c>
      <c r="K333">
        <v>30</v>
      </c>
      <c r="L333">
        <v>2424</v>
      </c>
      <c r="M333">
        <v>76</v>
      </c>
      <c r="N333">
        <v>1357</v>
      </c>
      <c r="O333">
        <v>79</v>
      </c>
      <c r="P333">
        <v>1304</v>
      </c>
      <c r="Q333">
        <v>103</v>
      </c>
      <c r="R333">
        <v>1740</v>
      </c>
      <c r="S333">
        <v>232</v>
      </c>
      <c r="T333">
        <v>2161</v>
      </c>
      <c r="U333">
        <v>28</v>
      </c>
      <c r="V333">
        <v>1675</v>
      </c>
      <c r="W333">
        <v>113</v>
      </c>
      <c r="X333">
        <v>6605</v>
      </c>
      <c r="Y333">
        <v>348</v>
      </c>
      <c r="Z333">
        <v>6704</v>
      </c>
      <c r="AA333">
        <v>329</v>
      </c>
      <c r="AB333">
        <v>10632</v>
      </c>
      <c r="AC333">
        <v>321</v>
      </c>
      <c r="AD333">
        <v>797</v>
      </c>
      <c r="AE333">
        <v>40</v>
      </c>
      <c r="AF333">
        <v>8</v>
      </c>
      <c r="AG333">
        <v>0</v>
      </c>
      <c r="AH333">
        <v>938</v>
      </c>
      <c r="AI333">
        <v>101</v>
      </c>
      <c r="AJ333">
        <v>661</v>
      </c>
      <c r="AK333">
        <v>197</v>
      </c>
      <c r="AL333">
        <v>273</v>
      </c>
      <c r="AM333">
        <v>18</v>
      </c>
      <c r="AN333">
        <v>1560</v>
      </c>
      <c r="AO333">
        <v>326</v>
      </c>
      <c r="AP333">
        <v>9783</v>
      </c>
      <c r="AQ333">
        <v>192</v>
      </c>
      <c r="AR333">
        <v>1257</v>
      </c>
      <c r="AS333">
        <v>41</v>
      </c>
      <c r="AT333">
        <v>12052</v>
      </c>
      <c r="AU333">
        <v>636</v>
      </c>
      <c r="AV333">
        <v>11833</v>
      </c>
      <c r="AW333">
        <v>321</v>
      </c>
      <c r="AX333">
        <v>1476</v>
      </c>
      <c r="AY333">
        <v>356</v>
      </c>
      <c r="AZ333">
        <v>790</v>
      </c>
      <c r="BA333">
        <v>37</v>
      </c>
      <c r="BB333">
        <v>686</v>
      </c>
      <c r="BC333">
        <v>319</v>
      </c>
      <c r="BD333">
        <v>556</v>
      </c>
      <c r="BE333">
        <v>145</v>
      </c>
      <c r="BF333">
        <v>1920</v>
      </c>
      <c r="BG333">
        <v>166</v>
      </c>
      <c r="BH333">
        <v>2653</v>
      </c>
      <c r="BI333">
        <v>161</v>
      </c>
      <c r="BJ333">
        <v>3424</v>
      </c>
      <c r="BK333">
        <v>20</v>
      </c>
      <c r="BL333">
        <v>7052</v>
      </c>
      <c r="BM333">
        <v>412</v>
      </c>
      <c r="BN333">
        <v>6814</v>
      </c>
      <c r="BO333">
        <v>352</v>
      </c>
      <c r="BP333">
        <v>238</v>
      </c>
      <c r="BQ333">
        <v>60</v>
      </c>
      <c r="BR333">
        <v>1185</v>
      </c>
      <c r="BS333">
        <v>143</v>
      </c>
      <c r="BT333">
        <v>5340</v>
      </c>
      <c r="BU333">
        <v>248</v>
      </c>
      <c r="BV333">
        <v>1891</v>
      </c>
      <c r="BW333">
        <v>145</v>
      </c>
      <c r="BX333">
        <v>1006</v>
      </c>
      <c r="BY333">
        <v>162</v>
      </c>
      <c r="BZ333">
        <v>612</v>
      </c>
      <c r="CA333">
        <v>94</v>
      </c>
      <c r="CB333">
        <v>1075</v>
      </c>
      <c r="CC333">
        <v>94</v>
      </c>
      <c r="CD333">
        <v>4606</v>
      </c>
      <c r="CE333">
        <v>423</v>
      </c>
      <c r="CF333">
        <v>7628</v>
      </c>
      <c r="CG333">
        <v>160</v>
      </c>
      <c r="CH333">
        <v>677</v>
      </c>
      <c r="CI333">
        <v>12632</v>
      </c>
      <c r="CJ333">
        <v>10676</v>
      </c>
      <c r="CK333">
        <v>3499</v>
      </c>
      <c r="CL333">
        <v>10779</v>
      </c>
      <c r="CM333">
        <v>1976</v>
      </c>
      <c r="CN333">
        <v>855</v>
      </c>
      <c r="CO333">
        <v>88</v>
      </c>
      <c r="CP333">
        <v>396</v>
      </c>
      <c r="CQ333">
        <v>1010</v>
      </c>
      <c r="CR333">
        <v>286</v>
      </c>
      <c r="CS333">
        <v>540</v>
      </c>
      <c r="CT333">
        <v>389</v>
      </c>
      <c r="CU333">
        <v>196</v>
      </c>
      <c r="CV333">
        <v>782</v>
      </c>
      <c r="CW333">
        <v>1058</v>
      </c>
      <c r="CX333">
        <v>1738</v>
      </c>
      <c r="CY333">
        <v>392</v>
      </c>
      <c r="CZ333">
        <v>273</v>
      </c>
      <c r="DA333">
        <v>366</v>
      </c>
      <c r="DB333">
        <v>215</v>
      </c>
      <c r="DC333">
        <v>188</v>
      </c>
      <c r="DD333">
        <v>330</v>
      </c>
      <c r="DE333">
        <v>1775</v>
      </c>
      <c r="DF333">
        <v>3414</v>
      </c>
      <c r="DG333">
        <v>2694</v>
      </c>
      <c r="DH333">
        <v>1223</v>
      </c>
      <c r="DI333">
        <v>184</v>
      </c>
      <c r="DJ333">
        <v>70</v>
      </c>
      <c r="DK333">
        <v>536</v>
      </c>
      <c r="DL333">
        <v>351</v>
      </c>
      <c r="DM333">
        <v>10785</v>
      </c>
      <c r="DN333">
        <v>2499</v>
      </c>
      <c r="DO333">
        <v>3208</v>
      </c>
      <c r="DP333">
        <v>1981</v>
      </c>
      <c r="DQ333">
        <v>370</v>
      </c>
      <c r="DR333">
        <v>290</v>
      </c>
      <c r="DS333">
        <v>386</v>
      </c>
      <c r="DT333">
        <v>297</v>
      </c>
      <c r="DU333">
        <v>98</v>
      </c>
      <c r="DV333">
        <v>488</v>
      </c>
      <c r="DW333">
        <v>5189</v>
      </c>
      <c r="DX333" t="s">
        <v>1523</v>
      </c>
      <c r="DY333" t="s">
        <v>1034</v>
      </c>
      <c r="DZ333" t="s">
        <v>1558</v>
      </c>
      <c r="EA333" s="68" t="s">
        <v>700</v>
      </c>
      <c r="EB333">
        <v>55077</v>
      </c>
      <c r="EC333">
        <v>1.7</v>
      </c>
      <c r="ED333">
        <v>3.7</v>
      </c>
      <c r="EE333">
        <v>2.7</v>
      </c>
      <c r="EF333">
        <v>4.3</v>
      </c>
      <c r="EG333">
        <v>5.8</v>
      </c>
      <c r="EH333">
        <v>7.3</v>
      </c>
      <c r="EI333">
        <v>1.7</v>
      </c>
      <c r="EJ333">
        <v>4.3</v>
      </c>
      <c r="EK333">
        <v>2.4</v>
      </c>
      <c r="EL333">
        <v>1.9</v>
      </c>
      <c r="EM333">
        <v>2.2000000000000002</v>
      </c>
      <c r="EN333">
        <v>1.4</v>
      </c>
      <c r="EO333">
        <v>1.9</v>
      </c>
      <c r="EP333">
        <v>2</v>
      </c>
      <c r="EQ333">
        <v>1.9</v>
      </c>
      <c r="ER333">
        <v>5.3</v>
      </c>
      <c r="ES333">
        <v>76.900000000000006</v>
      </c>
      <c r="ET333">
        <v>7</v>
      </c>
      <c r="EU333">
        <v>8.6</v>
      </c>
      <c r="EV333">
        <v>9.9</v>
      </c>
      <c r="EW333">
        <v>7.8</v>
      </c>
      <c r="EX333">
        <v>1.1000000000000001</v>
      </c>
      <c r="EY333">
        <v>1.3</v>
      </c>
      <c r="EZ333">
        <v>8.1</v>
      </c>
      <c r="FA333">
        <v>3.7</v>
      </c>
      <c r="FB333">
        <v>14.7</v>
      </c>
      <c r="FC333">
        <v>3.7</v>
      </c>
      <c r="FD333">
        <v>1.8</v>
      </c>
      <c r="FE333">
        <v>15.9</v>
      </c>
      <c r="FF333">
        <v>4.4000000000000004</v>
      </c>
      <c r="FG333">
        <v>4</v>
      </c>
      <c r="FH333">
        <v>0.6</v>
      </c>
      <c r="FI333">
        <v>2.1</v>
      </c>
      <c r="FJ333">
        <v>1.8</v>
      </c>
      <c r="FK333">
        <v>20.6</v>
      </c>
      <c r="FL333">
        <v>7</v>
      </c>
      <c r="FM333">
        <v>2.2000000000000002</v>
      </c>
      <c r="FN333">
        <v>4.4000000000000004</v>
      </c>
      <c r="FO333">
        <v>9</v>
      </c>
      <c r="FP333">
        <v>7.1</v>
      </c>
      <c r="FQ333">
        <v>3.9</v>
      </c>
      <c r="FR333">
        <v>1.1000000000000001</v>
      </c>
      <c r="FS333">
        <v>91</v>
      </c>
      <c r="FZ333" t="s">
        <v>1871</v>
      </c>
      <c r="GA333" t="s">
        <v>1871</v>
      </c>
      <c r="GB333" t="s">
        <v>1139</v>
      </c>
      <c r="GC333" s="68" t="s">
        <v>2364</v>
      </c>
    </row>
    <row r="334" spans="1:185" x14ac:dyDescent="0.25">
      <c r="A334">
        <v>55079</v>
      </c>
      <c r="B334">
        <v>8724</v>
      </c>
      <c r="C334">
        <v>236</v>
      </c>
      <c r="D334">
        <v>2121</v>
      </c>
      <c r="E334">
        <v>57</v>
      </c>
      <c r="F334">
        <v>5553</v>
      </c>
      <c r="G334">
        <v>175</v>
      </c>
      <c r="H334">
        <v>1050</v>
      </c>
      <c r="I334">
        <v>4</v>
      </c>
      <c r="J334">
        <v>738</v>
      </c>
      <c r="K334">
        <v>17</v>
      </c>
      <c r="L334">
        <v>1383</v>
      </c>
      <c r="M334">
        <v>40</v>
      </c>
      <c r="N334">
        <v>636</v>
      </c>
      <c r="O334">
        <v>35</v>
      </c>
      <c r="P334">
        <v>847</v>
      </c>
      <c r="Q334">
        <v>54</v>
      </c>
      <c r="R334">
        <v>1169</v>
      </c>
      <c r="S334">
        <v>35</v>
      </c>
      <c r="T334">
        <v>1645</v>
      </c>
      <c r="U334">
        <v>32</v>
      </c>
      <c r="V334">
        <v>1256</v>
      </c>
      <c r="W334">
        <v>19</v>
      </c>
      <c r="X334">
        <v>4690</v>
      </c>
      <c r="Y334">
        <v>161</v>
      </c>
      <c r="Z334">
        <v>4034</v>
      </c>
      <c r="AA334">
        <v>75</v>
      </c>
      <c r="AB334">
        <v>8214</v>
      </c>
      <c r="AC334">
        <v>199</v>
      </c>
      <c r="AD334">
        <v>55</v>
      </c>
      <c r="AE334">
        <v>0</v>
      </c>
      <c r="AF334">
        <v>41</v>
      </c>
      <c r="AG334">
        <v>0</v>
      </c>
      <c r="AH334">
        <v>113</v>
      </c>
      <c r="AI334">
        <v>0</v>
      </c>
      <c r="AJ334">
        <v>10</v>
      </c>
      <c r="AK334">
        <v>0</v>
      </c>
      <c r="AL334">
        <v>291</v>
      </c>
      <c r="AM334">
        <v>37</v>
      </c>
      <c r="AN334">
        <v>60</v>
      </c>
      <c r="AO334">
        <v>13</v>
      </c>
      <c r="AP334">
        <v>8165</v>
      </c>
      <c r="AQ334">
        <v>186</v>
      </c>
      <c r="AR334">
        <v>972</v>
      </c>
      <c r="AS334">
        <v>10</v>
      </c>
      <c r="AT334">
        <v>7752</v>
      </c>
      <c r="AU334">
        <v>226</v>
      </c>
      <c r="AV334">
        <v>8602</v>
      </c>
      <c r="AW334">
        <v>236</v>
      </c>
      <c r="AX334">
        <v>122</v>
      </c>
      <c r="AY334">
        <v>0</v>
      </c>
      <c r="AZ334">
        <v>84</v>
      </c>
      <c r="BA334">
        <v>0</v>
      </c>
      <c r="BB334">
        <v>38</v>
      </c>
      <c r="BC334">
        <v>0</v>
      </c>
      <c r="BD334">
        <v>460</v>
      </c>
      <c r="BE334">
        <v>27</v>
      </c>
      <c r="BF334">
        <v>1946</v>
      </c>
      <c r="BG334">
        <v>57</v>
      </c>
      <c r="BH334">
        <v>2468</v>
      </c>
      <c r="BI334">
        <v>60</v>
      </c>
      <c r="BJ334">
        <v>1093</v>
      </c>
      <c r="BK334">
        <v>0</v>
      </c>
      <c r="BL334">
        <v>4854</v>
      </c>
      <c r="BM334">
        <v>144</v>
      </c>
      <c r="BN334">
        <v>4595</v>
      </c>
      <c r="BO334">
        <v>128</v>
      </c>
      <c r="BP334">
        <v>259</v>
      </c>
      <c r="BQ334">
        <v>16</v>
      </c>
      <c r="BR334">
        <v>699</v>
      </c>
      <c r="BS334">
        <v>31</v>
      </c>
      <c r="BT334">
        <v>3329</v>
      </c>
      <c r="BU334">
        <v>65</v>
      </c>
      <c r="BV334">
        <v>1646</v>
      </c>
      <c r="BW334">
        <v>71</v>
      </c>
      <c r="BX334">
        <v>578</v>
      </c>
      <c r="BY334">
        <v>39</v>
      </c>
      <c r="BZ334">
        <v>498</v>
      </c>
      <c r="CA334">
        <v>10</v>
      </c>
      <c r="CB334">
        <v>875</v>
      </c>
      <c r="CC334">
        <v>39</v>
      </c>
      <c r="CD334">
        <v>3199</v>
      </c>
      <c r="CE334">
        <v>121</v>
      </c>
      <c r="CF334">
        <v>4590</v>
      </c>
      <c r="CG334">
        <v>48</v>
      </c>
      <c r="CH334">
        <v>236</v>
      </c>
      <c r="CI334">
        <v>8488</v>
      </c>
      <c r="CJ334">
        <v>7054</v>
      </c>
      <c r="CK334">
        <v>2353</v>
      </c>
      <c r="CL334">
        <v>7854</v>
      </c>
      <c r="CM334">
        <v>274</v>
      </c>
      <c r="CN334">
        <v>48</v>
      </c>
      <c r="CO334">
        <v>74</v>
      </c>
      <c r="CP334">
        <v>498</v>
      </c>
      <c r="CQ334">
        <v>747</v>
      </c>
      <c r="CR334">
        <v>186</v>
      </c>
      <c r="CS334">
        <v>536</v>
      </c>
      <c r="CT334">
        <v>276</v>
      </c>
      <c r="CU334">
        <v>29</v>
      </c>
      <c r="CV334">
        <v>351</v>
      </c>
      <c r="CW334">
        <v>353</v>
      </c>
      <c r="CX334">
        <v>1027</v>
      </c>
      <c r="CY334">
        <v>277</v>
      </c>
      <c r="CZ334">
        <v>297</v>
      </c>
      <c r="DA334">
        <v>241</v>
      </c>
      <c r="DB334">
        <v>133</v>
      </c>
      <c r="DC334">
        <v>88</v>
      </c>
      <c r="DD334">
        <v>256</v>
      </c>
      <c r="DE334">
        <v>808</v>
      </c>
      <c r="DF334">
        <v>2412</v>
      </c>
      <c r="DG334">
        <v>2087</v>
      </c>
      <c r="DH334">
        <v>758</v>
      </c>
      <c r="DI334">
        <v>178</v>
      </c>
      <c r="DJ334">
        <v>99</v>
      </c>
      <c r="DK334">
        <v>147</v>
      </c>
      <c r="DL334">
        <v>101</v>
      </c>
      <c r="DM334">
        <v>7767</v>
      </c>
      <c r="DN334">
        <v>809</v>
      </c>
      <c r="DO334">
        <v>2953</v>
      </c>
      <c r="DP334">
        <v>267</v>
      </c>
      <c r="DQ334">
        <v>13</v>
      </c>
      <c r="DR334">
        <v>5</v>
      </c>
      <c r="DS334">
        <v>57</v>
      </c>
      <c r="DT334">
        <v>26</v>
      </c>
      <c r="DU334">
        <v>46</v>
      </c>
      <c r="DV334">
        <v>70</v>
      </c>
      <c r="DW334">
        <v>3220</v>
      </c>
      <c r="DX334" t="s">
        <v>1517</v>
      </c>
      <c r="DY334" t="s">
        <v>1028</v>
      </c>
      <c r="DZ334" t="s">
        <v>1559</v>
      </c>
      <c r="EA334" s="68" t="s">
        <v>700</v>
      </c>
      <c r="EB334">
        <v>55079</v>
      </c>
      <c r="EC334">
        <v>1</v>
      </c>
      <c r="ED334">
        <v>2.7</v>
      </c>
      <c r="EE334">
        <v>1.7</v>
      </c>
      <c r="EF334">
        <v>4.3</v>
      </c>
      <c r="EG334">
        <v>2.9</v>
      </c>
      <c r="EH334">
        <v>2.5</v>
      </c>
      <c r="EI334">
        <v>1.2</v>
      </c>
      <c r="EJ334">
        <v>1.5</v>
      </c>
      <c r="EK334">
        <v>0.7</v>
      </c>
      <c r="EL334">
        <v>1.8</v>
      </c>
      <c r="EM334">
        <v>1.1000000000000001</v>
      </c>
      <c r="EN334">
        <v>0.5</v>
      </c>
      <c r="EO334">
        <v>1.4</v>
      </c>
      <c r="EP334">
        <v>0.9</v>
      </c>
      <c r="EQ334">
        <v>0.9</v>
      </c>
      <c r="ER334">
        <v>26.7</v>
      </c>
      <c r="ES334">
        <v>33.200000000000003</v>
      </c>
      <c r="ET334">
        <v>14.3</v>
      </c>
      <c r="EU334">
        <v>68.8</v>
      </c>
      <c r="EV334">
        <v>16.5</v>
      </c>
      <c r="EW334">
        <v>26.2</v>
      </c>
      <c r="EX334">
        <v>0.8</v>
      </c>
      <c r="EY334">
        <v>1</v>
      </c>
      <c r="EZ334">
        <v>13.3</v>
      </c>
      <c r="FA334">
        <v>18.7</v>
      </c>
      <c r="FB334">
        <v>34.9</v>
      </c>
      <c r="FC334">
        <v>1.2</v>
      </c>
      <c r="FD334">
        <v>1.1000000000000001</v>
      </c>
      <c r="FE334">
        <v>4.3</v>
      </c>
      <c r="FF334">
        <v>1.4</v>
      </c>
      <c r="FG334">
        <v>1.4</v>
      </c>
      <c r="FH334">
        <v>1.6</v>
      </c>
      <c r="FI334">
        <v>1.2</v>
      </c>
      <c r="FJ334">
        <v>1.1000000000000001</v>
      </c>
      <c r="FK334">
        <v>6.8</v>
      </c>
      <c r="FL334">
        <v>2.9</v>
      </c>
      <c r="FM334">
        <v>1</v>
      </c>
      <c r="FN334">
        <v>2.2000000000000002</v>
      </c>
      <c r="FO334">
        <v>4.3</v>
      </c>
      <c r="FP334">
        <v>4</v>
      </c>
      <c r="FQ334">
        <v>1.5</v>
      </c>
      <c r="FR334">
        <v>0.5</v>
      </c>
      <c r="FS334">
        <v>11</v>
      </c>
      <c r="FZ334" t="s">
        <v>1871</v>
      </c>
      <c r="GA334" t="s">
        <v>1871</v>
      </c>
      <c r="GB334" t="s">
        <v>1140</v>
      </c>
      <c r="GC334" s="68" t="s">
        <v>2364</v>
      </c>
    </row>
    <row r="335" spans="1:185" x14ac:dyDescent="0.25">
      <c r="A335">
        <v>55080</v>
      </c>
      <c r="B335">
        <v>2551</v>
      </c>
      <c r="C335">
        <v>85</v>
      </c>
      <c r="D335">
        <v>638</v>
      </c>
      <c r="E335">
        <v>6</v>
      </c>
      <c r="F335">
        <v>1478</v>
      </c>
      <c r="G335">
        <v>79</v>
      </c>
      <c r="H335">
        <v>435</v>
      </c>
      <c r="I335">
        <v>0</v>
      </c>
      <c r="J335">
        <v>216</v>
      </c>
      <c r="K335">
        <v>3</v>
      </c>
      <c r="L335">
        <v>422</v>
      </c>
      <c r="M335">
        <v>3</v>
      </c>
      <c r="N335">
        <v>116</v>
      </c>
      <c r="O335">
        <v>15</v>
      </c>
      <c r="P335">
        <v>221</v>
      </c>
      <c r="Q335">
        <v>7</v>
      </c>
      <c r="R335">
        <v>349</v>
      </c>
      <c r="S335">
        <v>23</v>
      </c>
      <c r="T335">
        <v>393</v>
      </c>
      <c r="U335">
        <v>14</v>
      </c>
      <c r="V335">
        <v>399</v>
      </c>
      <c r="W335">
        <v>20</v>
      </c>
      <c r="X335">
        <v>1305</v>
      </c>
      <c r="Y335">
        <v>45</v>
      </c>
      <c r="Z335">
        <v>1246</v>
      </c>
      <c r="AA335">
        <v>40</v>
      </c>
      <c r="AB335">
        <v>2518</v>
      </c>
      <c r="AC335">
        <v>85</v>
      </c>
      <c r="AD335">
        <v>0</v>
      </c>
      <c r="AE335">
        <v>0</v>
      </c>
      <c r="AF335">
        <v>2</v>
      </c>
      <c r="AG335">
        <v>0</v>
      </c>
      <c r="AH335">
        <v>3</v>
      </c>
      <c r="AI335">
        <v>0</v>
      </c>
      <c r="AJ335">
        <v>7</v>
      </c>
      <c r="AK335">
        <v>0</v>
      </c>
      <c r="AL335">
        <v>21</v>
      </c>
      <c r="AM335">
        <v>0</v>
      </c>
      <c r="AN335">
        <v>18</v>
      </c>
      <c r="AO335">
        <v>0</v>
      </c>
      <c r="AP335">
        <v>2513</v>
      </c>
      <c r="AQ335">
        <v>85</v>
      </c>
      <c r="AR335">
        <v>287</v>
      </c>
      <c r="AS335">
        <v>22</v>
      </c>
      <c r="AT335">
        <v>2264</v>
      </c>
      <c r="AU335">
        <v>63</v>
      </c>
      <c r="AV335">
        <v>2522</v>
      </c>
      <c r="AW335">
        <v>85</v>
      </c>
      <c r="AX335">
        <v>29</v>
      </c>
      <c r="AY335">
        <v>0</v>
      </c>
      <c r="AZ335">
        <v>18</v>
      </c>
      <c r="BA335">
        <v>0</v>
      </c>
      <c r="BB335">
        <v>11</v>
      </c>
      <c r="BC335">
        <v>0</v>
      </c>
      <c r="BD335">
        <v>139</v>
      </c>
      <c r="BE335">
        <v>27</v>
      </c>
      <c r="BF335">
        <v>642</v>
      </c>
      <c r="BG335">
        <v>14</v>
      </c>
      <c r="BH335">
        <v>699</v>
      </c>
      <c r="BI335">
        <v>19</v>
      </c>
      <c r="BJ335">
        <v>317</v>
      </c>
      <c r="BK335">
        <v>4</v>
      </c>
      <c r="BL335">
        <v>1258</v>
      </c>
      <c r="BM335">
        <v>73</v>
      </c>
      <c r="BN335">
        <v>1238</v>
      </c>
      <c r="BO335">
        <v>67</v>
      </c>
      <c r="BP335">
        <v>20</v>
      </c>
      <c r="BQ335">
        <v>6</v>
      </c>
      <c r="BR335">
        <v>220</v>
      </c>
      <c r="BS335">
        <v>6</v>
      </c>
      <c r="BT335">
        <v>894</v>
      </c>
      <c r="BU335">
        <v>41</v>
      </c>
      <c r="BV335">
        <v>396</v>
      </c>
      <c r="BW335">
        <v>32</v>
      </c>
      <c r="BX335">
        <v>188</v>
      </c>
      <c r="BY335">
        <v>6</v>
      </c>
      <c r="BZ335">
        <v>137</v>
      </c>
      <c r="CA335">
        <v>11</v>
      </c>
      <c r="CB335">
        <v>244</v>
      </c>
      <c r="CC335">
        <v>11</v>
      </c>
      <c r="CD335">
        <v>1000</v>
      </c>
      <c r="CE335">
        <v>47</v>
      </c>
      <c r="CF335">
        <v>1256</v>
      </c>
      <c r="CG335">
        <v>24</v>
      </c>
      <c r="CH335">
        <v>85</v>
      </c>
      <c r="CI335">
        <v>2466</v>
      </c>
      <c r="CJ335">
        <v>2002</v>
      </c>
      <c r="CK335">
        <v>935</v>
      </c>
      <c r="CL335">
        <v>2346</v>
      </c>
      <c r="CM335">
        <v>39</v>
      </c>
      <c r="CN335">
        <v>9</v>
      </c>
      <c r="CO335">
        <v>33</v>
      </c>
      <c r="CP335">
        <v>131</v>
      </c>
      <c r="CQ335">
        <v>184</v>
      </c>
      <c r="CR335">
        <v>41</v>
      </c>
      <c r="CS335">
        <v>110</v>
      </c>
      <c r="CT335">
        <v>92</v>
      </c>
      <c r="CU335">
        <v>17</v>
      </c>
      <c r="CV335">
        <v>51</v>
      </c>
      <c r="CW335">
        <v>92</v>
      </c>
      <c r="CX335">
        <v>334</v>
      </c>
      <c r="CY335">
        <v>61</v>
      </c>
      <c r="CZ335">
        <v>111</v>
      </c>
      <c r="DA335">
        <v>88</v>
      </c>
      <c r="DB335">
        <v>41</v>
      </c>
      <c r="DC335">
        <v>24</v>
      </c>
      <c r="DD335">
        <v>51</v>
      </c>
      <c r="DE335">
        <v>294</v>
      </c>
      <c r="DF335">
        <v>701</v>
      </c>
      <c r="DG335">
        <v>607</v>
      </c>
      <c r="DH335">
        <v>217</v>
      </c>
      <c r="DI335">
        <v>44</v>
      </c>
      <c r="DJ335">
        <v>23</v>
      </c>
      <c r="DK335">
        <v>50</v>
      </c>
      <c r="DL335">
        <v>20</v>
      </c>
      <c r="DM335">
        <v>2345</v>
      </c>
      <c r="DN335">
        <v>170</v>
      </c>
      <c r="DO335">
        <v>932</v>
      </c>
      <c r="DP335">
        <v>63</v>
      </c>
      <c r="DQ335">
        <v>3</v>
      </c>
      <c r="DR335">
        <v>3</v>
      </c>
      <c r="DS335">
        <v>20</v>
      </c>
      <c r="DT335">
        <v>7</v>
      </c>
      <c r="DU335">
        <v>0</v>
      </c>
      <c r="DV335">
        <v>5</v>
      </c>
      <c r="DW335">
        <v>995</v>
      </c>
      <c r="DX335" t="s">
        <v>1517</v>
      </c>
      <c r="DY335" t="s">
        <v>1045</v>
      </c>
      <c r="DZ335" t="s">
        <v>1560</v>
      </c>
      <c r="EA335" s="68" t="s">
        <v>700</v>
      </c>
      <c r="EB335">
        <v>55080</v>
      </c>
      <c r="EC335">
        <v>1</v>
      </c>
      <c r="ED335">
        <v>2.4</v>
      </c>
      <c r="EE335">
        <v>1</v>
      </c>
      <c r="EF335">
        <v>11.8</v>
      </c>
      <c r="EG335">
        <v>3.2</v>
      </c>
      <c r="EH335">
        <v>4.9000000000000004</v>
      </c>
      <c r="EI335">
        <v>3</v>
      </c>
      <c r="EJ335">
        <v>3.1</v>
      </c>
      <c r="EK335">
        <v>6.8</v>
      </c>
      <c r="EL335">
        <v>1</v>
      </c>
      <c r="EM335">
        <v>1.7</v>
      </c>
      <c r="EN335">
        <v>3.9</v>
      </c>
      <c r="EO335">
        <v>1.6</v>
      </c>
      <c r="EP335">
        <v>1.6</v>
      </c>
      <c r="EQ335">
        <v>1.1000000000000001</v>
      </c>
      <c r="ES335">
        <v>100</v>
      </c>
      <c r="ET335">
        <v>100</v>
      </c>
      <c r="EU335">
        <v>82.3</v>
      </c>
      <c r="EV335">
        <v>47.5</v>
      </c>
      <c r="EW335">
        <v>51.3</v>
      </c>
      <c r="EX335">
        <v>1.1000000000000001</v>
      </c>
      <c r="EY335">
        <v>1.1000000000000001</v>
      </c>
      <c r="EZ335">
        <v>40.4</v>
      </c>
      <c r="FA335">
        <v>51.3</v>
      </c>
      <c r="FB335">
        <v>65.599999999999994</v>
      </c>
      <c r="FC335">
        <v>6</v>
      </c>
      <c r="FD335">
        <v>1.2</v>
      </c>
      <c r="FE335">
        <v>11.6</v>
      </c>
      <c r="FF335">
        <v>1.3</v>
      </c>
      <c r="FG335">
        <v>1.8</v>
      </c>
      <c r="FH335">
        <v>1.8</v>
      </c>
      <c r="FI335">
        <v>2</v>
      </c>
      <c r="FJ335">
        <v>1.9</v>
      </c>
      <c r="FK335">
        <v>32.5</v>
      </c>
      <c r="FL335">
        <v>2.7</v>
      </c>
      <c r="FM335">
        <v>2.4</v>
      </c>
      <c r="FN335">
        <v>4.5</v>
      </c>
      <c r="FO335">
        <v>3.1</v>
      </c>
      <c r="FP335">
        <v>3.6</v>
      </c>
      <c r="FQ335">
        <v>2.1</v>
      </c>
      <c r="FR335">
        <v>1</v>
      </c>
      <c r="FS335">
        <v>8</v>
      </c>
      <c r="FZ335" t="s">
        <v>1871</v>
      </c>
      <c r="GA335" t="s">
        <v>1871</v>
      </c>
      <c r="GB335" t="s">
        <v>1141</v>
      </c>
      <c r="GC335" s="68" t="s">
        <v>2364</v>
      </c>
    </row>
    <row r="336" spans="1:185" x14ac:dyDescent="0.25">
      <c r="A336">
        <v>55082</v>
      </c>
      <c r="B336">
        <v>34686</v>
      </c>
      <c r="C336">
        <v>829</v>
      </c>
      <c r="D336">
        <v>8814</v>
      </c>
      <c r="E336">
        <v>158</v>
      </c>
      <c r="F336">
        <v>19595</v>
      </c>
      <c r="G336">
        <v>665</v>
      </c>
      <c r="H336">
        <v>6277</v>
      </c>
      <c r="I336">
        <v>6</v>
      </c>
      <c r="J336">
        <v>1993</v>
      </c>
      <c r="K336">
        <v>112</v>
      </c>
      <c r="L336">
        <v>6821</v>
      </c>
      <c r="M336">
        <v>46</v>
      </c>
      <c r="N336">
        <v>2172</v>
      </c>
      <c r="O336">
        <v>144</v>
      </c>
      <c r="P336">
        <v>2608</v>
      </c>
      <c r="Q336">
        <v>193</v>
      </c>
      <c r="R336">
        <v>4250</v>
      </c>
      <c r="S336">
        <v>97</v>
      </c>
      <c r="T336">
        <v>5457</v>
      </c>
      <c r="U336">
        <v>107</v>
      </c>
      <c r="V336">
        <v>5108</v>
      </c>
      <c r="W336">
        <v>124</v>
      </c>
      <c r="X336">
        <v>17402</v>
      </c>
      <c r="Y336">
        <v>477</v>
      </c>
      <c r="Z336">
        <v>17284</v>
      </c>
      <c r="AA336">
        <v>352</v>
      </c>
      <c r="AB336">
        <v>32977</v>
      </c>
      <c r="AC336">
        <v>715</v>
      </c>
      <c r="AD336">
        <v>508</v>
      </c>
      <c r="AE336">
        <v>23</v>
      </c>
      <c r="AF336">
        <v>42</v>
      </c>
      <c r="AG336">
        <v>1</v>
      </c>
      <c r="AH336">
        <v>414</v>
      </c>
      <c r="AI336">
        <v>0</v>
      </c>
      <c r="AJ336">
        <v>91</v>
      </c>
      <c r="AK336">
        <v>10</v>
      </c>
      <c r="AL336">
        <v>654</v>
      </c>
      <c r="AM336">
        <v>80</v>
      </c>
      <c r="AN336">
        <v>640</v>
      </c>
      <c r="AO336">
        <v>24</v>
      </c>
      <c r="AP336">
        <v>32545</v>
      </c>
      <c r="AQ336">
        <v>710</v>
      </c>
      <c r="AR336">
        <v>3747</v>
      </c>
      <c r="AS336">
        <v>77</v>
      </c>
      <c r="AT336">
        <v>30939</v>
      </c>
      <c r="AU336">
        <v>752</v>
      </c>
      <c r="AV336">
        <v>33850</v>
      </c>
      <c r="AW336">
        <v>819</v>
      </c>
      <c r="AX336">
        <v>836</v>
      </c>
      <c r="AY336">
        <v>10</v>
      </c>
      <c r="AZ336">
        <v>571</v>
      </c>
      <c r="BA336">
        <v>10</v>
      </c>
      <c r="BB336">
        <v>265</v>
      </c>
      <c r="BC336">
        <v>0</v>
      </c>
      <c r="BD336">
        <v>565</v>
      </c>
      <c r="BE336">
        <v>58</v>
      </c>
      <c r="BF336">
        <v>4373</v>
      </c>
      <c r="BG336">
        <v>195</v>
      </c>
      <c r="BH336">
        <v>7237</v>
      </c>
      <c r="BI336">
        <v>147</v>
      </c>
      <c r="BJ336">
        <v>11525</v>
      </c>
      <c r="BK336">
        <v>127</v>
      </c>
      <c r="BL336">
        <v>16557</v>
      </c>
      <c r="BM336">
        <v>544</v>
      </c>
      <c r="BN336">
        <v>16111</v>
      </c>
      <c r="BO336">
        <v>522</v>
      </c>
      <c r="BP336">
        <v>446</v>
      </c>
      <c r="BQ336">
        <v>22</v>
      </c>
      <c r="BR336">
        <v>3038</v>
      </c>
      <c r="BS336">
        <v>121</v>
      </c>
      <c r="BT336">
        <v>11178</v>
      </c>
      <c r="BU336">
        <v>245</v>
      </c>
      <c r="BV336">
        <v>6077</v>
      </c>
      <c r="BW336">
        <v>368</v>
      </c>
      <c r="BX336">
        <v>2340</v>
      </c>
      <c r="BY336">
        <v>52</v>
      </c>
      <c r="BZ336">
        <v>1467</v>
      </c>
      <c r="CA336">
        <v>146</v>
      </c>
      <c r="CB336">
        <v>2204</v>
      </c>
      <c r="CC336">
        <v>192</v>
      </c>
      <c r="CD336">
        <v>10048</v>
      </c>
      <c r="CE336">
        <v>383</v>
      </c>
      <c r="CF336">
        <v>22382</v>
      </c>
      <c r="CG336">
        <v>254</v>
      </c>
      <c r="CH336">
        <v>829</v>
      </c>
      <c r="CI336">
        <v>33857</v>
      </c>
      <c r="CJ336">
        <v>30027</v>
      </c>
      <c r="CK336">
        <v>9336</v>
      </c>
      <c r="CL336">
        <v>33290</v>
      </c>
      <c r="CM336">
        <v>927</v>
      </c>
      <c r="CN336">
        <v>213</v>
      </c>
      <c r="CO336">
        <v>305</v>
      </c>
      <c r="CP336">
        <v>1212</v>
      </c>
      <c r="CQ336">
        <v>2439</v>
      </c>
      <c r="CR336">
        <v>660</v>
      </c>
      <c r="CS336">
        <v>1994</v>
      </c>
      <c r="CT336">
        <v>683</v>
      </c>
      <c r="CU336">
        <v>418</v>
      </c>
      <c r="CV336">
        <v>1199</v>
      </c>
      <c r="CW336">
        <v>1876</v>
      </c>
      <c r="CX336">
        <v>4089</v>
      </c>
      <c r="CY336">
        <v>1568</v>
      </c>
      <c r="CZ336">
        <v>915</v>
      </c>
      <c r="DA336">
        <v>728</v>
      </c>
      <c r="DB336">
        <v>371</v>
      </c>
      <c r="DC336">
        <v>237</v>
      </c>
      <c r="DD336">
        <v>455</v>
      </c>
      <c r="DE336">
        <v>3967</v>
      </c>
      <c r="DF336">
        <v>9518</v>
      </c>
      <c r="DG336">
        <v>7916</v>
      </c>
      <c r="DH336">
        <v>3046</v>
      </c>
      <c r="DI336">
        <v>529</v>
      </c>
      <c r="DJ336">
        <v>318</v>
      </c>
      <c r="DK336">
        <v>1073</v>
      </c>
      <c r="DL336">
        <v>593</v>
      </c>
      <c r="DM336">
        <v>32092</v>
      </c>
      <c r="DN336">
        <v>3470</v>
      </c>
      <c r="DO336">
        <v>10905</v>
      </c>
      <c r="DP336">
        <v>2580</v>
      </c>
      <c r="DQ336">
        <v>342</v>
      </c>
      <c r="DR336">
        <v>329</v>
      </c>
      <c r="DS336">
        <v>366</v>
      </c>
      <c r="DT336">
        <v>277</v>
      </c>
      <c r="DU336">
        <v>266</v>
      </c>
      <c r="DV336">
        <v>954</v>
      </c>
      <c r="DW336">
        <v>13485</v>
      </c>
      <c r="DX336" t="s">
        <v>1523</v>
      </c>
      <c r="DY336" t="s">
        <v>1097</v>
      </c>
      <c r="DZ336" t="s">
        <v>1561</v>
      </c>
      <c r="EA336" s="68" t="s">
        <v>700</v>
      </c>
      <c r="EB336">
        <v>55082</v>
      </c>
      <c r="EC336">
        <v>0.5</v>
      </c>
      <c r="ED336">
        <v>5.3</v>
      </c>
      <c r="EE336">
        <v>0.7</v>
      </c>
      <c r="EF336">
        <v>4.0999999999999996</v>
      </c>
      <c r="EG336">
        <v>2.8</v>
      </c>
      <c r="EH336">
        <v>1.3</v>
      </c>
      <c r="EI336">
        <v>1.6</v>
      </c>
      <c r="EJ336">
        <v>1</v>
      </c>
      <c r="EK336">
        <v>0.3</v>
      </c>
      <c r="EL336">
        <v>1.2</v>
      </c>
      <c r="EM336">
        <v>0.9</v>
      </c>
      <c r="EN336">
        <v>0.2</v>
      </c>
      <c r="EO336">
        <v>0.8</v>
      </c>
      <c r="EP336">
        <v>0.6</v>
      </c>
      <c r="EQ336">
        <v>0.5</v>
      </c>
      <c r="ER336">
        <v>5.0999999999999996</v>
      </c>
      <c r="ES336">
        <v>5.8</v>
      </c>
      <c r="ET336">
        <v>4.0999999999999996</v>
      </c>
      <c r="EU336">
        <v>17.7</v>
      </c>
      <c r="EV336">
        <v>9.6</v>
      </c>
      <c r="EW336">
        <v>4.9000000000000004</v>
      </c>
      <c r="EX336">
        <v>0.6</v>
      </c>
      <c r="EY336">
        <v>0.5</v>
      </c>
      <c r="EZ336">
        <v>2.1</v>
      </c>
      <c r="FA336">
        <v>3</v>
      </c>
      <c r="FB336">
        <v>6.4</v>
      </c>
      <c r="FC336">
        <v>1.4</v>
      </c>
      <c r="FD336">
        <v>0.5</v>
      </c>
      <c r="FE336">
        <v>7.2</v>
      </c>
      <c r="FF336">
        <v>2</v>
      </c>
      <c r="FG336">
        <v>0.8</v>
      </c>
      <c r="FH336">
        <v>0.5</v>
      </c>
      <c r="FI336">
        <v>0.9</v>
      </c>
      <c r="FJ336">
        <v>1</v>
      </c>
      <c r="FK336">
        <v>4.9000000000000004</v>
      </c>
      <c r="FL336">
        <v>2.9</v>
      </c>
      <c r="FM336">
        <v>0.8</v>
      </c>
      <c r="FN336">
        <v>2</v>
      </c>
      <c r="FO336">
        <v>1.6</v>
      </c>
      <c r="FP336">
        <v>6.1</v>
      </c>
      <c r="FQ336">
        <v>1.3</v>
      </c>
      <c r="FR336">
        <v>0.6</v>
      </c>
      <c r="FS336">
        <v>138</v>
      </c>
      <c r="FZ336" t="s">
        <v>1871</v>
      </c>
      <c r="GA336" t="s">
        <v>1871</v>
      </c>
      <c r="GB336" t="s">
        <v>1142</v>
      </c>
      <c r="GC336" s="68" t="s">
        <v>2364</v>
      </c>
    </row>
    <row r="337" spans="1:185" x14ac:dyDescent="0.25">
      <c r="A337">
        <v>55084</v>
      </c>
      <c r="B337">
        <v>1653</v>
      </c>
      <c r="C337">
        <v>109</v>
      </c>
      <c r="D337">
        <v>375</v>
      </c>
      <c r="E337">
        <v>7</v>
      </c>
      <c r="F337">
        <v>987</v>
      </c>
      <c r="G337">
        <v>102</v>
      </c>
      <c r="H337">
        <v>291</v>
      </c>
      <c r="I337">
        <v>0</v>
      </c>
      <c r="J337">
        <v>105</v>
      </c>
      <c r="K337">
        <v>0</v>
      </c>
      <c r="L337">
        <v>270</v>
      </c>
      <c r="M337">
        <v>7</v>
      </c>
      <c r="N337">
        <v>94</v>
      </c>
      <c r="O337">
        <v>8</v>
      </c>
      <c r="P337">
        <v>147</v>
      </c>
      <c r="Q337">
        <v>20</v>
      </c>
      <c r="R337">
        <v>246</v>
      </c>
      <c r="S337">
        <v>46</v>
      </c>
      <c r="T337">
        <v>241</v>
      </c>
      <c r="U337">
        <v>17</v>
      </c>
      <c r="V337">
        <v>259</v>
      </c>
      <c r="W337">
        <v>11</v>
      </c>
      <c r="X337">
        <v>827</v>
      </c>
      <c r="Y337">
        <v>77</v>
      </c>
      <c r="Z337">
        <v>826</v>
      </c>
      <c r="AA337">
        <v>32</v>
      </c>
      <c r="AB337">
        <v>1593</v>
      </c>
      <c r="AC337">
        <v>99</v>
      </c>
      <c r="AD337">
        <v>0</v>
      </c>
      <c r="AE337">
        <v>0</v>
      </c>
      <c r="AF337">
        <v>15</v>
      </c>
      <c r="AG337">
        <v>0</v>
      </c>
      <c r="AH337">
        <v>2</v>
      </c>
      <c r="AI337">
        <v>0</v>
      </c>
      <c r="AJ337">
        <v>0</v>
      </c>
      <c r="AK337">
        <v>0</v>
      </c>
      <c r="AL337">
        <v>43</v>
      </c>
      <c r="AM337">
        <v>10</v>
      </c>
      <c r="AN337">
        <v>18</v>
      </c>
      <c r="AO337">
        <v>0</v>
      </c>
      <c r="AP337">
        <v>1575</v>
      </c>
      <c r="AQ337">
        <v>99</v>
      </c>
      <c r="AR337">
        <v>197</v>
      </c>
      <c r="AS337">
        <v>12</v>
      </c>
      <c r="AT337">
        <v>1456</v>
      </c>
      <c r="AU337">
        <v>97</v>
      </c>
      <c r="AV337">
        <v>1635</v>
      </c>
      <c r="AW337">
        <v>106</v>
      </c>
      <c r="AX337">
        <v>18</v>
      </c>
      <c r="AY337">
        <v>3</v>
      </c>
      <c r="AZ337">
        <v>5</v>
      </c>
      <c r="BA337">
        <v>0</v>
      </c>
      <c r="BB337">
        <v>13</v>
      </c>
      <c r="BC337">
        <v>3</v>
      </c>
      <c r="BD337">
        <v>32</v>
      </c>
      <c r="BE337">
        <v>3</v>
      </c>
      <c r="BF337">
        <v>371</v>
      </c>
      <c r="BG337">
        <v>40</v>
      </c>
      <c r="BH337">
        <v>497</v>
      </c>
      <c r="BI337">
        <v>40</v>
      </c>
      <c r="BJ337">
        <v>284</v>
      </c>
      <c r="BK337">
        <v>11</v>
      </c>
      <c r="BL337">
        <v>806</v>
      </c>
      <c r="BM337">
        <v>87</v>
      </c>
      <c r="BN337">
        <v>756</v>
      </c>
      <c r="BO337">
        <v>71</v>
      </c>
      <c r="BP337">
        <v>50</v>
      </c>
      <c r="BQ337">
        <v>16</v>
      </c>
      <c r="BR337">
        <v>181</v>
      </c>
      <c r="BS337">
        <v>15</v>
      </c>
      <c r="BT337">
        <v>509</v>
      </c>
      <c r="BU337">
        <v>54</v>
      </c>
      <c r="BV337">
        <v>315</v>
      </c>
      <c r="BW337">
        <v>30</v>
      </c>
      <c r="BX337">
        <v>163</v>
      </c>
      <c r="BY337">
        <v>18</v>
      </c>
      <c r="BZ337">
        <v>115</v>
      </c>
      <c r="CA337">
        <v>7</v>
      </c>
      <c r="CB337">
        <v>272</v>
      </c>
      <c r="CC337">
        <v>14</v>
      </c>
      <c r="CD337">
        <v>644</v>
      </c>
      <c r="CE337">
        <v>64</v>
      </c>
      <c r="CF337">
        <v>737</v>
      </c>
      <c r="CG337">
        <v>31</v>
      </c>
      <c r="CH337">
        <v>109</v>
      </c>
      <c r="CI337">
        <v>1544</v>
      </c>
      <c r="CJ337">
        <v>1228</v>
      </c>
      <c r="CK337">
        <v>681</v>
      </c>
      <c r="CL337">
        <v>1550</v>
      </c>
      <c r="CM337">
        <v>21</v>
      </c>
      <c r="CN337">
        <v>3</v>
      </c>
      <c r="CO337">
        <v>5</v>
      </c>
      <c r="CP337">
        <v>99</v>
      </c>
      <c r="CQ337">
        <v>141</v>
      </c>
      <c r="CR337">
        <v>10</v>
      </c>
      <c r="CS337">
        <v>74</v>
      </c>
      <c r="CT337">
        <v>39</v>
      </c>
      <c r="CU337">
        <v>14</v>
      </c>
      <c r="CV337">
        <v>38</v>
      </c>
      <c r="CW337">
        <v>71</v>
      </c>
      <c r="CX337">
        <v>191</v>
      </c>
      <c r="CY337">
        <v>88</v>
      </c>
      <c r="CZ337">
        <v>39</v>
      </c>
      <c r="DA337">
        <v>19</v>
      </c>
      <c r="DB337">
        <v>26</v>
      </c>
      <c r="DC337">
        <v>21</v>
      </c>
      <c r="DD337">
        <v>77</v>
      </c>
      <c r="DE337">
        <v>223</v>
      </c>
      <c r="DF337">
        <v>456</v>
      </c>
      <c r="DG337">
        <v>375</v>
      </c>
      <c r="DH337">
        <v>135</v>
      </c>
      <c r="DI337">
        <v>33</v>
      </c>
      <c r="DJ337">
        <v>23</v>
      </c>
      <c r="DK337">
        <v>48</v>
      </c>
      <c r="DL337">
        <v>28</v>
      </c>
      <c r="DM337">
        <v>1392</v>
      </c>
      <c r="DN337">
        <v>235</v>
      </c>
      <c r="DO337">
        <v>534</v>
      </c>
      <c r="DP337">
        <v>145</v>
      </c>
      <c r="DQ337">
        <v>20</v>
      </c>
      <c r="DR337">
        <v>15</v>
      </c>
      <c r="DS337">
        <v>10</v>
      </c>
      <c r="DT337">
        <v>0</v>
      </c>
      <c r="DU337">
        <v>19</v>
      </c>
      <c r="DV337">
        <v>67</v>
      </c>
      <c r="DW337">
        <v>679</v>
      </c>
      <c r="DX337" t="s">
        <v>1517</v>
      </c>
      <c r="DY337" t="s">
        <v>1028</v>
      </c>
      <c r="DZ337" t="s">
        <v>1562</v>
      </c>
      <c r="EA337" s="68" t="s">
        <v>700</v>
      </c>
      <c r="EB337">
        <v>55084</v>
      </c>
      <c r="EC337">
        <v>2.4</v>
      </c>
      <c r="ED337">
        <v>15.3</v>
      </c>
      <c r="EE337">
        <v>2.7</v>
      </c>
      <c r="EF337">
        <v>6.7</v>
      </c>
      <c r="EG337">
        <v>9.1</v>
      </c>
      <c r="EH337">
        <v>12.1</v>
      </c>
      <c r="EI337">
        <v>4.5999999999999996</v>
      </c>
      <c r="EJ337">
        <v>2.9</v>
      </c>
      <c r="EK337">
        <v>7.7</v>
      </c>
      <c r="EL337">
        <v>1.9</v>
      </c>
      <c r="EM337">
        <v>3.9</v>
      </c>
      <c r="EN337">
        <v>5.8</v>
      </c>
      <c r="EO337">
        <v>3.7</v>
      </c>
      <c r="EP337">
        <v>2.2999999999999998</v>
      </c>
      <c r="EQ337">
        <v>2.4</v>
      </c>
      <c r="ES337">
        <v>56.2</v>
      </c>
      <c r="ET337">
        <v>100</v>
      </c>
      <c r="EV337">
        <v>18</v>
      </c>
      <c r="EW337">
        <v>51.3</v>
      </c>
      <c r="EX337">
        <v>2.4</v>
      </c>
      <c r="EY337">
        <v>2.4</v>
      </c>
      <c r="EZ337">
        <v>21.4</v>
      </c>
      <c r="FA337">
        <v>97.3</v>
      </c>
      <c r="FB337">
        <v>30.1</v>
      </c>
      <c r="FC337">
        <v>6.8</v>
      </c>
      <c r="FD337">
        <v>2.4</v>
      </c>
      <c r="FE337">
        <v>12.6</v>
      </c>
      <c r="FF337">
        <v>7.6</v>
      </c>
      <c r="FG337">
        <v>4.5</v>
      </c>
      <c r="FH337">
        <v>3.2</v>
      </c>
      <c r="FI337">
        <v>3.9</v>
      </c>
      <c r="FJ337">
        <v>3.5</v>
      </c>
      <c r="FK337">
        <v>26.3</v>
      </c>
      <c r="FL337">
        <v>7.3</v>
      </c>
      <c r="FM337">
        <v>4.9000000000000004</v>
      </c>
      <c r="FN337">
        <v>5.6</v>
      </c>
      <c r="FO337">
        <v>8.8000000000000007</v>
      </c>
      <c r="FP337">
        <v>3.5</v>
      </c>
      <c r="FQ337">
        <v>5.4</v>
      </c>
      <c r="FR337">
        <v>2.8</v>
      </c>
      <c r="FS337">
        <v>7</v>
      </c>
      <c r="FZ337" t="s">
        <v>1871</v>
      </c>
      <c r="GA337" t="s">
        <v>1871</v>
      </c>
      <c r="GB337" t="s">
        <v>1143</v>
      </c>
      <c r="GC337" s="68" t="s">
        <v>2364</v>
      </c>
    </row>
    <row r="338" spans="1:185" x14ac:dyDescent="0.25">
      <c r="A338">
        <v>55089</v>
      </c>
      <c r="B338">
        <v>1843</v>
      </c>
      <c r="C338">
        <v>191</v>
      </c>
      <c r="D338">
        <v>381</v>
      </c>
      <c r="E338">
        <v>35</v>
      </c>
      <c r="F338">
        <v>1166</v>
      </c>
      <c r="G338">
        <v>156</v>
      </c>
      <c r="H338">
        <v>296</v>
      </c>
      <c r="I338">
        <v>0</v>
      </c>
      <c r="J338">
        <v>121</v>
      </c>
      <c r="K338">
        <v>11</v>
      </c>
      <c r="L338">
        <v>260</v>
      </c>
      <c r="M338">
        <v>24</v>
      </c>
      <c r="N338">
        <v>158</v>
      </c>
      <c r="O338">
        <v>23</v>
      </c>
      <c r="P338">
        <v>186</v>
      </c>
      <c r="Q338">
        <v>27</v>
      </c>
      <c r="R338">
        <v>152</v>
      </c>
      <c r="S338">
        <v>10</v>
      </c>
      <c r="T338">
        <v>377</v>
      </c>
      <c r="U338">
        <v>68</v>
      </c>
      <c r="V338">
        <v>293</v>
      </c>
      <c r="W338">
        <v>28</v>
      </c>
      <c r="X338">
        <v>991</v>
      </c>
      <c r="Y338">
        <v>94</v>
      </c>
      <c r="Z338">
        <v>852</v>
      </c>
      <c r="AA338">
        <v>97</v>
      </c>
      <c r="AB338">
        <v>1587</v>
      </c>
      <c r="AC338">
        <v>54</v>
      </c>
      <c r="AD338">
        <v>24</v>
      </c>
      <c r="AE338">
        <v>0</v>
      </c>
      <c r="AF338">
        <v>192</v>
      </c>
      <c r="AG338">
        <v>130</v>
      </c>
      <c r="AH338">
        <v>16</v>
      </c>
      <c r="AI338">
        <v>0</v>
      </c>
      <c r="AJ338">
        <v>0</v>
      </c>
      <c r="AK338">
        <v>0</v>
      </c>
      <c r="AL338">
        <v>24</v>
      </c>
      <c r="AM338">
        <v>7</v>
      </c>
      <c r="AN338">
        <v>12</v>
      </c>
      <c r="AO338">
        <v>3</v>
      </c>
      <c r="AP338">
        <v>1576</v>
      </c>
      <c r="AQ338">
        <v>52</v>
      </c>
      <c r="AR338">
        <v>188</v>
      </c>
      <c r="AS338">
        <v>9</v>
      </c>
      <c r="AT338">
        <v>1655</v>
      </c>
      <c r="AU338">
        <v>182</v>
      </c>
      <c r="AV338">
        <v>1817</v>
      </c>
      <c r="AW338">
        <v>189</v>
      </c>
      <c r="AX338">
        <v>26</v>
      </c>
      <c r="AY338">
        <v>2</v>
      </c>
      <c r="AZ338">
        <v>20</v>
      </c>
      <c r="BA338">
        <v>2</v>
      </c>
      <c r="BB338">
        <v>6</v>
      </c>
      <c r="BC338">
        <v>0</v>
      </c>
      <c r="BD338">
        <v>91</v>
      </c>
      <c r="BE338">
        <v>12</v>
      </c>
      <c r="BF338">
        <v>381</v>
      </c>
      <c r="BG338">
        <v>34</v>
      </c>
      <c r="BH338">
        <v>529</v>
      </c>
      <c r="BI338">
        <v>79</v>
      </c>
      <c r="BJ338">
        <v>303</v>
      </c>
      <c r="BK338">
        <v>8</v>
      </c>
      <c r="BL338">
        <v>892</v>
      </c>
      <c r="BM338">
        <v>51</v>
      </c>
      <c r="BN338">
        <v>862</v>
      </c>
      <c r="BO338">
        <v>45</v>
      </c>
      <c r="BP338">
        <v>30</v>
      </c>
      <c r="BQ338">
        <v>6</v>
      </c>
      <c r="BR338">
        <v>274</v>
      </c>
      <c r="BS338">
        <v>105</v>
      </c>
      <c r="BT338">
        <v>651</v>
      </c>
      <c r="BU338">
        <v>29</v>
      </c>
      <c r="BV338">
        <v>270</v>
      </c>
      <c r="BW338">
        <v>25</v>
      </c>
      <c r="BX338">
        <v>245</v>
      </c>
      <c r="BY338">
        <v>102</v>
      </c>
      <c r="BZ338">
        <v>197</v>
      </c>
      <c r="CA338">
        <v>108</v>
      </c>
      <c r="CB338">
        <v>244</v>
      </c>
      <c r="CC338">
        <v>112</v>
      </c>
      <c r="CD338">
        <v>588</v>
      </c>
      <c r="CE338">
        <v>36</v>
      </c>
      <c r="CF338">
        <v>1001</v>
      </c>
      <c r="CG338">
        <v>43</v>
      </c>
      <c r="CH338">
        <v>191</v>
      </c>
      <c r="CI338">
        <v>1652</v>
      </c>
      <c r="CJ338">
        <v>1370</v>
      </c>
      <c r="CK338">
        <v>483</v>
      </c>
      <c r="CL338">
        <v>1688</v>
      </c>
      <c r="CM338">
        <v>51</v>
      </c>
      <c r="CN338">
        <v>14</v>
      </c>
      <c r="CO338">
        <v>49</v>
      </c>
      <c r="CP338">
        <v>108</v>
      </c>
      <c r="CQ338">
        <v>178</v>
      </c>
      <c r="CR338">
        <v>15</v>
      </c>
      <c r="CS338">
        <v>73</v>
      </c>
      <c r="CT338">
        <v>75</v>
      </c>
      <c r="CU338">
        <v>2</v>
      </c>
      <c r="CV338">
        <v>60</v>
      </c>
      <c r="CW338">
        <v>54</v>
      </c>
      <c r="CX338">
        <v>160</v>
      </c>
      <c r="CY338">
        <v>89</v>
      </c>
      <c r="CZ338">
        <v>51</v>
      </c>
      <c r="DA338">
        <v>44</v>
      </c>
      <c r="DB338">
        <v>55</v>
      </c>
      <c r="DC338">
        <v>9</v>
      </c>
      <c r="DD338">
        <v>7</v>
      </c>
      <c r="DE338">
        <v>214</v>
      </c>
      <c r="DF338">
        <v>517</v>
      </c>
      <c r="DG338">
        <v>449</v>
      </c>
      <c r="DH338">
        <v>141</v>
      </c>
      <c r="DI338">
        <v>33</v>
      </c>
      <c r="DJ338">
        <v>31</v>
      </c>
      <c r="DK338">
        <v>35</v>
      </c>
      <c r="DL338">
        <v>5</v>
      </c>
      <c r="DM338">
        <v>1666</v>
      </c>
      <c r="DN338">
        <v>159</v>
      </c>
      <c r="DO338">
        <v>651</v>
      </c>
      <c r="DP338">
        <v>80</v>
      </c>
      <c r="DQ338">
        <v>6</v>
      </c>
      <c r="DR338">
        <v>25</v>
      </c>
      <c r="DS338">
        <v>16</v>
      </c>
      <c r="DT338">
        <v>16</v>
      </c>
      <c r="DU338">
        <v>0</v>
      </c>
      <c r="DV338">
        <v>9</v>
      </c>
      <c r="DW338">
        <v>731</v>
      </c>
      <c r="DX338" t="s">
        <v>1857</v>
      </c>
      <c r="DY338" t="s">
        <v>1040</v>
      </c>
      <c r="DZ338" t="s">
        <v>1563</v>
      </c>
      <c r="EA338" s="68" t="s">
        <v>700</v>
      </c>
      <c r="EB338">
        <v>55089</v>
      </c>
      <c r="EC338">
        <v>4.2</v>
      </c>
      <c r="ED338">
        <v>10.3</v>
      </c>
      <c r="EE338">
        <v>7.3</v>
      </c>
      <c r="EF338">
        <v>12.8</v>
      </c>
      <c r="EG338">
        <v>11.5</v>
      </c>
      <c r="EH338">
        <v>4.9000000000000004</v>
      </c>
      <c r="EI338">
        <v>14.2</v>
      </c>
      <c r="EJ338">
        <v>6</v>
      </c>
      <c r="EK338">
        <v>8.4</v>
      </c>
      <c r="EL338">
        <v>5.4</v>
      </c>
      <c r="EM338">
        <v>5.7</v>
      </c>
      <c r="EN338">
        <v>5.7</v>
      </c>
      <c r="EO338">
        <v>3.7</v>
      </c>
      <c r="EP338">
        <v>5.5</v>
      </c>
      <c r="EQ338">
        <v>1.4</v>
      </c>
      <c r="ER338">
        <v>44.4</v>
      </c>
      <c r="ES338">
        <v>17.399999999999999</v>
      </c>
      <c r="ET338">
        <v>54.4</v>
      </c>
      <c r="EV338">
        <v>38.4</v>
      </c>
      <c r="EW338">
        <v>36.1</v>
      </c>
      <c r="EX338">
        <v>1.4</v>
      </c>
      <c r="EY338">
        <v>4.2</v>
      </c>
      <c r="EZ338">
        <v>14.5</v>
      </c>
      <c r="FA338">
        <v>19.100000000000001</v>
      </c>
      <c r="FB338">
        <v>88.8</v>
      </c>
      <c r="FC338">
        <v>3.7</v>
      </c>
      <c r="FD338">
        <v>4.7</v>
      </c>
      <c r="FE338">
        <v>12.5</v>
      </c>
      <c r="FF338">
        <v>4.5999999999999996</v>
      </c>
      <c r="FG338">
        <v>10.199999999999999</v>
      </c>
      <c r="FH338">
        <v>3.2</v>
      </c>
      <c r="FI338">
        <v>2.2999999999999998</v>
      </c>
      <c r="FJ338">
        <v>2.2999999999999998</v>
      </c>
      <c r="FK338">
        <v>14.2</v>
      </c>
      <c r="FL338">
        <v>18.399999999999999</v>
      </c>
      <c r="FM338">
        <v>2.6</v>
      </c>
      <c r="FN338">
        <v>4.7</v>
      </c>
      <c r="FO338">
        <v>19.8</v>
      </c>
      <c r="FP338">
        <v>20.6</v>
      </c>
      <c r="FQ338">
        <v>3.5</v>
      </c>
      <c r="FR338">
        <v>2.2999999999999998</v>
      </c>
      <c r="FS338">
        <v>75</v>
      </c>
      <c r="FZ338" t="s">
        <v>1871</v>
      </c>
      <c r="GA338" t="s">
        <v>1872</v>
      </c>
      <c r="GB338" t="s">
        <v>1144</v>
      </c>
      <c r="GC338" s="68" t="s">
        <v>2364</v>
      </c>
    </row>
    <row r="339" spans="1:185" x14ac:dyDescent="0.25">
      <c r="A339">
        <v>55102</v>
      </c>
      <c r="B339">
        <v>17938</v>
      </c>
      <c r="C339">
        <v>1032</v>
      </c>
      <c r="D339">
        <v>2902</v>
      </c>
      <c r="E339">
        <v>92</v>
      </c>
      <c r="F339">
        <v>12365</v>
      </c>
      <c r="G339">
        <v>940</v>
      </c>
      <c r="H339">
        <v>2671</v>
      </c>
      <c r="I339">
        <v>0</v>
      </c>
      <c r="J339">
        <v>852</v>
      </c>
      <c r="K339">
        <v>13</v>
      </c>
      <c r="L339">
        <v>2050</v>
      </c>
      <c r="M339">
        <v>79</v>
      </c>
      <c r="N339">
        <v>1812</v>
      </c>
      <c r="O339">
        <v>172</v>
      </c>
      <c r="P339">
        <v>3409</v>
      </c>
      <c r="Q339">
        <v>295</v>
      </c>
      <c r="R339">
        <v>2555</v>
      </c>
      <c r="S339">
        <v>254</v>
      </c>
      <c r="T339">
        <v>2240</v>
      </c>
      <c r="U339">
        <v>141</v>
      </c>
      <c r="V339">
        <v>2349</v>
      </c>
      <c r="W339">
        <v>78</v>
      </c>
      <c r="X339">
        <v>8567</v>
      </c>
      <c r="Y339">
        <v>675</v>
      </c>
      <c r="Z339">
        <v>9371</v>
      </c>
      <c r="AA339">
        <v>357</v>
      </c>
      <c r="AB339">
        <v>13933</v>
      </c>
      <c r="AC339">
        <v>449</v>
      </c>
      <c r="AD339">
        <v>2023</v>
      </c>
      <c r="AE339">
        <v>208</v>
      </c>
      <c r="AF339">
        <v>147</v>
      </c>
      <c r="AG339">
        <v>24</v>
      </c>
      <c r="AH339">
        <v>372</v>
      </c>
      <c r="AI339">
        <v>16</v>
      </c>
      <c r="AJ339">
        <v>665</v>
      </c>
      <c r="AK339">
        <v>211</v>
      </c>
      <c r="AL339">
        <v>798</v>
      </c>
      <c r="AM339">
        <v>124</v>
      </c>
      <c r="AN339">
        <v>1433</v>
      </c>
      <c r="AO339">
        <v>248</v>
      </c>
      <c r="AP339">
        <v>13292</v>
      </c>
      <c r="AQ339">
        <v>419</v>
      </c>
      <c r="AR339">
        <v>2724</v>
      </c>
      <c r="AS339">
        <v>138</v>
      </c>
      <c r="AT339">
        <v>15214</v>
      </c>
      <c r="AU339">
        <v>894</v>
      </c>
      <c r="AV339">
        <v>16745</v>
      </c>
      <c r="AW339">
        <v>706</v>
      </c>
      <c r="AX339">
        <v>1193</v>
      </c>
      <c r="AY339">
        <v>326</v>
      </c>
      <c r="AZ339">
        <v>640</v>
      </c>
      <c r="BA339">
        <v>61</v>
      </c>
      <c r="BB339">
        <v>553</v>
      </c>
      <c r="BC339">
        <v>265</v>
      </c>
      <c r="BD339">
        <v>967</v>
      </c>
      <c r="BE339">
        <v>210</v>
      </c>
      <c r="BF339">
        <v>2482</v>
      </c>
      <c r="BG339">
        <v>159</v>
      </c>
      <c r="BH339">
        <v>3166</v>
      </c>
      <c r="BI339">
        <v>231</v>
      </c>
      <c r="BJ339">
        <v>6609</v>
      </c>
      <c r="BK339">
        <v>168</v>
      </c>
      <c r="BL339">
        <v>10184</v>
      </c>
      <c r="BM339">
        <v>779</v>
      </c>
      <c r="BN339">
        <v>9779</v>
      </c>
      <c r="BO339">
        <v>720</v>
      </c>
      <c r="BP339">
        <v>405</v>
      </c>
      <c r="BQ339">
        <v>59</v>
      </c>
      <c r="BR339">
        <v>2181</v>
      </c>
      <c r="BS339">
        <v>161</v>
      </c>
      <c r="BT339">
        <v>6990</v>
      </c>
      <c r="BU339">
        <v>517</v>
      </c>
      <c r="BV339">
        <v>3478</v>
      </c>
      <c r="BW339">
        <v>301</v>
      </c>
      <c r="BX339">
        <v>1897</v>
      </c>
      <c r="BY339">
        <v>122</v>
      </c>
      <c r="BZ339">
        <v>2312</v>
      </c>
      <c r="CA339">
        <v>236</v>
      </c>
      <c r="CB339">
        <v>3930</v>
      </c>
      <c r="CC339">
        <v>309</v>
      </c>
      <c r="CD339">
        <v>6879</v>
      </c>
      <c r="CE339">
        <v>591</v>
      </c>
      <c r="CF339">
        <v>7013</v>
      </c>
      <c r="CG339">
        <v>132</v>
      </c>
      <c r="CH339">
        <v>1032</v>
      </c>
      <c r="CI339">
        <v>16906</v>
      </c>
      <c r="CJ339">
        <v>12286</v>
      </c>
      <c r="CK339">
        <v>6893</v>
      </c>
      <c r="CL339">
        <v>15390</v>
      </c>
      <c r="CM339">
        <v>2172</v>
      </c>
      <c r="CN339">
        <v>605</v>
      </c>
      <c r="CO339">
        <v>27</v>
      </c>
      <c r="CP339">
        <v>388</v>
      </c>
      <c r="CQ339">
        <v>868</v>
      </c>
      <c r="CR339">
        <v>257</v>
      </c>
      <c r="CS339">
        <v>778</v>
      </c>
      <c r="CT339">
        <v>376</v>
      </c>
      <c r="CU339">
        <v>240</v>
      </c>
      <c r="CV339">
        <v>704</v>
      </c>
      <c r="CW339">
        <v>1575</v>
      </c>
      <c r="CX339">
        <v>2913</v>
      </c>
      <c r="CY339">
        <v>1284</v>
      </c>
      <c r="CZ339">
        <v>630</v>
      </c>
      <c r="DA339">
        <v>606</v>
      </c>
      <c r="DB339">
        <v>531</v>
      </c>
      <c r="DC339">
        <v>621</v>
      </c>
      <c r="DD339">
        <v>1334</v>
      </c>
      <c r="DE339">
        <v>5723</v>
      </c>
      <c r="DF339">
        <v>3464</v>
      </c>
      <c r="DG339">
        <v>2289</v>
      </c>
      <c r="DH339">
        <v>597</v>
      </c>
      <c r="DI339">
        <v>291</v>
      </c>
      <c r="DJ339">
        <v>176</v>
      </c>
      <c r="DK339">
        <v>884</v>
      </c>
      <c r="DL339">
        <v>572</v>
      </c>
      <c r="DM339">
        <v>13828</v>
      </c>
      <c r="DN339">
        <v>4233</v>
      </c>
      <c r="DO339">
        <v>3891</v>
      </c>
      <c r="DP339">
        <v>5296</v>
      </c>
      <c r="DQ339">
        <v>772</v>
      </c>
      <c r="DR339">
        <v>841</v>
      </c>
      <c r="DS339">
        <v>714</v>
      </c>
      <c r="DT339">
        <v>755</v>
      </c>
      <c r="DU339">
        <v>469</v>
      </c>
      <c r="DV339">
        <v>1534</v>
      </c>
      <c r="DW339">
        <v>9187</v>
      </c>
      <c r="DX339" t="s">
        <v>1523</v>
      </c>
      <c r="DY339" t="s">
        <v>1077</v>
      </c>
      <c r="DZ339" t="s">
        <v>1564</v>
      </c>
      <c r="EA339" s="68" t="s">
        <v>700</v>
      </c>
      <c r="EB339">
        <v>55102</v>
      </c>
      <c r="EC339">
        <v>1.3</v>
      </c>
      <c r="ED339">
        <v>1.6</v>
      </c>
      <c r="EE339">
        <v>2.5</v>
      </c>
      <c r="EF339">
        <v>4.3</v>
      </c>
      <c r="EG339">
        <v>3.4</v>
      </c>
      <c r="EH339">
        <v>3.9</v>
      </c>
      <c r="EI339">
        <v>2.5</v>
      </c>
      <c r="EJ339">
        <v>1.9</v>
      </c>
      <c r="EK339">
        <v>1.1000000000000001</v>
      </c>
      <c r="EL339">
        <v>1.9</v>
      </c>
      <c r="EM339">
        <v>1.8</v>
      </c>
      <c r="EN339">
        <v>0.7</v>
      </c>
      <c r="EO339">
        <v>2</v>
      </c>
      <c r="EP339">
        <v>1.5</v>
      </c>
      <c r="EQ339">
        <v>0.8</v>
      </c>
      <c r="ER339">
        <v>5.6</v>
      </c>
      <c r="ES339">
        <v>20.100000000000001</v>
      </c>
      <c r="ET339">
        <v>6</v>
      </c>
      <c r="EU339">
        <v>11</v>
      </c>
      <c r="EV339">
        <v>7.3</v>
      </c>
      <c r="EW339">
        <v>7.4</v>
      </c>
      <c r="EX339">
        <v>0.7</v>
      </c>
      <c r="EY339">
        <v>0.9</v>
      </c>
      <c r="EZ339">
        <v>11.1</v>
      </c>
      <c r="FA339">
        <v>6.8</v>
      </c>
      <c r="FB339">
        <v>17.399999999999999</v>
      </c>
      <c r="FC339">
        <v>2.7</v>
      </c>
      <c r="FD339">
        <v>1.5</v>
      </c>
      <c r="FE339">
        <v>9.4</v>
      </c>
      <c r="FF339">
        <v>2.9</v>
      </c>
      <c r="FG339">
        <v>3</v>
      </c>
      <c r="FH339">
        <v>1.3</v>
      </c>
      <c r="FI339">
        <v>1.9</v>
      </c>
      <c r="FJ339">
        <v>1.9</v>
      </c>
      <c r="FK339">
        <v>8.4</v>
      </c>
      <c r="FL339">
        <v>3</v>
      </c>
      <c r="FM339">
        <v>2.1</v>
      </c>
      <c r="FN339">
        <v>2.9</v>
      </c>
      <c r="FO339">
        <v>3</v>
      </c>
      <c r="FP339">
        <v>2.2999999999999998</v>
      </c>
      <c r="FQ339">
        <v>2.8</v>
      </c>
      <c r="FR339">
        <v>1.1000000000000001</v>
      </c>
      <c r="FS339">
        <v>83</v>
      </c>
      <c r="FZ339" t="s">
        <v>1871</v>
      </c>
      <c r="GA339" t="s">
        <v>1871</v>
      </c>
      <c r="GB339" t="s">
        <v>1145</v>
      </c>
      <c r="GC339" s="68" t="s">
        <v>2364</v>
      </c>
    </row>
    <row r="340" spans="1:185" x14ac:dyDescent="0.25">
      <c r="A340">
        <v>55103</v>
      </c>
      <c r="B340">
        <v>13796</v>
      </c>
      <c r="C340">
        <v>1197</v>
      </c>
      <c r="D340">
        <v>4327</v>
      </c>
      <c r="E340">
        <v>183</v>
      </c>
      <c r="F340">
        <v>8371</v>
      </c>
      <c r="G340">
        <v>990</v>
      </c>
      <c r="H340">
        <v>1098</v>
      </c>
      <c r="I340">
        <v>24</v>
      </c>
      <c r="J340">
        <v>1491</v>
      </c>
      <c r="K340">
        <v>48</v>
      </c>
      <c r="L340">
        <v>2836</v>
      </c>
      <c r="M340">
        <v>135</v>
      </c>
      <c r="N340">
        <v>1598</v>
      </c>
      <c r="O340">
        <v>195</v>
      </c>
      <c r="P340">
        <v>2010</v>
      </c>
      <c r="Q340">
        <v>262</v>
      </c>
      <c r="R340">
        <v>1733</v>
      </c>
      <c r="S340">
        <v>267</v>
      </c>
      <c r="T340">
        <v>1482</v>
      </c>
      <c r="U340">
        <v>158</v>
      </c>
      <c r="V340">
        <v>1548</v>
      </c>
      <c r="W340">
        <v>108</v>
      </c>
      <c r="X340">
        <v>6915</v>
      </c>
      <c r="Y340">
        <v>683</v>
      </c>
      <c r="Z340">
        <v>6881</v>
      </c>
      <c r="AA340">
        <v>514</v>
      </c>
      <c r="AB340">
        <v>4369</v>
      </c>
      <c r="AC340">
        <v>300</v>
      </c>
      <c r="AD340">
        <v>4773</v>
      </c>
      <c r="AE340">
        <v>259</v>
      </c>
      <c r="AF340">
        <v>72</v>
      </c>
      <c r="AG340">
        <v>0</v>
      </c>
      <c r="AH340">
        <v>3572</v>
      </c>
      <c r="AI340">
        <v>444</v>
      </c>
      <c r="AJ340">
        <v>235</v>
      </c>
      <c r="AK340">
        <v>118</v>
      </c>
      <c r="AL340">
        <v>775</v>
      </c>
      <c r="AM340">
        <v>76</v>
      </c>
      <c r="AN340">
        <v>688</v>
      </c>
      <c r="AO340">
        <v>207</v>
      </c>
      <c r="AP340">
        <v>4134</v>
      </c>
      <c r="AQ340">
        <v>245</v>
      </c>
      <c r="AR340">
        <v>2347</v>
      </c>
      <c r="AS340">
        <v>150</v>
      </c>
      <c r="AT340">
        <v>11449</v>
      </c>
      <c r="AU340">
        <v>1047</v>
      </c>
      <c r="AV340">
        <v>9656</v>
      </c>
      <c r="AW340">
        <v>634</v>
      </c>
      <c r="AX340">
        <v>4140</v>
      </c>
      <c r="AY340">
        <v>563</v>
      </c>
      <c r="AZ340">
        <v>2151</v>
      </c>
      <c r="BA340">
        <v>196</v>
      </c>
      <c r="BB340">
        <v>1989</v>
      </c>
      <c r="BC340">
        <v>367</v>
      </c>
      <c r="BD340">
        <v>1942</v>
      </c>
      <c r="BE340">
        <v>359</v>
      </c>
      <c r="BF340">
        <v>1969</v>
      </c>
      <c r="BG340">
        <v>148</v>
      </c>
      <c r="BH340">
        <v>2206</v>
      </c>
      <c r="BI340">
        <v>230</v>
      </c>
      <c r="BJ340">
        <v>1754</v>
      </c>
      <c r="BK340">
        <v>82</v>
      </c>
      <c r="BL340">
        <v>5979</v>
      </c>
      <c r="BM340">
        <v>689</v>
      </c>
      <c r="BN340">
        <v>5572</v>
      </c>
      <c r="BO340">
        <v>580</v>
      </c>
      <c r="BP340">
        <v>407</v>
      </c>
      <c r="BQ340">
        <v>109</v>
      </c>
      <c r="BR340">
        <v>2392</v>
      </c>
      <c r="BS340">
        <v>301</v>
      </c>
      <c r="BT340">
        <v>3353</v>
      </c>
      <c r="BU340">
        <v>338</v>
      </c>
      <c r="BV340">
        <v>2768</v>
      </c>
      <c r="BW340">
        <v>392</v>
      </c>
      <c r="BX340">
        <v>2250</v>
      </c>
      <c r="BY340">
        <v>260</v>
      </c>
      <c r="BZ340">
        <v>4357</v>
      </c>
      <c r="CA340">
        <v>231</v>
      </c>
      <c r="CB340">
        <v>6557</v>
      </c>
      <c r="CC340">
        <v>441</v>
      </c>
      <c r="CD340">
        <v>4980</v>
      </c>
      <c r="CE340">
        <v>714</v>
      </c>
      <c r="CF340">
        <v>2253</v>
      </c>
      <c r="CG340">
        <v>42</v>
      </c>
      <c r="CH340">
        <v>1197</v>
      </c>
      <c r="CI340">
        <v>12599</v>
      </c>
      <c r="CJ340">
        <v>5529</v>
      </c>
      <c r="CK340">
        <v>8054</v>
      </c>
      <c r="CL340">
        <v>7240</v>
      </c>
      <c r="CM340">
        <v>5402</v>
      </c>
      <c r="CN340">
        <v>2976</v>
      </c>
      <c r="CO340">
        <v>8</v>
      </c>
      <c r="CP340">
        <v>263</v>
      </c>
      <c r="CQ340">
        <v>656</v>
      </c>
      <c r="CR340">
        <v>37</v>
      </c>
      <c r="CS340">
        <v>636</v>
      </c>
      <c r="CT340">
        <v>298</v>
      </c>
      <c r="CU340">
        <v>215</v>
      </c>
      <c r="CV340">
        <v>233</v>
      </c>
      <c r="CW340">
        <v>666</v>
      </c>
      <c r="CX340">
        <v>1688</v>
      </c>
      <c r="CY340">
        <v>804</v>
      </c>
      <c r="CZ340">
        <v>248</v>
      </c>
      <c r="DA340">
        <v>172</v>
      </c>
      <c r="DB340">
        <v>738</v>
      </c>
      <c r="DC340">
        <v>752</v>
      </c>
      <c r="DD340">
        <v>1621</v>
      </c>
      <c r="DE340">
        <v>2352</v>
      </c>
      <c r="DF340">
        <v>2661</v>
      </c>
      <c r="DG340">
        <v>1442</v>
      </c>
      <c r="DH340">
        <v>830</v>
      </c>
      <c r="DI340">
        <v>279</v>
      </c>
      <c r="DJ340">
        <v>149</v>
      </c>
      <c r="DK340">
        <v>940</v>
      </c>
      <c r="DL340">
        <v>611</v>
      </c>
      <c r="DM340">
        <v>11179</v>
      </c>
      <c r="DN340">
        <v>2608</v>
      </c>
      <c r="DO340">
        <v>1798</v>
      </c>
      <c r="DP340">
        <v>3215</v>
      </c>
      <c r="DQ340">
        <v>305</v>
      </c>
      <c r="DR340">
        <v>292</v>
      </c>
      <c r="DS340">
        <v>376</v>
      </c>
      <c r="DT340">
        <v>400</v>
      </c>
      <c r="DU340">
        <v>386</v>
      </c>
      <c r="DV340">
        <v>1316</v>
      </c>
      <c r="DW340">
        <v>5013</v>
      </c>
      <c r="DX340" t="s">
        <v>1523</v>
      </c>
      <c r="DY340" t="s">
        <v>1077</v>
      </c>
      <c r="DZ340" t="s">
        <v>1564</v>
      </c>
      <c r="EA340" s="68" t="s">
        <v>700</v>
      </c>
      <c r="EB340">
        <v>55103</v>
      </c>
      <c r="EC340">
        <v>1.8</v>
      </c>
      <c r="ED340">
        <v>2.9</v>
      </c>
      <c r="EE340">
        <v>2.2999999999999998</v>
      </c>
      <c r="EF340">
        <v>7</v>
      </c>
      <c r="EG340">
        <v>4.9000000000000004</v>
      </c>
      <c r="EH340">
        <v>6</v>
      </c>
      <c r="EI340">
        <v>4.3</v>
      </c>
      <c r="EJ340">
        <v>4.2</v>
      </c>
      <c r="EK340">
        <v>4</v>
      </c>
      <c r="EL340">
        <v>1.8</v>
      </c>
      <c r="EM340">
        <v>2.5</v>
      </c>
      <c r="EN340">
        <v>2.7</v>
      </c>
      <c r="EO340">
        <v>2.5</v>
      </c>
      <c r="EP340">
        <v>2</v>
      </c>
      <c r="EQ340">
        <v>2.1</v>
      </c>
      <c r="ER340">
        <v>2.1</v>
      </c>
      <c r="ES340">
        <v>21.4</v>
      </c>
      <c r="ET340">
        <v>3.7</v>
      </c>
      <c r="EU340">
        <v>28.6</v>
      </c>
      <c r="EV340">
        <v>7.1</v>
      </c>
      <c r="EW340">
        <v>12.7</v>
      </c>
      <c r="EX340">
        <v>1.9</v>
      </c>
      <c r="EY340">
        <v>1.8</v>
      </c>
      <c r="EZ340">
        <v>3.9</v>
      </c>
      <c r="FA340">
        <v>3.9</v>
      </c>
      <c r="FB340">
        <v>7.4</v>
      </c>
      <c r="FC340">
        <v>3.1</v>
      </c>
      <c r="FD340">
        <v>2.1</v>
      </c>
      <c r="FE340">
        <v>6.2</v>
      </c>
      <c r="FF340">
        <v>4.2</v>
      </c>
      <c r="FG340">
        <v>3.2</v>
      </c>
      <c r="FH340">
        <v>3.4</v>
      </c>
      <c r="FI340">
        <v>2.7</v>
      </c>
      <c r="FJ340">
        <v>3</v>
      </c>
      <c r="FK340">
        <v>15.3</v>
      </c>
      <c r="FL340">
        <v>4</v>
      </c>
      <c r="FM340">
        <v>3.7</v>
      </c>
      <c r="FN340">
        <v>3.8</v>
      </c>
      <c r="FO340">
        <v>3.6</v>
      </c>
      <c r="FP340">
        <v>2</v>
      </c>
      <c r="FQ340">
        <v>4.0999999999999996</v>
      </c>
      <c r="FR340">
        <v>1.5</v>
      </c>
      <c r="FS340">
        <v>95</v>
      </c>
      <c r="FZ340" t="s">
        <v>1871</v>
      </c>
      <c r="GA340" t="s">
        <v>1871</v>
      </c>
      <c r="GB340" t="s">
        <v>1146</v>
      </c>
      <c r="GC340" s="68" t="s">
        <v>2364</v>
      </c>
    </row>
    <row r="341" spans="1:185" x14ac:dyDescent="0.25">
      <c r="A341">
        <v>55104</v>
      </c>
      <c r="B341">
        <v>45279</v>
      </c>
      <c r="C341">
        <v>3373</v>
      </c>
      <c r="D341">
        <v>10638</v>
      </c>
      <c r="E341">
        <v>603</v>
      </c>
      <c r="F341">
        <v>30724</v>
      </c>
      <c r="G341">
        <v>2745</v>
      </c>
      <c r="H341">
        <v>3917</v>
      </c>
      <c r="I341">
        <v>25</v>
      </c>
      <c r="J341">
        <v>3594</v>
      </c>
      <c r="K341">
        <v>46</v>
      </c>
      <c r="L341">
        <v>7044</v>
      </c>
      <c r="M341">
        <v>557</v>
      </c>
      <c r="N341">
        <v>7832</v>
      </c>
      <c r="O341">
        <v>608</v>
      </c>
      <c r="P341">
        <v>7791</v>
      </c>
      <c r="Q341">
        <v>855</v>
      </c>
      <c r="R341">
        <v>5262</v>
      </c>
      <c r="S341">
        <v>718</v>
      </c>
      <c r="T341">
        <v>5318</v>
      </c>
      <c r="U341">
        <v>422</v>
      </c>
      <c r="V341">
        <v>4521</v>
      </c>
      <c r="W341">
        <v>142</v>
      </c>
      <c r="X341">
        <v>22048</v>
      </c>
      <c r="Y341">
        <v>1762</v>
      </c>
      <c r="Z341">
        <v>23231</v>
      </c>
      <c r="AA341">
        <v>1611</v>
      </c>
      <c r="AB341">
        <v>28533</v>
      </c>
      <c r="AC341">
        <v>1900</v>
      </c>
      <c r="AD341">
        <v>8749</v>
      </c>
      <c r="AE341">
        <v>716</v>
      </c>
      <c r="AF341">
        <v>648</v>
      </c>
      <c r="AG341">
        <v>62</v>
      </c>
      <c r="AH341">
        <v>3894</v>
      </c>
      <c r="AI341">
        <v>289</v>
      </c>
      <c r="AJ341">
        <v>984</v>
      </c>
      <c r="AK341">
        <v>284</v>
      </c>
      <c r="AL341">
        <v>2440</v>
      </c>
      <c r="AM341">
        <v>115</v>
      </c>
      <c r="AN341">
        <v>3028</v>
      </c>
      <c r="AO341">
        <v>866</v>
      </c>
      <c r="AP341">
        <v>26552</v>
      </c>
      <c r="AQ341">
        <v>1275</v>
      </c>
      <c r="AR341">
        <v>5021</v>
      </c>
      <c r="AS341">
        <v>355</v>
      </c>
      <c r="AT341">
        <v>40258</v>
      </c>
      <c r="AU341">
        <v>3018</v>
      </c>
      <c r="AV341">
        <v>38843</v>
      </c>
      <c r="AW341">
        <v>2020</v>
      </c>
      <c r="AX341">
        <v>6436</v>
      </c>
      <c r="AY341">
        <v>1353</v>
      </c>
      <c r="AZ341">
        <v>3404</v>
      </c>
      <c r="BA341">
        <v>328</v>
      </c>
      <c r="BB341">
        <v>3032</v>
      </c>
      <c r="BC341">
        <v>1025</v>
      </c>
      <c r="BD341">
        <v>2559</v>
      </c>
      <c r="BE341">
        <v>481</v>
      </c>
      <c r="BF341">
        <v>4813</v>
      </c>
      <c r="BG341">
        <v>510</v>
      </c>
      <c r="BH341">
        <v>6680</v>
      </c>
      <c r="BI341">
        <v>627</v>
      </c>
      <c r="BJ341">
        <v>12757</v>
      </c>
      <c r="BK341">
        <v>544</v>
      </c>
      <c r="BL341">
        <v>25600</v>
      </c>
      <c r="BM341">
        <v>2263</v>
      </c>
      <c r="BN341">
        <v>24354</v>
      </c>
      <c r="BO341">
        <v>2093</v>
      </c>
      <c r="BP341">
        <v>1246</v>
      </c>
      <c r="BQ341">
        <v>170</v>
      </c>
      <c r="BR341">
        <v>5124</v>
      </c>
      <c r="BS341">
        <v>482</v>
      </c>
      <c r="BT341">
        <v>15280</v>
      </c>
      <c r="BU341">
        <v>1293</v>
      </c>
      <c r="BV341">
        <v>11258</v>
      </c>
      <c r="BW341">
        <v>1149</v>
      </c>
      <c r="BX341">
        <v>4186</v>
      </c>
      <c r="BY341">
        <v>303</v>
      </c>
      <c r="BZ341">
        <v>9268</v>
      </c>
      <c r="CA341">
        <v>954</v>
      </c>
      <c r="CB341">
        <v>12170</v>
      </c>
      <c r="CC341">
        <v>1231</v>
      </c>
      <c r="CD341">
        <v>16118</v>
      </c>
      <c r="CE341">
        <v>1677</v>
      </c>
      <c r="CF341">
        <v>15435</v>
      </c>
      <c r="CG341">
        <v>431</v>
      </c>
      <c r="CH341">
        <v>3373</v>
      </c>
      <c r="CI341">
        <v>41906</v>
      </c>
      <c r="CJ341">
        <v>30415</v>
      </c>
      <c r="CK341">
        <v>15293</v>
      </c>
      <c r="CL341">
        <v>33998</v>
      </c>
      <c r="CM341">
        <v>8471</v>
      </c>
      <c r="CN341">
        <v>4026</v>
      </c>
      <c r="CO341">
        <v>65</v>
      </c>
      <c r="CP341">
        <v>859</v>
      </c>
      <c r="CQ341">
        <v>2192</v>
      </c>
      <c r="CR341">
        <v>420</v>
      </c>
      <c r="CS341">
        <v>2758</v>
      </c>
      <c r="CT341">
        <v>1022</v>
      </c>
      <c r="CU341">
        <v>493</v>
      </c>
      <c r="CV341">
        <v>1897</v>
      </c>
      <c r="CW341">
        <v>2729</v>
      </c>
      <c r="CX341">
        <v>8096</v>
      </c>
      <c r="CY341">
        <v>3089</v>
      </c>
      <c r="CZ341">
        <v>1382</v>
      </c>
      <c r="DA341">
        <v>1029</v>
      </c>
      <c r="DB341">
        <v>1076</v>
      </c>
      <c r="DC341">
        <v>1152</v>
      </c>
      <c r="DD341">
        <v>2537</v>
      </c>
      <c r="DE341">
        <v>8164</v>
      </c>
      <c r="DF341">
        <v>8790</v>
      </c>
      <c r="DG341">
        <v>5786</v>
      </c>
      <c r="DH341">
        <v>2622</v>
      </c>
      <c r="DI341">
        <v>789</v>
      </c>
      <c r="DJ341">
        <v>371</v>
      </c>
      <c r="DK341">
        <v>2215</v>
      </c>
      <c r="DL341">
        <v>1372</v>
      </c>
      <c r="DM341">
        <v>33516</v>
      </c>
      <c r="DN341">
        <v>10859</v>
      </c>
      <c r="DO341">
        <v>8566</v>
      </c>
      <c r="DP341">
        <v>8388</v>
      </c>
      <c r="DQ341">
        <v>944</v>
      </c>
      <c r="DR341">
        <v>1246</v>
      </c>
      <c r="DS341">
        <v>1319</v>
      </c>
      <c r="DT341">
        <v>787</v>
      </c>
      <c r="DU341">
        <v>561</v>
      </c>
      <c r="DV341">
        <v>3035</v>
      </c>
      <c r="DW341">
        <v>16954</v>
      </c>
      <c r="DX341" t="s">
        <v>1523</v>
      </c>
      <c r="DY341" s="66" t="s">
        <v>1077</v>
      </c>
      <c r="DZ341" t="s">
        <v>1564</v>
      </c>
      <c r="EA341" s="68" t="s">
        <v>700</v>
      </c>
      <c r="EB341">
        <v>55104</v>
      </c>
      <c r="EC341">
        <v>1.3</v>
      </c>
      <c r="ED341">
        <v>1.1000000000000001</v>
      </c>
      <c r="EE341">
        <v>3.3</v>
      </c>
      <c r="EF341">
        <v>2.2999999999999998</v>
      </c>
      <c r="EG341">
        <v>3</v>
      </c>
      <c r="EH341">
        <v>4.5</v>
      </c>
      <c r="EI341">
        <v>2.5</v>
      </c>
      <c r="EJ341">
        <v>1.9</v>
      </c>
      <c r="EK341">
        <v>0.3</v>
      </c>
      <c r="EL341">
        <v>2.2999999999999998</v>
      </c>
      <c r="EM341">
        <v>1.4</v>
      </c>
      <c r="EN341">
        <v>0.6</v>
      </c>
      <c r="EO341">
        <v>1.7</v>
      </c>
      <c r="EP341">
        <v>1.5</v>
      </c>
      <c r="EQ341">
        <v>1.6</v>
      </c>
      <c r="ER341">
        <v>3.3</v>
      </c>
      <c r="ES341">
        <v>8.8000000000000007</v>
      </c>
      <c r="ET341">
        <v>4.0999999999999996</v>
      </c>
      <c r="EU341">
        <v>15.8</v>
      </c>
      <c r="EV341">
        <v>2.5</v>
      </c>
      <c r="EW341">
        <v>10.3</v>
      </c>
      <c r="EX341">
        <v>0.9</v>
      </c>
      <c r="EY341">
        <v>1</v>
      </c>
      <c r="EZ341">
        <v>6.4</v>
      </c>
      <c r="FA341">
        <v>3.9</v>
      </c>
      <c r="FB341">
        <v>11.6</v>
      </c>
      <c r="FC341">
        <v>2.8</v>
      </c>
      <c r="FD341">
        <v>1.3</v>
      </c>
      <c r="FE341">
        <v>7</v>
      </c>
      <c r="FF341">
        <v>3.7</v>
      </c>
      <c r="FG341">
        <v>2.5</v>
      </c>
      <c r="FH341">
        <v>1.2</v>
      </c>
      <c r="FI341">
        <v>1.4</v>
      </c>
      <c r="FJ341">
        <v>1.4</v>
      </c>
      <c r="FK341">
        <v>8.6</v>
      </c>
      <c r="FL341">
        <v>2.8</v>
      </c>
      <c r="FM341">
        <v>1.7</v>
      </c>
      <c r="FN341">
        <v>2</v>
      </c>
      <c r="FO341">
        <v>2.6</v>
      </c>
      <c r="FP341">
        <v>3</v>
      </c>
      <c r="FQ341">
        <v>2.6</v>
      </c>
      <c r="FR341">
        <v>1</v>
      </c>
      <c r="FS341">
        <v>318</v>
      </c>
      <c r="FZ341" t="s">
        <v>1872</v>
      </c>
      <c r="GA341" t="s">
        <v>1871</v>
      </c>
      <c r="GB341" t="s">
        <v>1147</v>
      </c>
      <c r="GC341" s="68" t="s">
        <v>2364</v>
      </c>
    </row>
    <row r="342" spans="1:185" x14ac:dyDescent="0.25">
      <c r="A342">
        <v>55105</v>
      </c>
      <c r="B342">
        <v>26712</v>
      </c>
      <c r="C342">
        <v>349</v>
      </c>
      <c r="D342">
        <v>6161</v>
      </c>
      <c r="E342">
        <v>25</v>
      </c>
      <c r="F342">
        <v>17549</v>
      </c>
      <c r="G342">
        <v>324</v>
      </c>
      <c r="H342">
        <v>3002</v>
      </c>
      <c r="I342">
        <v>0</v>
      </c>
      <c r="J342">
        <v>1456</v>
      </c>
      <c r="K342">
        <v>0</v>
      </c>
      <c r="L342">
        <v>4705</v>
      </c>
      <c r="M342">
        <v>25</v>
      </c>
      <c r="N342">
        <v>4349</v>
      </c>
      <c r="O342">
        <v>62</v>
      </c>
      <c r="P342">
        <v>3639</v>
      </c>
      <c r="Q342">
        <v>69</v>
      </c>
      <c r="R342">
        <v>2663</v>
      </c>
      <c r="S342">
        <v>36</v>
      </c>
      <c r="T342">
        <v>3440</v>
      </c>
      <c r="U342">
        <v>65</v>
      </c>
      <c r="V342">
        <v>3458</v>
      </c>
      <c r="W342">
        <v>92</v>
      </c>
      <c r="X342">
        <v>12766</v>
      </c>
      <c r="Y342">
        <v>247</v>
      </c>
      <c r="Z342">
        <v>13946</v>
      </c>
      <c r="AA342">
        <v>102</v>
      </c>
      <c r="AB342">
        <v>24444</v>
      </c>
      <c r="AC342">
        <v>272</v>
      </c>
      <c r="AD342">
        <v>572</v>
      </c>
      <c r="AE342">
        <v>14</v>
      </c>
      <c r="AF342">
        <v>31</v>
      </c>
      <c r="AG342">
        <v>0</v>
      </c>
      <c r="AH342">
        <v>889</v>
      </c>
      <c r="AI342">
        <v>0</v>
      </c>
      <c r="AJ342">
        <v>103</v>
      </c>
      <c r="AK342">
        <v>0</v>
      </c>
      <c r="AL342">
        <v>673</v>
      </c>
      <c r="AM342">
        <v>63</v>
      </c>
      <c r="AN342">
        <v>853</v>
      </c>
      <c r="AO342">
        <v>29</v>
      </c>
      <c r="AP342">
        <v>23870</v>
      </c>
      <c r="AQ342">
        <v>272</v>
      </c>
      <c r="AR342">
        <v>1656</v>
      </c>
      <c r="AS342">
        <v>18</v>
      </c>
      <c r="AT342">
        <v>25056</v>
      </c>
      <c r="AU342">
        <v>331</v>
      </c>
      <c r="AV342">
        <v>25245</v>
      </c>
      <c r="AW342">
        <v>324</v>
      </c>
      <c r="AX342">
        <v>1467</v>
      </c>
      <c r="AY342">
        <v>25</v>
      </c>
      <c r="AZ342">
        <v>776</v>
      </c>
      <c r="BA342">
        <v>12</v>
      </c>
      <c r="BB342">
        <v>691</v>
      </c>
      <c r="BC342">
        <v>13</v>
      </c>
      <c r="BD342">
        <v>174</v>
      </c>
      <c r="BE342">
        <v>8</v>
      </c>
      <c r="BF342">
        <v>1137</v>
      </c>
      <c r="BG342">
        <v>21</v>
      </c>
      <c r="BH342">
        <v>2745</v>
      </c>
      <c r="BI342">
        <v>104</v>
      </c>
      <c r="BJ342">
        <v>12146</v>
      </c>
      <c r="BK342">
        <v>129</v>
      </c>
      <c r="BL342">
        <v>14927</v>
      </c>
      <c r="BM342">
        <v>273</v>
      </c>
      <c r="BN342">
        <v>14450</v>
      </c>
      <c r="BO342">
        <v>221</v>
      </c>
      <c r="BP342">
        <v>477</v>
      </c>
      <c r="BQ342">
        <v>52</v>
      </c>
      <c r="BR342">
        <v>2622</v>
      </c>
      <c r="BS342">
        <v>51</v>
      </c>
      <c r="BT342">
        <v>9410</v>
      </c>
      <c r="BU342">
        <v>118</v>
      </c>
      <c r="BV342">
        <v>6462</v>
      </c>
      <c r="BW342">
        <v>189</v>
      </c>
      <c r="BX342">
        <v>1677</v>
      </c>
      <c r="BY342">
        <v>17</v>
      </c>
      <c r="BZ342">
        <v>1863</v>
      </c>
      <c r="CA342">
        <v>71</v>
      </c>
      <c r="CB342">
        <v>2485</v>
      </c>
      <c r="CC342">
        <v>93</v>
      </c>
      <c r="CD342">
        <v>5623</v>
      </c>
      <c r="CE342">
        <v>166</v>
      </c>
      <c r="CF342">
        <v>15797</v>
      </c>
      <c r="CG342">
        <v>83</v>
      </c>
      <c r="CH342">
        <v>349</v>
      </c>
      <c r="CI342">
        <v>26363</v>
      </c>
      <c r="CJ342">
        <v>24375</v>
      </c>
      <c r="CK342">
        <v>4782</v>
      </c>
      <c r="CL342">
        <v>23663</v>
      </c>
      <c r="CM342">
        <v>1844</v>
      </c>
      <c r="CN342">
        <v>355</v>
      </c>
      <c r="CO342">
        <v>28</v>
      </c>
      <c r="CP342">
        <v>393</v>
      </c>
      <c r="CQ342">
        <v>1308</v>
      </c>
      <c r="CR342">
        <v>411</v>
      </c>
      <c r="CS342">
        <v>1177</v>
      </c>
      <c r="CT342">
        <v>392</v>
      </c>
      <c r="CU342">
        <v>382</v>
      </c>
      <c r="CV342">
        <v>1307</v>
      </c>
      <c r="CW342">
        <v>2186</v>
      </c>
      <c r="CX342">
        <v>5797</v>
      </c>
      <c r="CY342">
        <v>1316</v>
      </c>
      <c r="CZ342">
        <v>719</v>
      </c>
      <c r="DA342">
        <v>555</v>
      </c>
      <c r="DB342">
        <v>117</v>
      </c>
      <c r="DC342">
        <v>130</v>
      </c>
      <c r="DD342">
        <v>262</v>
      </c>
      <c r="DE342">
        <v>4909</v>
      </c>
      <c r="DF342">
        <v>5663</v>
      </c>
      <c r="DG342">
        <v>5067</v>
      </c>
      <c r="DH342">
        <v>2348</v>
      </c>
      <c r="DI342">
        <v>165</v>
      </c>
      <c r="DJ342">
        <v>89</v>
      </c>
      <c r="DK342">
        <v>431</v>
      </c>
      <c r="DL342">
        <v>252</v>
      </c>
      <c r="DM342">
        <v>21603</v>
      </c>
      <c r="DN342">
        <v>4683</v>
      </c>
      <c r="DO342">
        <v>7125</v>
      </c>
      <c r="DP342">
        <v>3447</v>
      </c>
      <c r="DQ342">
        <v>372</v>
      </c>
      <c r="DR342">
        <v>623</v>
      </c>
      <c r="DS342">
        <v>481</v>
      </c>
      <c r="DT342">
        <v>410</v>
      </c>
      <c r="DU342">
        <v>330</v>
      </c>
      <c r="DV342">
        <v>1149</v>
      </c>
      <c r="DW342">
        <v>10572</v>
      </c>
      <c r="DX342" t="s">
        <v>1523</v>
      </c>
      <c r="DY342" t="s">
        <v>1077</v>
      </c>
      <c r="DZ342" t="s">
        <v>1564</v>
      </c>
      <c r="EA342" s="68" t="s">
        <v>700</v>
      </c>
      <c r="EB342">
        <v>55105</v>
      </c>
      <c r="EC342">
        <v>0.4</v>
      </c>
      <c r="ED342">
        <v>1.2</v>
      </c>
      <c r="EE342">
        <v>0.6</v>
      </c>
      <c r="EF342">
        <v>0.9</v>
      </c>
      <c r="EG342">
        <v>0.9</v>
      </c>
      <c r="EH342">
        <v>1.1000000000000001</v>
      </c>
      <c r="EI342">
        <v>1.7</v>
      </c>
      <c r="EJ342">
        <v>1.6</v>
      </c>
      <c r="EK342">
        <v>0.9</v>
      </c>
      <c r="EL342">
        <v>0.4</v>
      </c>
      <c r="EM342">
        <v>0.6</v>
      </c>
      <c r="EN342">
        <v>0.6</v>
      </c>
      <c r="EO342">
        <v>0.7</v>
      </c>
      <c r="EP342">
        <v>0.4</v>
      </c>
      <c r="EQ342">
        <v>0.4</v>
      </c>
      <c r="ER342">
        <v>3.6</v>
      </c>
      <c r="ES342">
        <v>39.1</v>
      </c>
      <c r="ET342">
        <v>1.9</v>
      </c>
      <c r="EU342">
        <v>15.6</v>
      </c>
      <c r="EV342">
        <v>7</v>
      </c>
      <c r="EW342">
        <v>5.0999999999999996</v>
      </c>
      <c r="EX342">
        <v>0.4</v>
      </c>
      <c r="EY342">
        <v>0.4</v>
      </c>
      <c r="EZ342">
        <v>1.8</v>
      </c>
      <c r="FA342">
        <v>2.2999999999999998</v>
      </c>
      <c r="FB342">
        <v>2.8</v>
      </c>
      <c r="FC342">
        <v>1.2</v>
      </c>
      <c r="FD342">
        <v>0.4</v>
      </c>
      <c r="FE342">
        <v>7.2</v>
      </c>
      <c r="FF342">
        <v>1.7</v>
      </c>
      <c r="FG342">
        <v>2.2999999999999998</v>
      </c>
      <c r="FH342">
        <v>0.5</v>
      </c>
      <c r="FI342">
        <v>0.6</v>
      </c>
      <c r="FJ342">
        <v>0.5</v>
      </c>
      <c r="FK342">
        <v>9.1999999999999993</v>
      </c>
      <c r="FL342">
        <v>1.5</v>
      </c>
      <c r="FM342">
        <v>0.6</v>
      </c>
      <c r="FN342">
        <v>1.2</v>
      </c>
      <c r="FO342">
        <v>1.1000000000000001</v>
      </c>
      <c r="FP342">
        <v>1.9</v>
      </c>
      <c r="FQ342">
        <v>1.5</v>
      </c>
      <c r="FR342">
        <v>0.3</v>
      </c>
      <c r="FS342">
        <v>40</v>
      </c>
      <c r="FZ342" t="s">
        <v>1871</v>
      </c>
      <c r="GA342" t="s">
        <v>1871</v>
      </c>
      <c r="GB342" t="s">
        <v>1148</v>
      </c>
      <c r="GC342" s="68" t="s">
        <v>2364</v>
      </c>
    </row>
    <row r="343" spans="1:185" x14ac:dyDescent="0.25">
      <c r="A343">
        <v>55106</v>
      </c>
      <c r="B343">
        <v>58054</v>
      </c>
      <c r="C343">
        <v>5249</v>
      </c>
      <c r="D343">
        <v>18890</v>
      </c>
      <c r="E343">
        <v>835</v>
      </c>
      <c r="F343">
        <v>34818</v>
      </c>
      <c r="G343">
        <v>4388</v>
      </c>
      <c r="H343">
        <v>4346</v>
      </c>
      <c r="I343">
        <v>26</v>
      </c>
      <c r="J343">
        <v>6108</v>
      </c>
      <c r="K343">
        <v>177</v>
      </c>
      <c r="L343">
        <v>12782</v>
      </c>
      <c r="M343">
        <v>658</v>
      </c>
      <c r="N343">
        <v>6382</v>
      </c>
      <c r="O343">
        <v>1141</v>
      </c>
      <c r="P343">
        <v>8984</v>
      </c>
      <c r="Q343">
        <v>1098</v>
      </c>
      <c r="R343">
        <v>7402</v>
      </c>
      <c r="S343">
        <v>1089</v>
      </c>
      <c r="T343">
        <v>6547</v>
      </c>
      <c r="U343">
        <v>697</v>
      </c>
      <c r="V343">
        <v>5503</v>
      </c>
      <c r="W343">
        <v>363</v>
      </c>
      <c r="X343">
        <v>29421</v>
      </c>
      <c r="Y343">
        <v>3143</v>
      </c>
      <c r="Z343">
        <v>28633</v>
      </c>
      <c r="AA343">
        <v>2106</v>
      </c>
      <c r="AB343">
        <v>23463</v>
      </c>
      <c r="AC343">
        <v>2468</v>
      </c>
      <c r="AD343">
        <v>8410</v>
      </c>
      <c r="AE343">
        <v>729</v>
      </c>
      <c r="AF343">
        <v>505</v>
      </c>
      <c r="AG343">
        <v>32</v>
      </c>
      <c r="AH343">
        <v>20906</v>
      </c>
      <c r="AI343">
        <v>1142</v>
      </c>
      <c r="AJ343">
        <v>1558</v>
      </c>
      <c r="AK343">
        <v>494</v>
      </c>
      <c r="AL343">
        <v>3212</v>
      </c>
      <c r="AM343">
        <v>384</v>
      </c>
      <c r="AN343">
        <v>7230</v>
      </c>
      <c r="AO343">
        <v>2043</v>
      </c>
      <c r="AP343">
        <v>18830</v>
      </c>
      <c r="AQ343">
        <v>970</v>
      </c>
      <c r="AR343">
        <v>7799</v>
      </c>
      <c r="AS343">
        <v>344</v>
      </c>
      <c r="AT343">
        <v>50255</v>
      </c>
      <c r="AU343">
        <v>4905</v>
      </c>
      <c r="AV343">
        <v>42066</v>
      </c>
      <c r="AW343">
        <v>2943</v>
      </c>
      <c r="AX343">
        <v>15988</v>
      </c>
      <c r="AY343">
        <v>2306</v>
      </c>
      <c r="AZ343">
        <v>8589</v>
      </c>
      <c r="BA343">
        <v>640</v>
      </c>
      <c r="BB343">
        <v>7399</v>
      </c>
      <c r="BC343">
        <v>1666</v>
      </c>
      <c r="BD343">
        <v>7727</v>
      </c>
      <c r="BE343">
        <v>1067</v>
      </c>
      <c r="BF343">
        <v>8873</v>
      </c>
      <c r="BG343">
        <v>1030</v>
      </c>
      <c r="BH343">
        <v>9881</v>
      </c>
      <c r="BI343">
        <v>749</v>
      </c>
      <c r="BJ343">
        <v>6301</v>
      </c>
      <c r="BK343">
        <v>427</v>
      </c>
      <c r="BL343">
        <v>26953</v>
      </c>
      <c r="BM343">
        <v>3595</v>
      </c>
      <c r="BN343">
        <v>25242</v>
      </c>
      <c r="BO343">
        <v>3109</v>
      </c>
      <c r="BP343">
        <v>1711</v>
      </c>
      <c r="BQ343">
        <v>486</v>
      </c>
      <c r="BR343">
        <v>7865</v>
      </c>
      <c r="BS343">
        <v>793</v>
      </c>
      <c r="BT343">
        <v>16448</v>
      </c>
      <c r="BU343">
        <v>1627</v>
      </c>
      <c r="BV343">
        <v>11242</v>
      </c>
      <c r="BW343">
        <v>1956</v>
      </c>
      <c r="BX343">
        <v>7128</v>
      </c>
      <c r="BY343">
        <v>805</v>
      </c>
      <c r="BZ343">
        <v>12889</v>
      </c>
      <c r="CA343">
        <v>1448</v>
      </c>
      <c r="CB343">
        <v>19364</v>
      </c>
      <c r="CC343">
        <v>1890</v>
      </c>
      <c r="CD343">
        <v>28155</v>
      </c>
      <c r="CE343">
        <v>2881</v>
      </c>
      <c r="CF343">
        <v>10335</v>
      </c>
      <c r="CG343">
        <v>466</v>
      </c>
      <c r="CH343">
        <v>5249</v>
      </c>
      <c r="CI343">
        <v>52805</v>
      </c>
      <c r="CJ343">
        <v>28551</v>
      </c>
      <c r="CK343">
        <v>28715</v>
      </c>
      <c r="CL343">
        <v>29701</v>
      </c>
      <c r="CM343">
        <v>23418</v>
      </c>
      <c r="CN343">
        <v>13194</v>
      </c>
      <c r="CO343">
        <v>250</v>
      </c>
      <c r="CP343">
        <v>1148</v>
      </c>
      <c r="CQ343">
        <v>4004</v>
      </c>
      <c r="CR343">
        <v>686</v>
      </c>
      <c r="CS343">
        <v>2467</v>
      </c>
      <c r="CT343">
        <v>1398</v>
      </c>
      <c r="CU343">
        <v>512</v>
      </c>
      <c r="CV343">
        <v>1553</v>
      </c>
      <c r="CW343">
        <v>2979</v>
      </c>
      <c r="CX343">
        <v>7002</v>
      </c>
      <c r="CY343">
        <v>2649</v>
      </c>
      <c r="CZ343">
        <v>1236</v>
      </c>
      <c r="DA343">
        <v>892</v>
      </c>
      <c r="DB343">
        <v>1709</v>
      </c>
      <c r="DC343">
        <v>1784</v>
      </c>
      <c r="DD343">
        <v>4766</v>
      </c>
      <c r="DE343">
        <v>6065</v>
      </c>
      <c r="DF343">
        <v>11814</v>
      </c>
      <c r="DG343">
        <v>6794</v>
      </c>
      <c r="DH343">
        <v>3938</v>
      </c>
      <c r="DI343">
        <v>1455</v>
      </c>
      <c r="DJ343">
        <v>757</v>
      </c>
      <c r="DK343">
        <v>3565</v>
      </c>
      <c r="DL343">
        <v>2366</v>
      </c>
      <c r="DM343">
        <v>47253</v>
      </c>
      <c r="DN343">
        <v>9447</v>
      </c>
      <c r="DO343">
        <v>9737</v>
      </c>
      <c r="DP343">
        <v>8142</v>
      </c>
      <c r="DQ343">
        <v>796</v>
      </c>
      <c r="DR343">
        <v>904</v>
      </c>
      <c r="DS343">
        <v>834</v>
      </c>
      <c r="DT343">
        <v>849</v>
      </c>
      <c r="DU343">
        <v>707</v>
      </c>
      <c r="DV343">
        <v>3659</v>
      </c>
      <c r="DW343">
        <v>17879</v>
      </c>
      <c r="DX343" t="s">
        <v>1523</v>
      </c>
      <c r="DY343" t="s">
        <v>1077</v>
      </c>
      <c r="DZ343" t="s">
        <v>1564</v>
      </c>
      <c r="EA343" s="68" t="s">
        <v>700</v>
      </c>
      <c r="EB343">
        <v>55106</v>
      </c>
      <c r="EC343">
        <v>1.1000000000000001</v>
      </c>
      <c r="ED343">
        <v>1.2</v>
      </c>
      <c r="EE343">
        <v>1.8</v>
      </c>
      <c r="EF343">
        <v>3.9</v>
      </c>
      <c r="EG343">
        <v>2.5</v>
      </c>
      <c r="EH343">
        <v>3.4</v>
      </c>
      <c r="EI343">
        <v>2.8</v>
      </c>
      <c r="EJ343">
        <v>2</v>
      </c>
      <c r="EK343">
        <v>0.6</v>
      </c>
      <c r="EL343">
        <v>1.4</v>
      </c>
      <c r="EM343">
        <v>1.5</v>
      </c>
      <c r="EN343">
        <v>0.6</v>
      </c>
      <c r="EO343">
        <v>1.3</v>
      </c>
      <c r="EP343">
        <v>1.4</v>
      </c>
      <c r="EQ343">
        <v>1.7</v>
      </c>
      <c r="ER343">
        <v>3.1</v>
      </c>
      <c r="ES343">
        <v>6.1</v>
      </c>
      <c r="ET343">
        <v>1.4</v>
      </c>
      <c r="EU343">
        <v>9.6</v>
      </c>
      <c r="EV343">
        <v>7.3</v>
      </c>
      <c r="EW343">
        <v>4.8</v>
      </c>
      <c r="EX343">
        <v>1.1000000000000001</v>
      </c>
      <c r="EY343">
        <v>1</v>
      </c>
      <c r="EZ343">
        <v>2.6</v>
      </c>
      <c r="FA343">
        <v>2</v>
      </c>
      <c r="FB343">
        <v>4.9000000000000004</v>
      </c>
      <c r="FC343">
        <v>2</v>
      </c>
      <c r="FD343">
        <v>1.2</v>
      </c>
      <c r="FE343">
        <v>3.1</v>
      </c>
      <c r="FF343">
        <v>2.5</v>
      </c>
      <c r="FG343">
        <v>1.9</v>
      </c>
      <c r="FH343">
        <v>2.5</v>
      </c>
      <c r="FI343">
        <v>1.8</v>
      </c>
      <c r="FJ343">
        <v>1.7</v>
      </c>
      <c r="FK343">
        <v>10.1</v>
      </c>
      <c r="FL343">
        <v>2.4</v>
      </c>
      <c r="FM343">
        <v>1.8</v>
      </c>
      <c r="FN343">
        <v>3.3</v>
      </c>
      <c r="FO343">
        <v>2.9</v>
      </c>
      <c r="FP343">
        <v>2.5</v>
      </c>
      <c r="FQ343">
        <v>1.5</v>
      </c>
      <c r="FR343">
        <v>1.9</v>
      </c>
      <c r="FS343">
        <v>458</v>
      </c>
      <c r="FZ343" t="s">
        <v>1872</v>
      </c>
      <c r="GA343" t="s">
        <v>1871</v>
      </c>
      <c r="GB343" t="s">
        <v>1149</v>
      </c>
      <c r="GC343" s="68" t="s">
        <v>2364</v>
      </c>
    </row>
    <row r="344" spans="1:185" x14ac:dyDescent="0.25">
      <c r="A344">
        <v>55107</v>
      </c>
      <c r="B344">
        <v>15026</v>
      </c>
      <c r="C344">
        <v>1645</v>
      </c>
      <c r="D344">
        <v>4658</v>
      </c>
      <c r="E344">
        <v>423</v>
      </c>
      <c r="F344">
        <v>9051</v>
      </c>
      <c r="G344">
        <v>1222</v>
      </c>
      <c r="H344">
        <v>1317</v>
      </c>
      <c r="I344">
        <v>0</v>
      </c>
      <c r="J344">
        <v>1330</v>
      </c>
      <c r="K344">
        <v>21</v>
      </c>
      <c r="L344">
        <v>3328</v>
      </c>
      <c r="M344">
        <v>402</v>
      </c>
      <c r="N344">
        <v>1631</v>
      </c>
      <c r="O344">
        <v>385</v>
      </c>
      <c r="P344">
        <v>2328</v>
      </c>
      <c r="Q344">
        <v>290</v>
      </c>
      <c r="R344">
        <v>1930</v>
      </c>
      <c r="S344">
        <v>381</v>
      </c>
      <c r="T344">
        <v>1594</v>
      </c>
      <c r="U344">
        <v>82</v>
      </c>
      <c r="V344">
        <v>1568</v>
      </c>
      <c r="W344">
        <v>84</v>
      </c>
      <c r="X344">
        <v>7465</v>
      </c>
      <c r="Y344">
        <v>902</v>
      </c>
      <c r="Z344">
        <v>7561</v>
      </c>
      <c r="AA344">
        <v>743</v>
      </c>
      <c r="AB344">
        <v>8520</v>
      </c>
      <c r="AC344">
        <v>628</v>
      </c>
      <c r="AD344">
        <v>2078</v>
      </c>
      <c r="AE344">
        <v>148</v>
      </c>
      <c r="AF344">
        <v>385</v>
      </c>
      <c r="AG344">
        <v>143</v>
      </c>
      <c r="AH344">
        <v>794</v>
      </c>
      <c r="AI344">
        <v>176</v>
      </c>
      <c r="AJ344">
        <v>2338</v>
      </c>
      <c r="AK344">
        <v>464</v>
      </c>
      <c r="AL344">
        <v>911</v>
      </c>
      <c r="AM344">
        <v>86</v>
      </c>
      <c r="AN344">
        <v>5036</v>
      </c>
      <c r="AO344">
        <v>884</v>
      </c>
      <c r="AP344">
        <v>6378</v>
      </c>
      <c r="AQ344">
        <v>237</v>
      </c>
      <c r="AR344">
        <v>1697</v>
      </c>
      <c r="AS344">
        <v>237</v>
      </c>
      <c r="AT344">
        <v>13329</v>
      </c>
      <c r="AU344">
        <v>1408</v>
      </c>
      <c r="AV344">
        <v>12146</v>
      </c>
      <c r="AW344">
        <v>836</v>
      </c>
      <c r="AX344">
        <v>2880</v>
      </c>
      <c r="AY344">
        <v>809</v>
      </c>
      <c r="AZ344">
        <v>1473</v>
      </c>
      <c r="BA344">
        <v>93</v>
      </c>
      <c r="BB344">
        <v>1407</v>
      </c>
      <c r="BC344">
        <v>716</v>
      </c>
      <c r="BD344">
        <v>1651</v>
      </c>
      <c r="BE344">
        <v>335</v>
      </c>
      <c r="BF344">
        <v>2144</v>
      </c>
      <c r="BG344">
        <v>294</v>
      </c>
      <c r="BH344">
        <v>2279</v>
      </c>
      <c r="BI344">
        <v>123</v>
      </c>
      <c r="BJ344">
        <v>2663</v>
      </c>
      <c r="BK344">
        <v>85</v>
      </c>
      <c r="BL344">
        <v>7559</v>
      </c>
      <c r="BM344">
        <v>931</v>
      </c>
      <c r="BN344">
        <v>7010</v>
      </c>
      <c r="BO344">
        <v>716</v>
      </c>
      <c r="BP344">
        <v>549</v>
      </c>
      <c r="BQ344">
        <v>215</v>
      </c>
      <c r="BR344">
        <v>1492</v>
      </c>
      <c r="BS344">
        <v>291</v>
      </c>
      <c r="BT344">
        <v>4928</v>
      </c>
      <c r="BU344">
        <v>467</v>
      </c>
      <c r="BV344">
        <v>2776</v>
      </c>
      <c r="BW344">
        <v>471</v>
      </c>
      <c r="BX344">
        <v>1347</v>
      </c>
      <c r="BY344">
        <v>284</v>
      </c>
      <c r="BZ344">
        <v>3588</v>
      </c>
      <c r="CA344">
        <v>805</v>
      </c>
      <c r="CB344">
        <v>4708</v>
      </c>
      <c r="CC344">
        <v>993</v>
      </c>
      <c r="CD344">
        <v>6713</v>
      </c>
      <c r="CE344">
        <v>574</v>
      </c>
      <c r="CF344">
        <v>3584</v>
      </c>
      <c r="CG344">
        <v>78</v>
      </c>
      <c r="CH344">
        <v>1645</v>
      </c>
      <c r="CI344">
        <v>13381</v>
      </c>
      <c r="CJ344">
        <v>8360</v>
      </c>
      <c r="CK344">
        <v>6384</v>
      </c>
      <c r="CL344">
        <v>8829</v>
      </c>
      <c r="CM344">
        <v>5163</v>
      </c>
      <c r="CN344">
        <v>2172</v>
      </c>
      <c r="CO344">
        <v>20</v>
      </c>
      <c r="CP344">
        <v>340</v>
      </c>
      <c r="CQ344">
        <v>779</v>
      </c>
      <c r="CR344">
        <v>85</v>
      </c>
      <c r="CS344">
        <v>610</v>
      </c>
      <c r="CT344">
        <v>372</v>
      </c>
      <c r="CU344">
        <v>110</v>
      </c>
      <c r="CV344">
        <v>510</v>
      </c>
      <c r="CW344">
        <v>864</v>
      </c>
      <c r="CX344">
        <v>1882</v>
      </c>
      <c r="CY344">
        <v>1002</v>
      </c>
      <c r="CZ344">
        <v>444</v>
      </c>
      <c r="DA344">
        <v>403</v>
      </c>
      <c r="DB344">
        <v>353</v>
      </c>
      <c r="DC344">
        <v>271</v>
      </c>
      <c r="DD344">
        <v>1078</v>
      </c>
      <c r="DE344">
        <v>2106</v>
      </c>
      <c r="DF344">
        <v>3212</v>
      </c>
      <c r="DG344">
        <v>1807</v>
      </c>
      <c r="DH344">
        <v>962</v>
      </c>
      <c r="DI344">
        <v>271</v>
      </c>
      <c r="DJ344">
        <v>130</v>
      </c>
      <c r="DK344">
        <v>1134</v>
      </c>
      <c r="DL344">
        <v>828</v>
      </c>
      <c r="DM344">
        <v>12545</v>
      </c>
      <c r="DN344">
        <v>2409</v>
      </c>
      <c r="DO344">
        <v>2835</v>
      </c>
      <c r="DP344">
        <v>2483</v>
      </c>
      <c r="DQ344">
        <v>270</v>
      </c>
      <c r="DR344">
        <v>257</v>
      </c>
      <c r="DS344">
        <v>320</v>
      </c>
      <c r="DT344">
        <v>349</v>
      </c>
      <c r="DU344">
        <v>201</v>
      </c>
      <c r="DV344">
        <v>985</v>
      </c>
      <c r="DW344">
        <v>5318</v>
      </c>
      <c r="DX344" t="s">
        <v>1523</v>
      </c>
      <c r="DY344" t="s">
        <v>1077</v>
      </c>
      <c r="DZ344" t="s">
        <v>1564</v>
      </c>
      <c r="EA344" s="68" t="s">
        <v>700</v>
      </c>
      <c r="EB344">
        <v>55107</v>
      </c>
      <c r="EC344">
        <v>3.5</v>
      </c>
      <c r="ED344">
        <v>1.8</v>
      </c>
      <c r="EE344">
        <v>7.2</v>
      </c>
      <c r="EF344">
        <v>10</v>
      </c>
      <c r="EG344">
        <v>4.9000000000000004</v>
      </c>
      <c r="EH344">
        <v>7.4</v>
      </c>
      <c r="EI344">
        <v>4.3</v>
      </c>
      <c r="EJ344">
        <v>3.5</v>
      </c>
      <c r="EK344">
        <v>2.2000000000000002</v>
      </c>
      <c r="EL344">
        <v>5.3</v>
      </c>
      <c r="EM344">
        <v>3.8</v>
      </c>
      <c r="EN344">
        <v>1.3</v>
      </c>
      <c r="EO344">
        <v>4.3</v>
      </c>
      <c r="EP344">
        <v>3.1</v>
      </c>
      <c r="EQ344">
        <v>4.3</v>
      </c>
      <c r="ER344">
        <v>6</v>
      </c>
      <c r="ES344">
        <v>32.700000000000003</v>
      </c>
      <c r="ET344">
        <v>14.9</v>
      </c>
      <c r="EU344">
        <v>9.8000000000000007</v>
      </c>
      <c r="EV344">
        <v>7.7</v>
      </c>
      <c r="EW344">
        <v>7.7</v>
      </c>
      <c r="EX344">
        <v>2</v>
      </c>
      <c r="EY344">
        <v>2.7</v>
      </c>
      <c r="EZ344">
        <v>11.3</v>
      </c>
      <c r="FA344">
        <v>4.7</v>
      </c>
      <c r="FB344">
        <v>15.9</v>
      </c>
      <c r="FC344">
        <v>7.7</v>
      </c>
      <c r="FD344">
        <v>3.4</v>
      </c>
      <c r="FE344">
        <v>9.6</v>
      </c>
      <c r="FF344">
        <v>4.9000000000000004</v>
      </c>
      <c r="FG344">
        <v>2.9</v>
      </c>
      <c r="FH344">
        <v>2.2000000000000002</v>
      </c>
      <c r="FI344">
        <v>3.7</v>
      </c>
      <c r="FJ344">
        <v>3.7</v>
      </c>
      <c r="FK344">
        <v>16.3</v>
      </c>
      <c r="FL344">
        <v>8.3000000000000007</v>
      </c>
      <c r="FM344">
        <v>3.9</v>
      </c>
      <c r="FN344">
        <v>7.1</v>
      </c>
      <c r="FO344">
        <v>8.6</v>
      </c>
      <c r="FP344">
        <v>8</v>
      </c>
      <c r="FQ344">
        <v>3.5</v>
      </c>
      <c r="FR344">
        <v>1.3</v>
      </c>
      <c r="FS344">
        <v>455</v>
      </c>
      <c r="FZ344" t="s">
        <v>1871</v>
      </c>
      <c r="GA344" t="s">
        <v>1872</v>
      </c>
      <c r="GB344" t="s">
        <v>1150</v>
      </c>
      <c r="GC344" s="68" t="s">
        <v>2364</v>
      </c>
    </row>
    <row r="345" spans="1:185" x14ac:dyDescent="0.25">
      <c r="A345">
        <v>55108</v>
      </c>
      <c r="B345">
        <v>15567</v>
      </c>
      <c r="C345">
        <v>608</v>
      </c>
      <c r="D345">
        <v>2974</v>
      </c>
      <c r="E345">
        <v>42</v>
      </c>
      <c r="F345">
        <v>10454</v>
      </c>
      <c r="G345">
        <v>460</v>
      </c>
      <c r="H345">
        <v>2139</v>
      </c>
      <c r="I345">
        <v>106</v>
      </c>
      <c r="J345">
        <v>947</v>
      </c>
      <c r="K345">
        <v>12</v>
      </c>
      <c r="L345">
        <v>2027</v>
      </c>
      <c r="M345">
        <v>30</v>
      </c>
      <c r="N345">
        <v>2581</v>
      </c>
      <c r="O345">
        <v>117</v>
      </c>
      <c r="P345">
        <v>3038</v>
      </c>
      <c r="Q345">
        <v>182</v>
      </c>
      <c r="R345">
        <v>1810</v>
      </c>
      <c r="S345">
        <v>70</v>
      </c>
      <c r="T345">
        <v>1536</v>
      </c>
      <c r="U345">
        <v>55</v>
      </c>
      <c r="V345">
        <v>1489</v>
      </c>
      <c r="W345">
        <v>36</v>
      </c>
      <c r="X345">
        <v>7410</v>
      </c>
      <c r="Y345">
        <v>308</v>
      </c>
      <c r="Z345">
        <v>8157</v>
      </c>
      <c r="AA345">
        <v>300</v>
      </c>
      <c r="AB345">
        <v>11740</v>
      </c>
      <c r="AC345">
        <v>279</v>
      </c>
      <c r="AD345">
        <v>1254</v>
      </c>
      <c r="AE345">
        <v>92</v>
      </c>
      <c r="AF345">
        <v>76</v>
      </c>
      <c r="AG345">
        <v>0</v>
      </c>
      <c r="AH345">
        <v>1851</v>
      </c>
      <c r="AI345">
        <v>190</v>
      </c>
      <c r="AJ345">
        <v>76</v>
      </c>
      <c r="AK345">
        <v>3</v>
      </c>
      <c r="AL345">
        <v>570</v>
      </c>
      <c r="AM345">
        <v>44</v>
      </c>
      <c r="AN345">
        <v>659</v>
      </c>
      <c r="AO345">
        <v>3</v>
      </c>
      <c r="AP345">
        <v>11186</v>
      </c>
      <c r="AQ345">
        <v>279</v>
      </c>
      <c r="AR345">
        <v>1040</v>
      </c>
      <c r="AS345">
        <v>77</v>
      </c>
      <c r="AT345">
        <v>14527</v>
      </c>
      <c r="AU345">
        <v>531</v>
      </c>
      <c r="AV345">
        <v>12810</v>
      </c>
      <c r="AW345">
        <v>367</v>
      </c>
      <c r="AX345">
        <v>2757</v>
      </c>
      <c r="AY345">
        <v>241</v>
      </c>
      <c r="AZ345">
        <v>892</v>
      </c>
      <c r="BA345">
        <v>32</v>
      </c>
      <c r="BB345">
        <v>1865</v>
      </c>
      <c r="BC345">
        <v>209</v>
      </c>
      <c r="BD345">
        <v>366</v>
      </c>
      <c r="BE345">
        <v>24</v>
      </c>
      <c r="BF345">
        <v>842</v>
      </c>
      <c r="BG345">
        <v>34</v>
      </c>
      <c r="BH345">
        <v>1734</v>
      </c>
      <c r="BI345">
        <v>160</v>
      </c>
      <c r="BJ345">
        <v>7070</v>
      </c>
      <c r="BK345">
        <v>231</v>
      </c>
      <c r="BL345">
        <v>8728</v>
      </c>
      <c r="BM345">
        <v>369</v>
      </c>
      <c r="BN345">
        <v>8437</v>
      </c>
      <c r="BO345">
        <v>341</v>
      </c>
      <c r="BP345">
        <v>291</v>
      </c>
      <c r="BQ345">
        <v>28</v>
      </c>
      <c r="BR345">
        <v>1726</v>
      </c>
      <c r="BS345">
        <v>91</v>
      </c>
      <c r="BT345">
        <v>5418</v>
      </c>
      <c r="BU345">
        <v>208</v>
      </c>
      <c r="BV345">
        <v>3917</v>
      </c>
      <c r="BW345">
        <v>179</v>
      </c>
      <c r="BX345">
        <v>1119</v>
      </c>
      <c r="BY345">
        <v>73</v>
      </c>
      <c r="BZ345">
        <v>1879</v>
      </c>
      <c r="CA345">
        <v>197</v>
      </c>
      <c r="CB345">
        <v>2430</v>
      </c>
      <c r="CC345">
        <v>250</v>
      </c>
      <c r="CD345">
        <v>4836</v>
      </c>
      <c r="CE345">
        <v>246</v>
      </c>
      <c r="CF345">
        <v>7330</v>
      </c>
      <c r="CG345">
        <v>109</v>
      </c>
      <c r="CH345">
        <v>608</v>
      </c>
      <c r="CI345">
        <v>14959</v>
      </c>
      <c r="CJ345">
        <v>13204</v>
      </c>
      <c r="CK345">
        <v>3492</v>
      </c>
      <c r="CL345">
        <v>12068</v>
      </c>
      <c r="CM345">
        <v>3014</v>
      </c>
      <c r="CN345">
        <v>1225</v>
      </c>
      <c r="CO345">
        <v>11</v>
      </c>
      <c r="CP345">
        <v>188</v>
      </c>
      <c r="CQ345">
        <v>560</v>
      </c>
      <c r="CR345">
        <v>105</v>
      </c>
      <c r="CS345">
        <v>510</v>
      </c>
      <c r="CT345">
        <v>207</v>
      </c>
      <c r="CU345">
        <v>148</v>
      </c>
      <c r="CV345">
        <v>411</v>
      </c>
      <c r="CW345">
        <v>1367</v>
      </c>
      <c r="CX345">
        <v>4107</v>
      </c>
      <c r="CY345">
        <v>671</v>
      </c>
      <c r="CZ345">
        <v>477</v>
      </c>
      <c r="DA345">
        <v>489</v>
      </c>
      <c r="DB345">
        <v>89</v>
      </c>
      <c r="DC345">
        <v>136</v>
      </c>
      <c r="DD345">
        <v>204</v>
      </c>
      <c r="DE345">
        <v>3067</v>
      </c>
      <c r="DF345">
        <v>3320</v>
      </c>
      <c r="DG345">
        <v>2760</v>
      </c>
      <c r="DH345">
        <v>1143</v>
      </c>
      <c r="DI345">
        <v>109</v>
      </c>
      <c r="DJ345">
        <v>50</v>
      </c>
      <c r="DK345">
        <v>451</v>
      </c>
      <c r="DL345">
        <v>207</v>
      </c>
      <c r="DM345">
        <v>11130</v>
      </c>
      <c r="DN345">
        <v>4138</v>
      </c>
      <c r="DO345">
        <v>3117</v>
      </c>
      <c r="DP345">
        <v>3270</v>
      </c>
      <c r="DQ345">
        <v>343</v>
      </c>
      <c r="DR345">
        <v>537</v>
      </c>
      <c r="DS345">
        <v>524</v>
      </c>
      <c r="DT345">
        <v>440</v>
      </c>
      <c r="DU345">
        <v>218</v>
      </c>
      <c r="DV345">
        <v>1074</v>
      </c>
      <c r="DW345">
        <v>6387</v>
      </c>
      <c r="DX345" t="s">
        <v>1523</v>
      </c>
      <c r="DY345" t="s">
        <v>1077</v>
      </c>
      <c r="DZ345" t="s">
        <v>1564</v>
      </c>
      <c r="EA345" s="68" t="s">
        <v>700</v>
      </c>
      <c r="EB345">
        <v>55108</v>
      </c>
      <c r="EC345">
        <v>1.4</v>
      </c>
      <c r="ED345">
        <v>1.7</v>
      </c>
      <c r="EE345">
        <v>1.8</v>
      </c>
      <c r="EF345">
        <v>3.3</v>
      </c>
      <c r="EG345">
        <v>3.6</v>
      </c>
      <c r="EH345">
        <v>2.4</v>
      </c>
      <c r="EI345">
        <v>2.7</v>
      </c>
      <c r="EJ345">
        <v>2.5</v>
      </c>
      <c r="EK345">
        <v>2.9</v>
      </c>
      <c r="EL345">
        <v>1.3</v>
      </c>
      <c r="EM345">
        <v>1.7</v>
      </c>
      <c r="EN345">
        <v>4.8</v>
      </c>
      <c r="EO345">
        <v>1.7</v>
      </c>
      <c r="EP345">
        <v>1.5</v>
      </c>
      <c r="EQ345">
        <v>1.2</v>
      </c>
      <c r="ER345">
        <v>5.7</v>
      </c>
      <c r="ES345">
        <v>20.399999999999999</v>
      </c>
      <c r="ET345">
        <v>6.4</v>
      </c>
      <c r="EU345">
        <v>9.1999999999999993</v>
      </c>
      <c r="EV345">
        <v>8.1</v>
      </c>
      <c r="EW345">
        <v>1</v>
      </c>
      <c r="EX345">
        <v>1.2</v>
      </c>
      <c r="EY345">
        <v>1.2</v>
      </c>
      <c r="EZ345">
        <v>4.9000000000000004</v>
      </c>
      <c r="FA345">
        <v>4</v>
      </c>
      <c r="FB345">
        <v>6.7</v>
      </c>
      <c r="FC345">
        <v>6.2</v>
      </c>
      <c r="FD345">
        <v>1.3</v>
      </c>
      <c r="FE345">
        <v>6.6</v>
      </c>
      <c r="FF345">
        <v>4.3</v>
      </c>
      <c r="FG345">
        <v>5.6</v>
      </c>
      <c r="FH345">
        <v>1.9</v>
      </c>
      <c r="FI345">
        <v>1.8</v>
      </c>
      <c r="FJ345">
        <v>1.8</v>
      </c>
      <c r="FK345">
        <v>9.1</v>
      </c>
      <c r="FL345">
        <v>3</v>
      </c>
      <c r="FM345">
        <v>1.9</v>
      </c>
      <c r="FN345">
        <v>2.2999999999999998</v>
      </c>
      <c r="FO345">
        <v>4</v>
      </c>
      <c r="FP345">
        <v>5.0999999999999996</v>
      </c>
      <c r="FQ345">
        <v>2.2999999999999998</v>
      </c>
      <c r="FR345">
        <v>1</v>
      </c>
      <c r="FS345">
        <v>126</v>
      </c>
      <c r="FZ345" t="s">
        <v>1871</v>
      </c>
      <c r="GA345" t="s">
        <v>1871</v>
      </c>
      <c r="GB345" t="s">
        <v>1151</v>
      </c>
      <c r="GC345" s="68" t="s">
        <v>2364</v>
      </c>
    </row>
    <row r="346" spans="1:185" x14ac:dyDescent="0.25">
      <c r="A346">
        <v>55109</v>
      </c>
      <c r="B346">
        <v>33808</v>
      </c>
      <c r="C346">
        <v>1266</v>
      </c>
      <c r="D346">
        <v>8379</v>
      </c>
      <c r="E346">
        <v>238</v>
      </c>
      <c r="F346">
        <v>20045</v>
      </c>
      <c r="G346">
        <v>1028</v>
      </c>
      <c r="H346">
        <v>5384</v>
      </c>
      <c r="I346">
        <v>0</v>
      </c>
      <c r="J346">
        <v>3478</v>
      </c>
      <c r="K346">
        <v>81</v>
      </c>
      <c r="L346">
        <v>4901</v>
      </c>
      <c r="M346">
        <v>157</v>
      </c>
      <c r="N346">
        <v>2546</v>
      </c>
      <c r="O346">
        <v>137</v>
      </c>
      <c r="P346">
        <v>5035</v>
      </c>
      <c r="Q346">
        <v>259</v>
      </c>
      <c r="R346">
        <v>3818</v>
      </c>
      <c r="S346">
        <v>160</v>
      </c>
      <c r="T346">
        <v>3956</v>
      </c>
      <c r="U346">
        <v>314</v>
      </c>
      <c r="V346">
        <v>4690</v>
      </c>
      <c r="W346">
        <v>158</v>
      </c>
      <c r="X346">
        <v>16417</v>
      </c>
      <c r="Y346">
        <v>689</v>
      </c>
      <c r="Z346">
        <v>17391</v>
      </c>
      <c r="AA346">
        <v>577</v>
      </c>
      <c r="AB346">
        <v>23747</v>
      </c>
      <c r="AC346">
        <v>813</v>
      </c>
      <c r="AD346">
        <v>3602</v>
      </c>
      <c r="AE346">
        <v>125</v>
      </c>
      <c r="AF346">
        <v>120</v>
      </c>
      <c r="AG346">
        <v>20</v>
      </c>
      <c r="AH346">
        <v>4202</v>
      </c>
      <c r="AI346">
        <v>150</v>
      </c>
      <c r="AJ346">
        <v>675</v>
      </c>
      <c r="AK346">
        <v>87</v>
      </c>
      <c r="AL346">
        <v>1462</v>
      </c>
      <c r="AM346">
        <v>71</v>
      </c>
      <c r="AN346">
        <v>2244</v>
      </c>
      <c r="AO346">
        <v>372</v>
      </c>
      <c r="AP346">
        <v>22472</v>
      </c>
      <c r="AQ346">
        <v>581</v>
      </c>
      <c r="AR346">
        <v>4660</v>
      </c>
      <c r="AS346">
        <v>47</v>
      </c>
      <c r="AT346">
        <v>29148</v>
      </c>
      <c r="AU346">
        <v>1219</v>
      </c>
      <c r="AV346">
        <v>30312</v>
      </c>
      <c r="AW346">
        <v>983</v>
      </c>
      <c r="AX346">
        <v>3496</v>
      </c>
      <c r="AY346">
        <v>283</v>
      </c>
      <c r="AZ346">
        <v>2365</v>
      </c>
      <c r="BA346">
        <v>101</v>
      </c>
      <c r="BB346">
        <v>1131</v>
      </c>
      <c r="BC346">
        <v>182</v>
      </c>
      <c r="BD346">
        <v>2066</v>
      </c>
      <c r="BE346">
        <v>107</v>
      </c>
      <c r="BF346">
        <v>6355</v>
      </c>
      <c r="BG346">
        <v>363</v>
      </c>
      <c r="BH346">
        <v>7362</v>
      </c>
      <c r="BI346">
        <v>267</v>
      </c>
      <c r="BJ346">
        <v>7100</v>
      </c>
      <c r="BK346">
        <v>154</v>
      </c>
      <c r="BL346">
        <v>16851</v>
      </c>
      <c r="BM346">
        <v>843</v>
      </c>
      <c r="BN346">
        <v>15986</v>
      </c>
      <c r="BO346">
        <v>746</v>
      </c>
      <c r="BP346">
        <v>865</v>
      </c>
      <c r="BQ346">
        <v>97</v>
      </c>
      <c r="BR346">
        <v>3194</v>
      </c>
      <c r="BS346">
        <v>185</v>
      </c>
      <c r="BT346">
        <v>12276</v>
      </c>
      <c r="BU346">
        <v>429</v>
      </c>
      <c r="BV346">
        <v>5009</v>
      </c>
      <c r="BW346">
        <v>458</v>
      </c>
      <c r="BX346">
        <v>2760</v>
      </c>
      <c r="BY346">
        <v>141</v>
      </c>
      <c r="BZ346">
        <v>3476</v>
      </c>
      <c r="CA346">
        <v>203</v>
      </c>
      <c r="CB346">
        <v>5530</v>
      </c>
      <c r="CC346">
        <v>310</v>
      </c>
      <c r="CD346">
        <v>13878</v>
      </c>
      <c r="CE346">
        <v>759</v>
      </c>
      <c r="CF346">
        <v>14244</v>
      </c>
      <c r="CG346">
        <v>191</v>
      </c>
      <c r="CH346">
        <v>1266</v>
      </c>
      <c r="CI346">
        <v>32542</v>
      </c>
      <c r="CJ346">
        <v>24409</v>
      </c>
      <c r="CK346">
        <v>13066</v>
      </c>
      <c r="CL346">
        <v>25199</v>
      </c>
      <c r="CM346">
        <v>5993</v>
      </c>
      <c r="CN346">
        <v>2082</v>
      </c>
      <c r="CO346">
        <v>55</v>
      </c>
      <c r="CP346">
        <v>1000</v>
      </c>
      <c r="CQ346">
        <v>2154</v>
      </c>
      <c r="CR346">
        <v>634</v>
      </c>
      <c r="CS346">
        <v>1983</v>
      </c>
      <c r="CT346">
        <v>705</v>
      </c>
      <c r="CU346">
        <v>364</v>
      </c>
      <c r="CV346">
        <v>1324</v>
      </c>
      <c r="CW346">
        <v>1450</v>
      </c>
      <c r="CX346">
        <v>4617</v>
      </c>
      <c r="CY346">
        <v>1231</v>
      </c>
      <c r="CZ346">
        <v>931</v>
      </c>
      <c r="DA346">
        <v>660</v>
      </c>
      <c r="DB346">
        <v>586</v>
      </c>
      <c r="DC346">
        <v>635</v>
      </c>
      <c r="DD346">
        <v>1573</v>
      </c>
      <c r="DE346">
        <v>5135</v>
      </c>
      <c r="DF346">
        <v>8085</v>
      </c>
      <c r="DG346">
        <v>5851</v>
      </c>
      <c r="DH346">
        <v>2323</v>
      </c>
      <c r="DI346">
        <v>751</v>
      </c>
      <c r="DJ346">
        <v>368</v>
      </c>
      <c r="DK346">
        <v>1483</v>
      </c>
      <c r="DL346">
        <v>997</v>
      </c>
      <c r="DM346">
        <v>29816</v>
      </c>
      <c r="DN346">
        <v>3643</v>
      </c>
      <c r="DO346">
        <v>8684</v>
      </c>
      <c r="DP346">
        <v>4536</v>
      </c>
      <c r="DQ346">
        <v>440</v>
      </c>
      <c r="DR346">
        <v>539</v>
      </c>
      <c r="DS346">
        <v>436</v>
      </c>
      <c r="DT346">
        <v>525</v>
      </c>
      <c r="DU346">
        <v>484</v>
      </c>
      <c r="DV346">
        <v>2023</v>
      </c>
      <c r="DW346">
        <v>13220</v>
      </c>
      <c r="DX346" t="s">
        <v>1523</v>
      </c>
      <c r="DY346" t="s">
        <v>1077</v>
      </c>
      <c r="DZ346" t="s">
        <v>1565</v>
      </c>
      <c r="EA346" s="68" t="s">
        <v>700</v>
      </c>
      <c r="EB346">
        <v>55109</v>
      </c>
      <c r="EC346">
        <v>1</v>
      </c>
      <c r="ED346">
        <v>2.2000000000000002</v>
      </c>
      <c r="EE346">
        <v>2.2999999999999998</v>
      </c>
      <c r="EF346">
        <v>3.1</v>
      </c>
      <c r="EG346">
        <v>2.4</v>
      </c>
      <c r="EH346">
        <v>1.8</v>
      </c>
      <c r="EI346">
        <v>3.3</v>
      </c>
      <c r="EJ346">
        <v>1.7</v>
      </c>
      <c r="EK346">
        <v>0.6</v>
      </c>
      <c r="EL346">
        <v>2</v>
      </c>
      <c r="EM346">
        <v>1.2</v>
      </c>
      <c r="EN346">
        <v>0.3</v>
      </c>
      <c r="EO346">
        <v>1.6</v>
      </c>
      <c r="EP346">
        <v>0.9</v>
      </c>
      <c r="EQ346">
        <v>0.9</v>
      </c>
      <c r="ER346">
        <v>2.4</v>
      </c>
      <c r="ES346">
        <v>26.7</v>
      </c>
      <c r="ET346">
        <v>2.6</v>
      </c>
      <c r="EU346">
        <v>17.600000000000001</v>
      </c>
      <c r="EV346">
        <v>4.4000000000000004</v>
      </c>
      <c r="EW346">
        <v>9.6999999999999993</v>
      </c>
      <c r="EX346">
        <v>0.7</v>
      </c>
      <c r="EY346">
        <v>1.1000000000000001</v>
      </c>
      <c r="EZ346">
        <v>3.4</v>
      </c>
      <c r="FA346">
        <v>3.2</v>
      </c>
      <c r="FB346">
        <v>7.1</v>
      </c>
      <c r="FC346">
        <v>0.9</v>
      </c>
      <c r="FD346">
        <v>1.2</v>
      </c>
      <c r="FE346">
        <v>4.2</v>
      </c>
      <c r="FF346">
        <v>2.6</v>
      </c>
      <c r="FG346">
        <v>1.6</v>
      </c>
      <c r="FH346">
        <v>1.1000000000000001</v>
      </c>
      <c r="FI346">
        <v>1.3</v>
      </c>
      <c r="FJ346">
        <v>1.2</v>
      </c>
      <c r="FK346">
        <v>8.5</v>
      </c>
      <c r="FL346">
        <v>2.6</v>
      </c>
      <c r="FM346">
        <v>1.1000000000000001</v>
      </c>
      <c r="FN346">
        <v>3</v>
      </c>
      <c r="FO346">
        <v>2.5</v>
      </c>
      <c r="FP346">
        <v>2</v>
      </c>
      <c r="FQ346">
        <v>2.2000000000000002</v>
      </c>
      <c r="FR346">
        <v>0.6</v>
      </c>
      <c r="FS346">
        <v>88</v>
      </c>
      <c r="FZ346" t="s">
        <v>1871</v>
      </c>
      <c r="GA346" t="s">
        <v>1871</v>
      </c>
      <c r="GB346" t="s">
        <v>1152</v>
      </c>
      <c r="GC346" s="68" t="s">
        <v>2364</v>
      </c>
    </row>
    <row r="347" spans="1:185" x14ac:dyDescent="0.25">
      <c r="A347">
        <v>55110</v>
      </c>
      <c r="B347">
        <v>40099</v>
      </c>
      <c r="C347">
        <v>1538</v>
      </c>
      <c r="D347">
        <v>8949</v>
      </c>
      <c r="E347">
        <v>399</v>
      </c>
      <c r="F347">
        <v>23613</v>
      </c>
      <c r="G347">
        <v>1126</v>
      </c>
      <c r="H347">
        <v>7537</v>
      </c>
      <c r="I347">
        <v>13</v>
      </c>
      <c r="J347">
        <v>2754</v>
      </c>
      <c r="K347">
        <v>90</v>
      </c>
      <c r="L347">
        <v>6195</v>
      </c>
      <c r="M347">
        <v>309</v>
      </c>
      <c r="N347">
        <v>2236</v>
      </c>
      <c r="O347">
        <v>226</v>
      </c>
      <c r="P347">
        <v>4922</v>
      </c>
      <c r="Q347">
        <v>365</v>
      </c>
      <c r="R347">
        <v>4282</v>
      </c>
      <c r="S347">
        <v>232</v>
      </c>
      <c r="T347">
        <v>5363</v>
      </c>
      <c r="U347">
        <v>171</v>
      </c>
      <c r="V347">
        <v>6810</v>
      </c>
      <c r="W347">
        <v>132</v>
      </c>
      <c r="X347">
        <v>19481</v>
      </c>
      <c r="Y347">
        <v>826</v>
      </c>
      <c r="Z347">
        <v>20618</v>
      </c>
      <c r="AA347">
        <v>712</v>
      </c>
      <c r="AB347">
        <v>36879</v>
      </c>
      <c r="AC347">
        <v>1357</v>
      </c>
      <c r="AD347">
        <v>668</v>
      </c>
      <c r="AE347">
        <v>1</v>
      </c>
      <c r="AF347">
        <v>181</v>
      </c>
      <c r="AG347">
        <v>77</v>
      </c>
      <c r="AH347">
        <v>1454</v>
      </c>
      <c r="AI347">
        <v>42</v>
      </c>
      <c r="AJ347">
        <v>165</v>
      </c>
      <c r="AK347">
        <v>36</v>
      </c>
      <c r="AL347">
        <v>752</v>
      </c>
      <c r="AM347">
        <v>25</v>
      </c>
      <c r="AN347">
        <v>1139</v>
      </c>
      <c r="AO347">
        <v>45</v>
      </c>
      <c r="AP347">
        <v>35940</v>
      </c>
      <c r="AQ347">
        <v>1348</v>
      </c>
      <c r="AR347">
        <v>4507</v>
      </c>
      <c r="AS347">
        <v>59</v>
      </c>
      <c r="AT347">
        <v>35592</v>
      </c>
      <c r="AU347">
        <v>1479</v>
      </c>
      <c r="AV347">
        <v>38228</v>
      </c>
      <c r="AW347">
        <v>1463</v>
      </c>
      <c r="AX347">
        <v>1871</v>
      </c>
      <c r="AY347">
        <v>75</v>
      </c>
      <c r="AZ347">
        <v>1176</v>
      </c>
      <c r="BA347">
        <v>39</v>
      </c>
      <c r="BB347">
        <v>695</v>
      </c>
      <c r="BC347">
        <v>36</v>
      </c>
      <c r="BD347">
        <v>1006</v>
      </c>
      <c r="BE347">
        <v>58</v>
      </c>
      <c r="BF347">
        <v>6491</v>
      </c>
      <c r="BG347">
        <v>303</v>
      </c>
      <c r="BH347">
        <v>9851</v>
      </c>
      <c r="BI347">
        <v>376</v>
      </c>
      <c r="BJ347">
        <v>11566</v>
      </c>
      <c r="BK347">
        <v>176</v>
      </c>
      <c r="BL347">
        <v>19850</v>
      </c>
      <c r="BM347">
        <v>925</v>
      </c>
      <c r="BN347">
        <v>19254</v>
      </c>
      <c r="BO347">
        <v>823</v>
      </c>
      <c r="BP347">
        <v>596</v>
      </c>
      <c r="BQ347">
        <v>102</v>
      </c>
      <c r="BR347">
        <v>3763</v>
      </c>
      <c r="BS347">
        <v>201</v>
      </c>
      <c r="BT347">
        <v>13880</v>
      </c>
      <c r="BU347">
        <v>452</v>
      </c>
      <c r="BV347">
        <v>6623</v>
      </c>
      <c r="BW347">
        <v>529</v>
      </c>
      <c r="BX347">
        <v>3110</v>
      </c>
      <c r="BY347">
        <v>145</v>
      </c>
      <c r="BZ347">
        <v>1887</v>
      </c>
      <c r="CA347">
        <v>210</v>
      </c>
      <c r="CB347">
        <v>3155</v>
      </c>
      <c r="CC347">
        <v>320</v>
      </c>
      <c r="CD347">
        <v>14250</v>
      </c>
      <c r="CE347">
        <v>808</v>
      </c>
      <c r="CF347">
        <v>22583</v>
      </c>
      <c r="CG347">
        <v>410</v>
      </c>
      <c r="CH347">
        <v>1538</v>
      </c>
      <c r="CI347">
        <v>38561</v>
      </c>
      <c r="CJ347">
        <v>32336</v>
      </c>
      <c r="CK347">
        <v>12977</v>
      </c>
      <c r="CL347">
        <v>35956</v>
      </c>
      <c r="CM347">
        <v>2120</v>
      </c>
      <c r="CN347">
        <v>670</v>
      </c>
      <c r="CO347">
        <v>144</v>
      </c>
      <c r="CP347">
        <v>1384</v>
      </c>
      <c r="CQ347">
        <v>2561</v>
      </c>
      <c r="CR347">
        <v>725</v>
      </c>
      <c r="CS347">
        <v>2293</v>
      </c>
      <c r="CT347">
        <v>904</v>
      </c>
      <c r="CU347">
        <v>491</v>
      </c>
      <c r="CV347">
        <v>1347</v>
      </c>
      <c r="CW347">
        <v>2418</v>
      </c>
      <c r="CX347">
        <v>5183</v>
      </c>
      <c r="CY347">
        <v>1772</v>
      </c>
      <c r="CZ347">
        <v>1155</v>
      </c>
      <c r="DA347">
        <v>1054</v>
      </c>
      <c r="DB347">
        <v>436</v>
      </c>
      <c r="DC347">
        <v>273</v>
      </c>
      <c r="DD347">
        <v>516</v>
      </c>
      <c r="DE347">
        <v>5186</v>
      </c>
      <c r="DF347">
        <v>11143</v>
      </c>
      <c r="DG347">
        <v>9167</v>
      </c>
      <c r="DH347">
        <v>3606</v>
      </c>
      <c r="DI347">
        <v>533</v>
      </c>
      <c r="DJ347">
        <v>246</v>
      </c>
      <c r="DK347">
        <v>1443</v>
      </c>
      <c r="DL347">
        <v>548</v>
      </c>
      <c r="DM347">
        <v>35640</v>
      </c>
      <c r="DN347">
        <v>4252</v>
      </c>
      <c r="DO347">
        <v>12803</v>
      </c>
      <c r="DP347">
        <v>3526</v>
      </c>
      <c r="DQ347">
        <v>370</v>
      </c>
      <c r="DR347">
        <v>417</v>
      </c>
      <c r="DS347">
        <v>392</v>
      </c>
      <c r="DT347">
        <v>418</v>
      </c>
      <c r="DU347">
        <v>485</v>
      </c>
      <c r="DV347">
        <v>1314</v>
      </c>
      <c r="DW347">
        <v>16329</v>
      </c>
      <c r="DX347" t="s">
        <v>1523</v>
      </c>
      <c r="DY347" t="s">
        <v>1077</v>
      </c>
      <c r="DZ347" t="s">
        <v>1566</v>
      </c>
      <c r="EA347" s="68" t="s">
        <v>700</v>
      </c>
      <c r="EB347">
        <v>55110</v>
      </c>
      <c r="EC347">
        <v>1.2</v>
      </c>
      <c r="ED347">
        <v>3.2</v>
      </c>
      <c r="EE347">
        <v>3.7</v>
      </c>
      <c r="EF347">
        <v>5</v>
      </c>
      <c r="EG347">
        <v>3.6</v>
      </c>
      <c r="EH347">
        <v>2.7</v>
      </c>
      <c r="EI347">
        <v>1.7</v>
      </c>
      <c r="EJ347">
        <v>0.8</v>
      </c>
      <c r="EK347">
        <v>0.5</v>
      </c>
      <c r="EL347">
        <v>2.7</v>
      </c>
      <c r="EM347">
        <v>1.1000000000000001</v>
      </c>
      <c r="EN347">
        <v>0.3</v>
      </c>
      <c r="EO347">
        <v>1.1000000000000001</v>
      </c>
      <c r="EP347">
        <v>1.4</v>
      </c>
      <c r="EQ347">
        <v>1.2</v>
      </c>
      <c r="ER347">
        <v>0.5</v>
      </c>
      <c r="ES347">
        <v>43.2</v>
      </c>
      <c r="ET347">
        <v>3.2</v>
      </c>
      <c r="EU347">
        <v>22.9</v>
      </c>
      <c r="EV347">
        <v>4.9000000000000004</v>
      </c>
      <c r="EW347">
        <v>4.8</v>
      </c>
      <c r="EX347">
        <v>1.2</v>
      </c>
      <c r="EY347">
        <v>1.2</v>
      </c>
      <c r="EZ347">
        <v>3.4</v>
      </c>
      <c r="FA347">
        <v>4.9000000000000004</v>
      </c>
      <c r="FB347">
        <v>4.5999999999999996</v>
      </c>
      <c r="FC347">
        <v>0.9</v>
      </c>
      <c r="FD347">
        <v>1.3</v>
      </c>
      <c r="FE347">
        <v>6</v>
      </c>
      <c r="FF347">
        <v>1.9</v>
      </c>
      <c r="FG347">
        <v>1.4</v>
      </c>
      <c r="FH347">
        <v>0.7</v>
      </c>
      <c r="FI347">
        <v>1.3</v>
      </c>
      <c r="FJ347">
        <v>1.1000000000000001</v>
      </c>
      <c r="FK347">
        <v>11.3</v>
      </c>
      <c r="FL347">
        <v>2.1</v>
      </c>
      <c r="FM347">
        <v>1.1000000000000001</v>
      </c>
      <c r="FN347">
        <v>2.7</v>
      </c>
      <c r="FO347">
        <v>1.8</v>
      </c>
      <c r="FP347">
        <v>4.8</v>
      </c>
      <c r="FQ347">
        <v>2.7</v>
      </c>
      <c r="FR347">
        <v>0.8</v>
      </c>
      <c r="FS347">
        <v>134</v>
      </c>
      <c r="FZ347" t="s">
        <v>1871</v>
      </c>
      <c r="GA347" t="s">
        <v>1871</v>
      </c>
      <c r="GB347" t="s">
        <v>1153</v>
      </c>
      <c r="GC347" s="68" t="s">
        <v>2364</v>
      </c>
    </row>
    <row r="348" spans="1:185" x14ac:dyDescent="0.25">
      <c r="A348">
        <v>55112</v>
      </c>
      <c r="B348">
        <v>45430</v>
      </c>
      <c r="C348">
        <v>1992</v>
      </c>
      <c r="D348">
        <v>11343</v>
      </c>
      <c r="E348">
        <v>291</v>
      </c>
      <c r="F348">
        <v>26693</v>
      </c>
      <c r="G348">
        <v>1680</v>
      </c>
      <c r="H348">
        <v>7394</v>
      </c>
      <c r="I348">
        <v>21</v>
      </c>
      <c r="J348">
        <v>4049</v>
      </c>
      <c r="K348">
        <v>72</v>
      </c>
      <c r="L348">
        <v>7294</v>
      </c>
      <c r="M348">
        <v>219</v>
      </c>
      <c r="N348">
        <v>4712</v>
      </c>
      <c r="O348">
        <v>250</v>
      </c>
      <c r="P348">
        <v>5596</v>
      </c>
      <c r="Q348">
        <v>438</v>
      </c>
      <c r="R348">
        <v>5585</v>
      </c>
      <c r="S348">
        <v>421</v>
      </c>
      <c r="T348">
        <v>5691</v>
      </c>
      <c r="U348">
        <v>369</v>
      </c>
      <c r="V348">
        <v>5109</v>
      </c>
      <c r="W348">
        <v>202</v>
      </c>
      <c r="X348">
        <v>21720</v>
      </c>
      <c r="Y348">
        <v>1064</v>
      </c>
      <c r="Z348">
        <v>23710</v>
      </c>
      <c r="AA348">
        <v>928</v>
      </c>
      <c r="AB348">
        <v>36097</v>
      </c>
      <c r="AC348">
        <v>1075</v>
      </c>
      <c r="AD348">
        <v>3370</v>
      </c>
      <c r="AE348">
        <v>295</v>
      </c>
      <c r="AF348">
        <v>111</v>
      </c>
      <c r="AG348">
        <v>0</v>
      </c>
      <c r="AH348">
        <v>2965</v>
      </c>
      <c r="AI348">
        <v>134</v>
      </c>
      <c r="AJ348">
        <v>1241</v>
      </c>
      <c r="AK348">
        <v>371</v>
      </c>
      <c r="AL348">
        <v>1597</v>
      </c>
      <c r="AM348">
        <v>117</v>
      </c>
      <c r="AN348">
        <v>2651</v>
      </c>
      <c r="AO348">
        <v>726</v>
      </c>
      <c r="AP348">
        <v>34871</v>
      </c>
      <c r="AQ348">
        <v>720</v>
      </c>
      <c r="AR348">
        <v>4723</v>
      </c>
      <c r="AS348">
        <v>232</v>
      </c>
      <c r="AT348">
        <v>40707</v>
      </c>
      <c r="AU348">
        <v>1760</v>
      </c>
      <c r="AV348">
        <v>40458</v>
      </c>
      <c r="AW348">
        <v>1280</v>
      </c>
      <c r="AX348">
        <v>4972</v>
      </c>
      <c r="AY348">
        <v>712</v>
      </c>
      <c r="AZ348">
        <v>2340</v>
      </c>
      <c r="BA348">
        <v>96</v>
      </c>
      <c r="BB348">
        <v>2632</v>
      </c>
      <c r="BC348">
        <v>616</v>
      </c>
      <c r="BD348">
        <v>1646</v>
      </c>
      <c r="BE348">
        <v>235</v>
      </c>
      <c r="BF348">
        <v>5935</v>
      </c>
      <c r="BG348">
        <v>457</v>
      </c>
      <c r="BH348">
        <v>8429</v>
      </c>
      <c r="BI348">
        <v>422</v>
      </c>
      <c r="BJ348">
        <v>13365</v>
      </c>
      <c r="BK348">
        <v>337</v>
      </c>
      <c r="BL348">
        <v>22778</v>
      </c>
      <c r="BM348">
        <v>1423</v>
      </c>
      <c r="BN348">
        <v>21755</v>
      </c>
      <c r="BO348">
        <v>1113</v>
      </c>
      <c r="BP348">
        <v>1023</v>
      </c>
      <c r="BQ348">
        <v>310</v>
      </c>
      <c r="BR348">
        <v>3915</v>
      </c>
      <c r="BS348">
        <v>257</v>
      </c>
      <c r="BT348">
        <v>15258</v>
      </c>
      <c r="BU348">
        <v>760</v>
      </c>
      <c r="BV348">
        <v>8136</v>
      </c>
      <c r="BW348">
        <v>562</v>
      </c>
      <c r="BX348">
        <v>3299</v>
      </c>
      <c r="BY348">
        <v>358</v>
      </c>
      <c r="BZ348">
        <v>4154</v>
      </c>
      <c r="CA348">
        <v>495</v>
      </c>
      <c r="CB348">
        <v>6100</v>
      </c>
      <c r="CC348">
        <v>747</v>
      </c>
      <c r="CD348">
        <v>16411</v>
      </c>
      <c r="CE348">
        <v>749</v>
      </c>
      <c r="CF348">
        <v>20854</v>
      </c>
      <c r="CG348">
        <v>496</v>
      </c>
      <c r="CH348">
        <v>1992</v>
      </c>
      <c r="CI348">
        <v>43438</v>
      </c>
      <c r="CJ348">
        <v>35258</v>
      </c>
      <c r="CK348">
        <v>14828</v>
      </c>
      <c r="CL348">
        <v>36462</v>
      </c>
      <c r="CM348">
        <v>6137</v>
      </c>
      <c r="CN348">
        <v>2466</v>
      </c>
      <c r="CO348">
        <v>87</v>
      </c>
      <c r="CP348">
        <v>1112</v>
      </c>
      <c r="CQ348">
        <v>3193</v>
      </c>
      <c r="CR348">
        <v>628</v>
      </c>
      <c r="CS348">
        <v>2190</v>
      </c>
      <c r="CT348">
        <v>964</v>
      </c>
      <c r="CU348">
        <v>376</v>
      </c>
      <c r="CV348">
        <v>1907</v>
      </c>
      <c r="CW348">
        <v>2739</v>
      </c>
      <c r="CX348">
        <v>6846</v>
      </c>
      <c r="CY348">
        <v>2023</v>
      </c>
      <c r="CZ348">
        <v>1086</v>
      </c>
      <c r="DA348">
        <v>765</v>
      </c>
      <c r="DB348">
        <v>477</v>
      </c>
      <c r="DC348">
        <v>593</v>
      </c>
      <c r="DD348">
        <v>1338</v>
      </c>
      <c r="DE348">
        <v>6067</v>
      </c>
      <c r="DF348">
        <v>11160</v>
      </c>
      <c r="DG348">
        <v>8561</v>
      </c>
      <c r="DH348">
        <v>3563</v>
      </c>
      <c r="DI348">
        <v>801</v>
      </c>
      <c r="DJ348">
        <v>366</v>
      </c>
      <c r="DK348">
        <v>1798</v>
      </c>
      <c r="DL348">
        <v>1113</v>
      </c>
      <c r="DM348">
        <v>37949</v>
      </c>
      <c r="DN348">
        <v>6862</v>
      </c>
      <c r="DO348">
        <v>11657</v>
      </c>
      <c r="DP348">
        <v>5570</v>
      </c>
      <c r="DQ348">
        <v>893</v>
      </c>
      <c r="DR348">
        <v>592</v>
      </c>
      <c r="DS348">
        <v>849</v>
      </c>
      <c r="DT348">
        <v>603</v>
      </c>
      <c r="DU348">
        <v>365</v>
      </c>
      <c r="DV348">
        <v>2144</v>
      </c>
      <c r="DW348">
        <v>17227</v>
      </c>
      <c r="DX348" t="s">
        <v>1523</v>
      </c>
      <c r="DY348" t="s">
        <v>1077</v>
      </c>
      <c r="DZ348" t="s">
        <v>1567</v>
      </c>
      <c r="EA348" s="68" t="s">
        <v>700</v>
      </c>
      <c r="EB348">
        <v>55112</v>
      </c>
      <c r="EC348">
        <v>1.1000000000000001</v>
      </c>
      <c r="ED348">
        <v>1.2</v>
      </c>
      <c r="EE348">
        <v>2</v>
      </c>
      <c r="EF348">
        <v>2.5</v>
      </c>
      <c r="EG348">
        <v>2.9</v>
      </c>
      <c r="EH348">
        <v>3</v>
      </c>
      <c r="EI348">
        <v>2.8</v>
      </c>
      <c r="EJ348">
        <v>1.7</v>
      </c>
      <c r="EK348">
        <v>0.7</v>
      </c>
      <c r="EL348">
        <v>1.4</v>
      </c>
      <c r="EM348">
        <v>1.5</v>
      </c>
      <c r="EN348">
        <v>0.4</v>
      </c>
      <c r="EO348">
        <v>1.2</v>
      </c>
      <c r="EP348">
        <v>1.3</v>
      </c>
      <c r="EQ348">
        <v>1</v>
      </c>
      <c r="ER348">
        <v>5.8</v>
      </c>
      <c r="ES348">
        <v>14.5</v>
      </c>
      <c r="ET348">
        <v>2.2999999999999998</v>
      </c>
      <c r="EU348">
        <v>13.7</v>
      </c>
      <c r="EV348">
        <v>4.8</v>
      </c>
      <c r="EW348">
        <v>12.8</v>
      </c>
      <c r="EX348">
        <v>0.5</v>
      </c>
      <c r="EY348">
        <v>0.7</v>
      </c>
      <c r="EZ348">
        <v>6.1</v>
      </c>
      <c r="FA348">
        <v>2.9</v>
      </c>
      <c r="FB348">
        <v>9.8000000000000007</v>
      </c>
      <c r="FC348">
        <v>2</v>
      </c>
      <c r="FD348">
        <v>1.2</v>
      </c>
      <c r="FE348">
        <v>6.1</v>
      </c>
      <c r="FF348">
        <v>2.9</v>
      </c>
      <c r="FG348">
        <v>1.8</v>
      </c>
      <c r="FH348">
        <v>1.1000000000000001</v>
      </c>
      <c r="FI348">
        <v>1.7</v>
      </c>
      <c r="FJ348">
        <v>1.5</v>
      </c>
      <c r="FK348">
        <v>12.5</v>
      </c>
      <c r="FL348">
        <v>2.2999999999999998</v>
      </c>
      <c r="FM348">
        <v>1.7</v>
      </c>
      <c r="FN348">
        <v>2.1</v>
      </c>
      <c r="FO348">
        <v>3.9</v>
      </c>
      <c r="FP348">
        <v>3.5</v>
      </c>
      <c r="FQ348">
        <v>1.7</v>
      </c>
      <c r="FR348">
        <v>1.7</v>
      </c>
      <c r="FS348">
        <v>204</v>
      </c>
      <c r="FZ348" t="s">
        <v>1871</v>
      </c>
      <c r="GA348" t="s">
        <v>1871</v>
      </c>
      <c r="GB348" t="s">
        <v>1154</v>
      </c>
      <c r="GC348" s="68" t="s">
        <v>2364</v>
      </c>
    </row>
    <row r="349" spans="1:185" x14ac:dyDescent="0.25">
      <c r="A349">
        <v>55113</v>
      </c>
      <c r="B349">
        <v>41245</v>
      </c>
      <c r="C349">
        <v>1424</v>
      </c>
      <c r="D349">
        <v>8593</v>
      </c>
      <c r="E349">
        <v>301</v>
      </c>
      <c r="F349">
        <v>24500</v>
      </c>
      <c r="G349">
        <v>1060</v>
      </c>
      <c r="H349">
        <v>8152</v>
      </c>
      <c r="I349">
        <v>63</v>
      </c>
      <c r="J349">
        <v>3074</v>
      </c>
      <c r="K349">
        <v>122</v>
      </c>
      <c r="L349">
        <v>5519</v>
      </c>
      <c r="M349">
        <v>179</v>
      </c>
      <c r="N349">
        <v>4329</v>
      </c>
      <c r="O349">
        <v>147</v>
      </c>
      <c r="P349">
        <v>5657</v>
      </c>
      <c r="Q349">
        <v>412</v>
      </c>
      <c r="R349">
        <v>4416</v>
      </c>
      <c r="S349">
        <v>194</v>
      </c>
      <c r="T349">
        <v>4679</v>
      </c>
      <c r="U349">
        <v>154</v>
      </c>
      <c r="V349">
        <v>5419</v>
      </c>
      <c r="W349">
        <v>153</v>
      </c>
      <c r="X349">
        <v>19386</v>
      </c>
      <c r="Y349">
        <v>748</v>
      </c>
      <c r="Z349">
        <v>21859</v>
      </c>
      <c r="AA349">
        <v>676</v>
      </c>
      <c r="AB349">
        <v>31891</v>
      </c>
      <c r="AC349">
        <v>874</v>
      </c>
      <c r="AD349">
        <v>3270</v>
      </c>
      <c r="AE349">
        <v>115</v>
      </c>
      <c r="AF349">
        <v>215</v>
      </c>
      <c r="AG349">
        <v>47</v>
      </c>
      <c r="AH349">
        <v>3658</v>
      </c>
      <c r="AI349">
        <v>241</v>
      </c>
      <c r="AJ349">
        <v>394</v>
      </c>
      <c r="AK349">
        <v>47</v>
      </c>
      <c r="AL349">
        <v>1804</v>
      </c>
      <c r="AM349">
        <v>100</v>
      </c>
      <c r="AN349">
        <v>1523</v>
      </c>
      <c r="AO349">
        <v>136</v>
      </c>
      <c r="AP349">
        <v>30981</v>
      </c>
      <c r="AQ349">
        <v>785</v>
      </c>
      <c r="AR349">
        <v>4642</v>
      </c>
      <c r="AS349">
        <v>82</v>
      </c>
      <c r="AT349">
        <v>36603</v>
      </c>
      <c r="AU349">
        <v>1342</v>
      </c>
      <c r="AV349">
        <v>36277</v>
      </c>
      <c r="AW349">
        <v>1159</v>
      </c>
      <c r="AX349">
        <v>4968</v>
      </c>
      <c r="AY349">
        <v>265</v>
      </c>
      <c r="AZ349">
        <v>2437</v>
      </c>
      <c r="BA349">
        <v>112</v>
      </c>
      <c r="BB349">
        <v>2531</v>
      </c>
      <c r="BC349">
        <v>153</v>
      </c>
      <c r="BD349">
        <v>1739</v>
      </c>
      <c r="BE349">
        <v>160</v>
      </c>
      <c r="BF349">
        <v>4884</v>
      </c>
      <c r="BG349">
        <v>204</v>
      </c>
      <c r="BH349">
        <v>7181</v>
      </c>
      <c r="BI349">
        <v>239</v>
      </c>
      <c r="BJ349">
        <v>14519</v>
      </c>
      <c r="BK349">
        <v>373</v>
      </c>
      <c r="BL349">
        <v>20654</v>
      </c>
      <c r="BM349">
        <v>836</v>
      </c>
      <c r="BN349">
        <v>19937</v>
      </c>
      <c r="BO349">
        <v>744</v>
      </c>
      <c r="BP349">
        <v>717</v>
      </c>
      <c r="BQ349">
        <v>92</v>
      </c>
      <c r="BR349">
        <v>3846</v>
      </c>
      <c r="BS349">
        <v>224</v>
      </c>
      <c r="BT349">
        <v>13853</v>
      </c>
      <c r="BU349">
        <v>467</v>
      </c>
      <c r="BV349">
        <v>7436</v>
      </c>
      <c r="BW349">
        <v>327</v>
      </c>
      <c r="BX349">
        <v>3211</v>
      </c>
      <c r="BY349">
        <v>266</v>
      </c>
      <c r="BZ349">
        <v>4132</v>
      </c>
      <c r="CA349">
        <v>404</v>
      </c>
      <c r="CB349">
        <v>5782</v>
      </c>
      <c r="CC349">
        <v>419</v>
      </c>
      <c r="CD349">
        <v>15573</v>
      </c>
      <c r="CE349">
        <v>666</v>
      </c>
      <c r="CF349">
        <v>18810</v>
      </c>
      <c r="CG349">
        <v>327</v>
      </c>
      <c r="CH349">
        <v>1424</v>
      </c>
      <c r="CI349">
        <v>39821</v>
      </c>
      <c r="CJ349">
        <v>32120</v>
      </c>
      <c r="CK349">
        <v>14715</v>
      </c>
      <c r="CL349">
        <v>33194</v>
      </c>
      <c r="CM349">
        <v>5815</v>
      </c>
      <c r="CN349">
        <v>2362</v>
      </c>
      <c r="CO349">
        <v>51</v>
      </c>
      <c r="CP349">
        <v>620</v>
      </c>
      <c r="CQ349">
        <v>2195</v>
      </c>
      <c r="CR349">
        <v>673</v>
      </c>
      <c r="CS349">
        <v>1965</v>
      </c>
      <c r="CT349">
        <v>755</v>
      </c>
      <c r="CU349">
        <v>631</v>
      </c>
      <c r="CV349">
        <v>1557</v>
      </c>
      <c r="CW349">
        <v>2468</v>
      </c>
      <c r="CX349">
        <v>6842</v>
      </c>
      <c r="CY349">
        <v>1936</v>
      </c>
      <c r="CZ349">
        <v>1099</v>
      </c>
      <c r="DA349">
        <v>1047</v>
      </c>
      <c r="DB349">
        <v>500</v>
      </c>
      <c r="DC349">
        <v>513</v>
      </c>
      <c r="DD349">
        <v>1530</v>
      </c>
      <c r="DE349">
        <v>8089</v>
      </c>
      <c r="DF349">
        <v>9780</v>
      </c>
      <c r="DG349">
        <v>7856</v>
      </c>
      <c r="DH349">
        <v>3131</v>
      </c>
      <c r="DI349">
        <v>540</v>
      </c>
      <c r="DJ349">
        <v>328</v>
      </c>
      <c r="DK349">
        <v>1384</v>
      </c>
      <c r="DL349">
        <v>601</v>
      </c>
      <c r="DM349">
        <v>34141</v>
      </c>
      <c r="DN349">
        <v>6458</v>
      </c>
      <c r="DO349">
        <v>11555</v>
      </c>
      <c r="DP349">
        <v>6314</v>
      </c>
      <c r="DQ349">
        <v>792</v>
      </c>
      <c r="DR349">
        <v>1084</v>
      </c>
      <c r="DS349">
        <v>687</v>
      </c>
      <c r="DT349">
        <v>762</v>
      </c>
      <c r="DU349">
        <v>386</v>
      </c>
      <c r="DV349">
        <v>2186</v>
      </c>
      <c r="DW349">
        <v>17869</v>
      </c>
      <c r="DX349" t="s">
        <v>1523</v>
      </c>
      <c r="DY349" t="s">
        <v>1077</v>
      </c>
      <c r="DZ349" t="s">
        <v>1568</v>
      </c>
      <c r="EA349" s="68" t="s">
        <v>700</v>
      </c>
      <c r="EB349">
        <v>55113</v>
      </c>
      <c r="EC349">
        <v>0.7</v>
      </c>
      <c r="ED349">
        <v>2.2999999999999998</v>
      </c>
      <c r="EE349">
        <v>1.8</v>
      </c>
      <c r="EF349">
        <v>2</v>
      </c>
      <c r="EG349">
        <v>2.7</v>
      </c>
      <c r="EH349">
        <v>1.8</v>
      </c>
      <c r="EI349">
        <v>1.6</v>
      </c>
      <c r="EJ349">
        <v>1.5</v>
      </c>
      <c r="EK349">
        <v>0.4</v>
      </c>
      <c r="EL349">
        <v>1.5</v>
      </c>
      <c r="EM349">
        <v>0.8</v>
      </c>
      <c r="EN349">
        <v>0.7</v>
      </c>
      <c r="EO349">
        <v>0.9</v>
      </c>
      <c r="EP349">
        <v>0.9</v>
      </c>
      <c r="EQ349">
        <v>0.7</v>
      </c>
      <c r="ER349">
        <v>2.2000000000000002</v>
      </c>
      <c r="ES349">
        <v>19.3</v>
      </c>
      <c r="ET349">
        <v>6.2</v>
      </c>
      <c r="EU349">
        <v>9.1999999999999993</v>
      </c>
      <c r="EV349">
        <v>4.7</v>
      </c>
      <c r="EW349">
        <v>4.5999999999999996</v>
      </c>
      <c r="EX349">
        <v>0.7</v>
      </c>
      <c r="EY349">
        <v>0.7</v>
      </c>
      <c r="EZ349">
        <v>2.9</v>
      </c>
      <c r="FA349">
        <v>3.8</v>
      </c>
      <c r="FB349">
        <v>4.3</v>
      </c>
      <c r="FC349">
        <v>1.1000000000000001</v>
      </c>
      <c r="FD349">
        <v>0.8</v>
      </c>
      <c r="FE349">
        <v>6.7</v>
      </c>
      <c r="FF349">
        <v>1.9</v>
      </c>
      <c r="FG349">
        <v>1.1000000000000001</v>
      </c>
      <c r="FH349">
        <v>1.1000000000000001</v>
      </c>
      <c r="FI349">
        <v>0.9</v>
      </c>
      <c r="FJ349">
        <v>0.8</v>
      </c>
      <c r="FK349">
        <v>9.3000000000000007</v>
      </c>
      <c r="FL349">
        <v>2.8</v>
      </c>
      <c r="FM349">
        <v>1</v>
      </c>
      <c r="FN349">
        <v>1.5</v>
      </c>
      <c r="FO349">
        <v>3.8</v>
      </c>
      <c r="FP349">
        <v>3.7</v>
      </c>
      <c r="FQ349">
        <v>1.1000000000000001</v>
      </c>
      <c r="FR349">
        <v>1</v>
      </c>
      <c r="FS349">
        <v>218</v>
      </c>
      <c r="FZ349" t="s">
        <v>1871</v>
      </c>
      <c r="GA349" t="s">
        <v>1871</v>
      </c>
      <c r="GB349" t="s">
        <v>1155</v>
      </c>
      <c r="GC349" s="68" t="s">
        <v>2364</v>
      </c>
    </row>
    <row r="350" spans="1:185" x14ac:dyDescent="0.25">
      <c r="A350">
        <v>55116</v>
      </c>
      <c r="B350">
        <v>24079</v>
      </c>
      <c r="C350">
        <v>863</v>
      </c>
      <c r="D350">
        <v>5061</v>
      </c>
      <c r="E350">
        <v>255</v>
      </c>
      <c r="F350">
        <v>15068</v>
      </c>
      <c r="G350">
        <v>593</v>
      </c>
      <c r="H350">
        <v>3950</v>
      </c>
      <c r="I350">
        <v>15</v>
      </c>
      <c r="J350">
        <v>1959</v>
      </c>
      <c r="K350">
        <v>109</v>
      </c>
      <c r="L350">
        <v>3102</v>
      </c>
      <c r="M350">
        <v>146</v>
      </c>
      <c r="N350">
        <v>2055</v>
      </c>
      <c r="O350">
        <v>108</v>
      </c>
      <c r="P350">
        <v>3186</v>
      </c>
      <c r="Q350">
        <v>194</v>
      </c>
      <c r="R350">
        <v>3356</v>
      </c>
      <c r="S350">
        <v>64</v>
      </c>
      <c r="T350">
        <v>2946</v>
      </c>
      <c r="U350">
        <v>57</v>
      </c>
      <c r="V350">
        <v>3525</v>
      </c>
      <c r="W350">
        <v>170</v>
      </c>
      <c r="X350">
        <v>11242</v>
      </c>
      <c r="Y350">
        <v>457</v>
      </c>
      <c r="Z350">
        <v>12837</v>
      </c>
      <c r="AA350">
        <v>406</v>
      </c>
      <c r="AB350">
        <v>18805</v>
      </c>
      <c r="AC350">
        <v>289</v>
      </c>
      <c r="AD350">
        <v>2910</v>
      </c>
      <c r="AE350">
        <v>381</v>
      </c>
      <c r="AF350">
        <v>36</v>
      </c>
      <c r="AG350">
        <v>5</v>
      </c>
      <c r="AH350">
        <v>975</v>
      </c>
      <c r="AI350">
        <v>45</v>
      </c>
      <c r="AJ350">
        <v>316</v>
      </c>
      <c r="AK350">
        <v>31</v>
      </c>
      <c r="AL350">
        <v>1037</v>
      </c>
      <c r="AM350">
        <v>112</v>
      </c>
      <c r="AN350">
        <v>853</v>
      </c>
      <c r="AO350">
        <v>31</v>
      </c>
      <c r="AP350">
        <v>18371</v>
      </c>
      <c r="AQ350">
        <v>289</v>
      </c>
      <c r="AR350">
        <v>2752</v>
      </c>
      <c r="AS350">
        <v>101</v>
      </c>
      <c r="AT350">
        <v>21327</v>
      </c>
      <c r="AU350">
        <v>762</v>
      </c>
      <c r="AV350">
        <v>20793</v>
      </c>
      <c r="AW350">
        <v>576</v>
      </c>
      <c r="AX350">
        <v>3286</v>
      </c>
      <c r="AY350">
        <v>287</v>
      </c>
      <c r="AZ350">
        <v>1958</v>
      </c>
      <c r="BA350">
        <v>176</v>
      </c>
      <c r="BB350">
        <v>1328</v>
      </c>
      <c r="BC350">
        <v>111</v>
      </c>
      <c r="BD350">
        <v>753</v>
      </c>
      <c r="BE350">
        <v>99</v>
      </c>
      <c r="BF350">
        <v>2119</v>
      </c>
      <c r="BG350">
        <v>92</v>
      </c>
      <c r="BH350">
        <v>3496</v>
      </c>
      <c r="BI350">
        <v>199</v>
      </c>
      <c r="BJ350">
        <v>10595</v>
      </c>
      <c r="BK350">
        <v>110</v>
      </c>
      <c r="BL350">
        <v>12984</v>
      </c>
      <c r="BM350">
        <v>424</v>
      </c>
      <c r="BN350">
        <v>12678</v>
      </c>
      <c r="BO350">
        <v>382</v>
      </c>
      <c r="BP350">
        <v>306</v>
      </c>
      <c r="BQ350">
        <v>42</v>
      </c>
      <c r="BR350">
        <v>2084</v>
      </c>
      <c r="BS350">
        <v>169</v>
      </c>
      <c r="BT350">
        <v>9229</v>
      </c>
      <c r="BU350">
        <v>210</v>
      </c>
      <c r="BV350">
        <v>4314</v>
      </c>
      <c r="BW350">
        <v>214</v>
      </c>
      <c r="BX350">
        <v>1525</v>
      </c>
      <c r="BY350">
        <v>169</v>
      </c>
      <c r="BZ350">
        <v>2186</v>
      </c>
      <c r="CA350">
        <v>276</v>
      </c>
      <c r="CB350">
        <v>3295</v>
      </c>
      <c r="CC350">
        <v>332</v>
      </c>
      <c r="CD350">
        <v>7432</v>
      </c>
      <c r="CE350">
        <v>305</v>
      </c>
      <c r="CF350">
        <v>13289</v>
      </c>
      <c r="CG350">
        <v>226</v>
      </c>
      <c r="CH350">
        <v>863</v>
      </c>
      <c r="CI350">
        <v>23216</v>
      </c>
      <c r="CJ350">
        <v>18988</v>
      </c>
      <c r="CK350">
        <v>7556</v>
      </c>
      <c r="CL350">
        <v>18857</v>
      </c>
      <c r="CM350">
        <v>3686</v>
      </c>
      <c r="CN350">
        <v>2131</v>
      </c>
      <c r="CO350">
        <v>37</v>
      </c>
      <c r="CP350">
        <v>398</v>
      </c>
      <c r="CQ350">
        <v>1271</v>
      </c>
      <c r="CR350">
        <v>332</v>
      </c>
      <c r="CS350">
        <v>1131</v>
      </c>
      <c r="CT350">
        <v>547</v>
      </c>
      <c r="CU350">
        <v>343</v>
      </c>
      <c r="CV350">
        <v>1276</v>
      </c>
      <c r="CW350">
        <v>1833</v>
      </c>
      <c r="CX350">
        <v>3974</v>
      </c>
      <c r="CY350">
        <v>1032</v>
      </c>
      <c r="CZ350">
        <v>644</v>
      </c>
      <c r="DA350">
        <v>780</v>
      </c>
      <c r="DB350">
        <v>335</v>
      </c>
      <c r="DC350">
        <v>369</v>
      </c>
      <c r="DD350">
        <v>744</v>
      </c>
      <c r="DE350">
        <v>5472</v>
      </c>
      <c r="DF350">
        <v>5746</v>
      </c>
      <c r="DG350">
        <v>4713</v>
      </c>
      <c r="DH350">
        <v>1928</v>
      </c>
      <c r="DI350">
        <v>212</v>
      </c>
      <c r="DJ350">
        <v>142</v>
      </c>
      <c r="DK350">
        <v>821</v>
      </c>
      <c r="DL350">
        <v>452</v>
      </c>
      <c r="DM350">
        <v>19507</v>
      </c>
      <c r="DN350">
        <v>4209</v>
      </c>
      <c r="DO350">
        <v>5882</v>
      </c>
      <c r="DP350">
        <v>5336</v>
      </c>
      <c r="DQ350">
        <v>557</v>
      </c>
      <c r="DR350">
        <v>704</v>
      </c>
      <c r="DS350">
        <v>933</v>
      </c>
      <c r="DT350">
        <v>538</v>
      </c>
      <c r="DU350">
        <v>437</v>
      </c>
      <c r="DV350">
        <v>2076</v>
      </c>
      <c r="DW350">
        <v>11218</v>
      </c>
      <c r="DX350" t="s">
        <v>1523</v>
      </c>
      <c r="DY350" t="s">
        <v>1077</v>
      </c>
      <c r="DZ350" t="s">
        <v>1564</v>
      </c>
      <c r="EA350" s="68" t="s">
        <v>700</v>
      </c>
      <c r="EB350">
        <v>55116</v>
      </c>
      <c r="EC350">
        <v>1.5</v>
      </c>
      <c r="ED350">
        <v>4.0999999999999996</v>
      </c>
      <c r="EE350">
        <v>5.9</v>
      </c>
      <c r="EF350">
        <v>4.3</v>
      </c>
      <c r="EG350">
        <v>3.2</v>
      </c>
      <c r="EH350">
        <v>1.6</v>
      </c>
      <c r="EI350">
        <v>1.7</v>
      </c>
      <c r="EJ350">
        <v>2.7</v>
      </c>
      <c r="EK350">
        <v>1.2</v>
      </c>
      <c r="EL350">
        <v>4.2</v>
      </c>
      <c r="EM350">
        <v>1.3</v>
      </c>
      <c r="EN350">
        <v>0.6</v>
      </c>
      <c r="EO350">
        <v>1.5</v>
      </c>
      <c r="EP350">
        <v>1.8</v>
      </c>
      <c r="EQ350">
        <v>0.8</v>
      </c>
      <c r="ER350">
        <v>9.9</v>
      </c>
      <c r="ES350">
        <v>38</v>
      </c>
      <c r="ET350">
        <v>4.8</v>
      </c>
      <c r="EU350">
        <v>13</v>
      </c>
      <c r="EV350">
        <v>9</v>
      </c>
      <c r="EW350">
        <v>4.5</v>
      </c>
      <c r="EX350">
        <v>0.8</v>
      </c>
      <c r="EY350">
        <v>1.2</v>
      </c>
      <c r="EZ350">
        <v>4.4000000000000004</v>
      </c>
      <c r="FA350">
        <v>5.7</v>
      </c>
      <c r="FB350">
        <v>5.2</v>
      </c>
      <c r="FC350">
        <v>3.1</v>
      </c>
      <c r="FD350">
        <v>1.5</v>
      </c>
      <c r="FE350">
        <v>11.6</v>
      </c>
      <c r="FF350">
        <v>3.1</v>
      </c>
      <c r="FG350">
        <v>2.6</v>
      </c>
      <c r="FH350">
        <v>0.6</v>
      </c>
      <c r="FI350">
        <v>1.2</v>
      </c>
      <c r="FJ350">
        <v>1.1000000000000001</v>
      </c>
      <c r="FK350">
        <v>14</v>
      </c>
      <c r="FL350">
        <v>5.9</v>
      </c>
      <c r="FM350">
        <v>0.9</v>
      </c>
      <c r="FN350">
        <v>2.7</v>
      </c>
      <c r="FO350">
        <v>8</v>
      </c>
      <c r="FP350">
        <v>7.9</v>
      </c>
      <c r="FQ350">
        <v>2</v>
      </c>
      <c r="FR350">
        <v>1.2</v>
      </c>
      <c r="FS350">
        <v>274</v>
      </c>
      <c r="FZ350" t="s">
        <v>1871</v>
      </c>
      <c r="GA350" t="s">
        <v>1871</v>
      </c>
      <c r="GB350" t="s">
        <v>1156</v>
      </c>
      <c r="GC350" s="68" t="s">
        <v>2364</v>
      </c>
    </row>
    <row r="351" spans="1:185" x14ac:dyDescent="0.25">
      <c r="A351">
        <v>55117</v>
      </c>
      <c r="B351">
        <v>45288</v>
      </c>
      <c r="C351">
        <v>3329</v>
      </c>
      <c r="D351">
        <v>13145</v>
      </c>
      <c r="E351">
        <v>443</v>
      </c>
      <c r="F351">
        <v>27515</v>
      </c>
      <c r="G351">
        <v>2886</v>
      </c>
      <c r="H351">
        <v>4628</v>
      </c>
      <c r="I351">
        <v>0</v>
      </c>
      <c r="J351">
        <v>4041</v>
      </c>
      <c r="K351">
        <v>150</v>
      </c>
      <c r="L351">
        <v>9104</v>
      </c>
      <c r="M351">
        <v>293</v>
      </c>
      <c r="N351">
        <v>4717</v>
      </c>
      <c r="O351">
        <v>561</v>
      </c>
      <c r="P351">
        <v>6555</v>
      </c>
      <c r="Q351">
        <v>1170</v>
      </c>
      <c r="R351">
        <v>6017</v>
      </c>
      <c r="S351">
        <v>538</v>
      </c>
      <c r="T351">
        <v>4736</v>
      </c>
      <c r="U351">
        <v>306</v>
      </c>
      <c r="V351">
        <v>5490</v>
      </c>
      <c r="W351">
        <v>311</v>
      </c>
      <c r="X351">
        <v>22250</v>
      </c>
      <c r="Y351">
        <v>2003</v>
      </c>
      <c r="Z351">
        <v>23038</v>
      </c>
      <c r="AA351">
        <v>1326</v>
      </c>
      <c r="AB351">
        <v>23037</v>
      </c>
      <c r="AC351">
        <v>1845</v>
      </c>
      <c r="AD351">
        <v>7411</v>
      </c>
      <c r="AE351">
        <v>505</v>
      </c>
      <c r="AF351">
        <v>397</v>
      </c>
      <c r="AG351">
        <v>56</v>
      </c>
      <c r="AH351">
        <v>11738</v>
      </c>
      <c r="AI351">
        <v>625</v>
      </c>
      <c r="AJ351">
        <v>966</v>
      </c>
      <c r="AK351">
        <v>211</v>
      </c>
      <c r="AL351">
        <v>1715</v>
      </c>
      <c r="AM351">
        <v>87</v>
      </c>
      <c r="AN351">
        <v>4330</v>
      </c>
      <c r="AO351">
        <v>1105</v>
      </c>
      <c r="AP351">
        <v>20127</v>
      </c>
      <c r="AQ351">
        <v>1079</v>
      </c>
      <c r="AR351">
        <v>5840</v>
      </c>
      <c r="AS351">
        <v>357</v>
      </c>
      <c r="AT351">
        <v>39448</v>
      </c>
      <c r="AU351">
        <v>2972</v>
      </c>
      <c r="AV351">
        <v>34915</v>
      </c>
      <c r="AW351">
        <v>2257</v>
      </c>
      <c r="AX351">
        <v>10373</v>
      </c>
      <c r="AY351">
        <v>1072</v>
      </c>
      <c r="AZ351">
        <v>5408</v>
      </c>
      <c r="BA351">
        <v>325</v>
      </c>
      <c r="BB351">
        <v>4965</v>
      </c>
      <c r="BC351">
        <v>747</v>
      </c>
      <c r="BD351">
        <v>4630</v>
      </c>
      <c r="BE351">
        <v>562</v>
      </c>
      <c r="BF351">
        <v>6840</v>
      </c>
      <c r="BG351">
        <v>658</v>
      </c>
      <c r="BH351">
        <v>8524</v>
      </c>
      <c r="BI351">
        <v>1000</v>
      </c>
      <c r="BJ351">
        <v>7432</v>
      </c>
      <c r="BK351">
        <v>105</v>
      </c>
      <c r="BL351">
        <v>21511</v>
      </c>
      <c r="BM351">
        <v>2289</v>
      </c>
      <c r="BN351">
        <v>20429</v>
      </c>
      <c r="BO351">
        <v>2062</v>
      </c>
      <c r="BP351">
        <v>1082</v>
      </c>
      <c r="BQ351">
        <v>227</v>
      </c>
      <c r="BR351">
        <v>6004</v>
      </c>
      <c r="BS351">
        <v>597</v>
      </c>
      <c r="BT351">
        <v>13841</v>
      </c>
      <c r="BU351">
        <v>1062</v>
      </c>
      <c r="BV351">
        <v>8407</v>
      </c>
      <c r="BW351">
        <v>1274</v>
      </c>
      <c r="BX351">
        <v>5267</v>
      </c>
      <c r="BY351">
        <v>550</v>
      </c>
      <c r="BZ351">
        <v>9486</v>
      </c>
      <c r="CA351">
        <v>699</v>
      </c>
      <c r="CB351">
        <v>14408</v>
      </c>
      <c r="CC351">
        <v>1064</v>
      </c>
      <c r="CD351">
        <v>18127</v>
      </c>
      <c r="CE351">
        <v>1958</v>
      </c>
      <c r="CF351">
        <v>12493</v>
      </c>
      <c r="CG351">
        <v>307</v>
      </c>
      <c r="CH351">
        <v>3329</v>
      </c>
      <c r="CI351">
        <v>41959</v>
      </c>
      <c r="CJ351">
        <v>23897</v>
      </c>
      <c r="CK351">
        <v>22461</v>
      </c>
      <c r="CL351">
        <v>27351</v>
      </c>
      <c r="CM351">
        <v>14662</v>
      </c>
      <c r="CN351">
        <v>7765</v>
      </c>
      <c r="CO351">
        <v>112</v>
      </c>
      <c r="CP351">
        <v>819</v>
      </c>
      <c r="CQ351">
        <v>2892</v>
      </c>
      <c r="CR351">
        <v>678</v>
      </c>
      <c r="CS351">
        <v>2233</v>
      </c>
      <c r="CT351">
        <v>1108</v>
      </c>
      <c r="CU351">
        <v>581</v>
      </c>
      <c r="CV351">
        <v>1208</v>
      </c>
      <c r="CW351">
        <v>2291</v>
      </c>
      <c r="CX351">
        <v>5817</v>
      </c>
      <c r="CY351">
        <v>1982</v>
      </c>
      <c r="CZ351">
        <v>1099</v>
      </c>
      <c r="DA351">
        <v>1040</v>
      </c>
      <c r="DB351">
        <v>1364</v>
      </c>
      <c r="DC351">
        <v>1459</v>
      </c>
      <c r="DD351">
        <v>3572</v>
      </c>
      <c r="DE351">
        <v>5919</v>
      </c>
      <c r="DF351">
        <v>10147</v>
      </c>
      <c r="DG351">
        <v>6210</v>
      </c>
      <c r="DH351">
        <v>2871</v>
      </c>
      <c r="DI351">
        <v>1098</v>
      </c>
      <c r="DJ351">
        <v>509</v>
      </c>
      <c r="DK351">
        <v>2839</v>
      </c>
      <c r="DL351">
        <v>1949</v>
      </c>
      <c r="DM351">
        <v>37008</v>
      </c>
      <c r="DN351">
        <v>7390</v>
      </c>
      <c r="DO351">
        <v>8638</v>
      </c>
      <c r="DP351">
        <v>7428</v>
      </c>
      <c r="DQ351">
        <v>588</v>
      </c>
      <c r="DR351">
        <v>683</v>
      </c>
      <c r="DS351">
        <v>969</v>
      </c>
      <c r="DT351">
        <v>850</v>
      </c>
      <c r="DU351">
        <v>558</v>
      </c>
      <c r="DV351">
        <v>3542</v>
      </c>
      <c r="DW351">
        <v>16066</v>
      </c>
      <c r="DX351" t="s">
        <v>1523</v>
      </c>
      <c r="DY351" t="s">
        <v>1077</v>
      </c>
      <c r="DZ351" t="s">
        <v>1564</v>
      </c>
      <c r="EA351" s="68" t="s">
        <v>700</v>
      </c>
      <c r="EB351">
        <v>55117</v>
      </c>
      <c r="EC351">
        <v>1.2</v>
      </c>
      <c r="ED351">
        <v>3.7</v>
      </c>
      <c r="EE351">
        <v>1.8</v>
      </c>
      <c r="EF351">
        <v>4.2</v>
      </c>
      <c r="EG351">
        <v>4.3</v>
      </c>
      <c r="EH351">
        <v>3</v>
      </c>
      <c r="EI351">
        <v>2.5</v>
      </c>
      <c r="EJ351">
        <v>2.2999999999999998</v>
      </c>
      <c r="EK351">
        <v>0.6</v>
      </c>
      <c r="EL351">
        <v>1.6</v>
      </c>
      <c r="EM351">
        <v>1.7</v>
      </c>
      <c r="EN351">
        <v>0.4</v>
      </c>
      <c r="EO351">
        <v>1.6</v>
      </c>
      <c r="EP351">
        <v>1.3</v>
      </c>
      <c r="EQ351">
        <v>1.9</v>
      </c>
      <c r="ER351">
        <v>2.2000000000000002</v>
      </c>
      <c r="ES351">
        <v>11.7</v>
      </c>
      <c r="ET351">
        <v>2</v>
      </c>
      <c r="EU351">
        <v>8.1</v>
      </c>
      <c r="EV351">
        <v>3.9</v>
      </c>
      <c r="EW351">
        <v>7.5</v>
      </c>
      <c r="EX351">
        <v>1.5</v>
      </c>
      <c r="EY351">
        <v>1.3</v>
      </c>
      <c r="EZ351">
        <v>3.1</v>
      </c>
      <c r="FA351">
        <v>2.7</v>
      </c>
      <c r="FB351">
        <v>5</v>
      </c>
      <c r="FC351">
        <v>3</v>
      </c>
      <c r="FD351">
        <v>1.3</v>
      </c>
      <c r="FE351">
        <v>4.3</v>
      </c>
      <c r="FF351">
        <v>3.2</v>
      </c>
      <c r="FG351">
        <v>3.1</v>
      </c>
      <c r="FH351">
        <v>0.8</v>
      </c>
      <c r="FI351">
        <v>2</v>
      </c>
      <c r="FJ351">
        <v>1.9</v>
      </c>
      <c r="FK351">
        <v>9.3000000000000007</v>
      </c>
      <c r="FL351">
        <v>3.2</v>
      </c>
      <c r="FM351">
        <v>2.2000000000000002</v>
      </c>
      <c r="FN351">
        <v>3.2</v>
      </c>
      <c r="FO351">
        <v>3.5</v>
      </c>
      <c r="FP351">
        <v>1.7</v>
      </c>
      <c r="FQ351">
        <v>2.2999999999999998</v>
      </c>
      <c r="FR351">
        <v>1.3</v>
      </c>
      <c r="FS351">
        <v>227</v>
      </c>
      <c r="FZ351" t="s">
        <v>1871</v>
      </c>
      <c r="GA351" t="s">
        <v>1871</v>
      </c>
      <c r="GB351" t="s">
        <v>1157</v>
      </c>
      <c r="GC351" s="68" t="s">
        <v>2364</v>
      </c>
    </row>
    <row r="352" spans="1:185" x14ac:dyDescent="0.25">
      <c r="A352">
        <v>55118</v>
      </c>
      <c r="B352">
        <v>28181</v>
      </c>
      <c r="C352">
        <v>1412</v>
      </c>
      <c r="D352">
        <v>6224</v>
      </c>
      <c r="E352">
        <v>147</v>
      </c>
      <c r="F352">
        <v>16573</v>
      </c>
      <c r="G352">
        <v>1265</v>
      </c>
      <c r="H352">
        <v>5384</v>
      </c>
      <c r="I352">
        <v>0</v>
      </c>
      <c r="J352">
        <v>1990</v>
      </c>
      <c r="K352">
        <v>39</v>
      </c>
      <c r="L352">
        <v>4234</v>
      </c>
      <c r="M352">
        <v>108</v>
      </c>
      <c r="N352">
        <v>2220</v>
      </c>
      <c r="O352">
        <v>233</v>
      </c>
      <c r="P352">
        <v>3458</v>
      </c>
      <c r="Q352">
        <v>450</v>
      </c>
      <c r="R352">
        <v>3051</v>
      </c>
      <c r="S352">
        <v>242</v>
      </c>
      <c r="T352">
        <v>3841</v>
      </c>
      <c r="U352">
        <v>221</v>
      </c>
      <c r="V352">
        <v>4003</v>
      </c>
      <c r="W352">
        <v>119</v>
      </c>
      <c r="X352">
        <v>13402</v>
      </c>
      <c r="Y352">
        <v>754</v>
      </c>
      <c r="Z352">
        <v>14779</v>
      </c>
      <c r="AA352">
        <v>658</v>
      </c>
      <c r="AB352">
        <v>22766</v>
      </c>
      <c r="AC352">
        <v>705</v>
      </c>
      <c r="AD352">
        <v>1111</v>
      </c>
      <c r="AE352">
        <v>55</v>
      </c>
      <c r="AF352">
        <v>87</v>
      </c>
      <c r="AG352">
        <v>0</v>
      </c>
      <c r="AH352">
        <v>984</v>
      </c>
      <c r="AI352">
        <v>44</v>
      </c>
      <c r="AJ352">
        <v>2055</v>
      </c>
      <c r="AK352">
        <v>578</v>
      </c>
      <c r="AL352">
        <v>1178</v>
      </c>
      <c r="AM352">
        <v>30</v>
      </c>
      <c r="AN352">
        <v>4840</v>
      </c>
      <c r="AO352">
        <v>862</v>
      </c>
      <c r="AP352">
        <v>20413</v>
      </c>
      <c r="AQ352">
        <v>421</v>
      </c>
      <c r="AR352">
        <v>3575</v>
      </c>
      <c r="AS352">
        <v>110</v>
      </c>
      <c r="AT352">
        <v>24606</v>
      </c>
      <c r="AU352">
        <v>1302</v>
      </c>
      <c r="AV352">
        <v>25564</v>
      </c>
      <c r="AW352">
        <v>700</v>
      </c>
      <c r="AX352">
        <v>2617</v>
      </c>
      <c r="AY352">
        <v>712</v>
      </c>
      <c r="AZ352">
        <v>1155</v>
      </c>
      <c r="BA352">
        <v>23</v>
      </c>
      <c r="BB352">
        <v>1462</v>
      </c>
      <c r="BC352">
        <v>689</v>
      </c>
      <c r="BD352">
        <v>1268</v>
      </c>
      <c r="BE352">
        <v>261</v>
      </c>
      <c r="BF352">
        <v>4201</v>
      </c>
      <c r="BG352">
        <v>221</v>
      </c>
      <c r="BH352">
        <v>6045</v>
      </c>
      <c r="BI352">
        <v>249</v>
      </c>
      <c r="BJ352">
        <v>8223</v>
      </c>
      <c r="BK352">
        <v>301</v>
      </c>
      <c r="BL352">
        <v>14093</v>
      </c>
      <c r="BM352">
        <v>1113</v>
      </c>
      <c r="BN352">
        <v>13344</v>
      </c>
      <c r="BO352">
        <v>863</v>
      </c>
      <c r="BP352">
        <v>749</v>
      </c>
      <c r="BQ352">
        <v>250</v>
      </c>
      <c r="BR352">
        <v>2480</v>
      </c>
      <c r="BS352">
        <v>152</v>
      </c>
      <c r="BT352">
        <v>9347</v>
      </c>
      <c r="BU352">
        <v>498</v>
      </c>
      <c r="BV352">
        <v>4958</v>
      </c>
      <c r="BW352">
        <v>614</v>
      </c>
      <c r="BX352">
        <v>2268</v>
      </c>
      <c r="BY352">
        <v>153</v>
      </c>
      <c r="BZ352">
        <v>3172</v>
      </c>
      <c r="CA352">
        <v>195</v>
      </c>
      <c r="CB352">
        <v>4301</v>
      </c>
      <c r="CC352">
        <v>262</v>
      </c>
      <c r="CD352">
        <v>9947</v>
      </c>
      <c r="CE352">
        <v>1050</v>
      </c>
      <c r="CF352">
        <v>13844</v>
      </c>
      <c r="CG352">
        <v>100</v>
      </c>
      <c r="CH352">
        <v>1412</v>
      </c>
      <c r="CI352">
        <v>26769</v>
      </c>
      <c r="CJ352">
        <v>20992</v>
      </c>
      <c r="CK352">
        <v>10780</v>
      </c>
      <c r="CL352">
        <v>22187</v>
      </c>
      <c r="CM352">
        <v>4511</v>
      </c>
      <c r="CN352">
        <v>1475</v>
      </c>
      <c r="CO352">
        <v>66</v>
      </c>
      <c r="CP352">
        <v>827</v>
      </c>
      <c r="CQ352">
        <v>1354</v>
      </c>
      <c r="CR352">
        <v>395</v>
      </c>
      <c r="CS352">
        <v>1274</v>
      </c>
      <c r="CT352">
        <v>772</v>
      </c>
      <c r="CU352">
        <v>324</v>
      </c>
      <c r="CV352">
        <v>1172</v>
      </c>
      <c r="CW352">
        <v>2080</v>
      </c>
      <c r="CX352">
        <v>3405</v>
      </c>
      <c r="CY352">
        <v>1720</v>
      </c>
      <c r="CZ352">
        <v>695</v>
      </c>
      <c r="DA352">
        <v>661</v>
      </c>
      <c r="DB352">
        <v>935</v>
      </c>
      <c r="DC352">
        <v>423</v>
      </c>
      <c r="DD352">
        <v>1117</v>
      </c>
      <c r="DE352">
        <v>4518</v>
      </c>
      <c r="DF352">
        <v>7314</v>
      </c>
      <c r="DG352">
        <v>5450</v>
      </c>
      <c r="DH352">
        <v>1781</v>
      </c>
      <c r="DI352">
        <v>578</v>
      </c>
      <c r="DJ352">
        <v>253</v>
      </c>
      <c r="DK352">
        <v>1286</v>
      </c>
      <c r="DL352">
        <v>711</v>
      </c>
      <c r="DM352">
        <v>24071</v>
      </c>
      <c r="DN352">
        <v>3882</v>
      </c>
      <c r="DO352">
        <v>7906</v>
      </c>
      <c r="DP352">
        <v>3926</v>
      </c>
      <c r="DQ352">
        <v>439</v>
      </c>
      <c r="DR352">
        <v>388</v>
      </c>
      <c r="DS352">
        <v>432</v>
      </c>
      <c r="DT352">
        <v>433</v>
      </c>
      <c r="DU352">
        <v>407</v>
      </c>
      <c r="DV352">
        <v>1743</v>
      </c>
      <c r="DW352">
        <v>11832</v>
      </c>
      <c r="DX352" t="s">
        <v>1523</v>
      </c>
      <c r="DY352" t="s">
        <v>1034</v>
      </c>
      <c r="DZ352" t="s">
        <v>1569</v>
      </c>
      <c r="EA352" s="68" t="s">
        <v>700</v>
      </c>
      <c r="EB352">
        <v>55118</v>
      </c>
      <c r="EC352">
        <v>1.3</v>
      </c>
      <c r="ED352">
        <v>3.4</v>
      </c>
      <c r="EE352">
        <v>1.9</v>
      </c>
      <c r="EF352">
        <v>5.8</v>
      </c>
      <c r="EG352">
        <v>5.7</v>
      </c>
      <c r="EH352">
        <v>3.5</v>
      </c>
      <c r="EI352">
        <v>4</v>
      </c>
      <c r="EJ352">
        <v>1.9</v>
      </c>
      <c r="EK352">
        <v>0.6</v>
      </c>
      <c r="EL352">
        <v>1.6</v>
      </c>
      <c r="EM352">
        <v>2</v>
      </c>
      <c r="EN352">
        <v>0.3</v>
      </c>
      <c r="EO352">
        <v>2</v>
      </c>
      <c r="EP352">
        <v>1.3</v>
      </c>
      <c r="EQ352">
        <v>1.1000000000000001</v>
      </c>
      <c r="ER352">
        <v>3.7</v>
      </c>
      <c r="ES352">
        <v>18.100000000000001</v>
      </c>
      <c r="ET352">
        <v>4.5999999999999996</v>
      </c>
      <c r="EU352">
        <v>12.2</v>
      </c>
      <c r="EV352">
        <v>2.5</v>
      </c>
      <c r="EW352">
        <v>7</v>
      </c>
      <c r="EX352">
        <v>0.7</v>
      </c>
      <c r="EY352">
        <v>0.7</v>
      </c>
      <c r="EZ352">
        <v>10.199999999999999</v>
      </c>
      <c r="FA352">
        <v>2.4</v>
      </c>
      <c r="FB352">
        <v>14.8</v>
      </c>
      <c r="FC352">
        <v>2.2000000000000002</v>
      </c>
      <c r="FD352">
        <v>1.5</v>
      </c>
      <c r="FE352">
        <v>9.6</v>
      </c>
      <c r="FF352">
        <v>2.7</v>
      </c>
      <c r="FG352">
        <v>1.9</v>
      </c>
      <c r="FH352">
        <v>2.2000000000000002</v>
      </c>
      <c r="FI352">
        <v>2.1</v>
      </c>
      <c r="FJ352">
        <v>1.9</v>
      </c>
      <c r="FK352">
        <v>20.399999999999999</v>
      </c>
      <c r="FL352">
        <v>4</v>
      </c>
      <c r="FM352">
        <v>2.2999999999999998</v>
      </c>
      <c r="FN352">
        <v>3.8</v>
      </c>
      <c r="FO352">
        <v>4.5</v>
      </c>
      <c r="FP352">
        <v>2.5</v>
      </c>
      <c r="FQ352">
        <v>3.5</v>
      </c>
      <c r="FR352">
        <v>0.3</v>
      </c>
      <c r="FS352">
        <v>120</v>
      </c>
      <c r="FZ352" t="s">
        <v>1871</v>
      </c>
      <c r="GA352" t="s">
        <v>1871</v>
      </c>
      <c r="GB352" t="s">
        <v>1158</v>
      </c>
      <c r="GC352" s="68" t="s">
        <v>2364</v>
      </c>
    </row>
    <row r="353" spans="1:185" x14ac:dyDescent="0.25">
      <c r="A353">
        <v>55119</v>
      </c>
      <c r="B353">
        <v>42381</v>
      </c>
      <c r="C353">
        <v>2705</v>
      </c>
      <c r="D353">
        <v>11864</v>
      </c>
      <c r="E353">
        <v>303</v>
      </c>
      <c r="F353">
        <v>25795</v>
      </c>
      <c r="G353">
        <v>2389</v>
      </c>
      <c r="H353">
        <v>4722</v>
      </c>
      <c r="I353">
        <v>13</v>
      </c>
      <c r="J353">
        <v>4040</v>
      </c>
      <c r="K353">
        <v>53</v>
      </c>
      <c r="L353">
        <v>7824</v>
      </c>
      <c r="M353">
        <v>250</v>
      </c>
      <c r="N353">
        <v>3627</v>
      </c>
      <c r="O353">
        <v>415</v>
      </c>
      <c r="P353">
        <v>7281</v>
      </c>
      <c r="Q353">
        <v>1031</v>
      </c>
      <c r="R353">
        <v>5245</v>
      </c>
      <c r="S353">
        <v>462</v>
      </c>
      <c r="T353">
        <v>4920</v>
      </c>
      <c r="U353">
        <v>232</v>
      </c>
      <c r="V353">
        <v>4722</v>
      </c>
      <c r="W353">
        <v>249</v>
      </c>
      <c r="X353">
        <v>21199</v>
      </c>
      <c r="Y353">
        <v>1634</v>
      </c>
      <c r="Z353">
        <v>21182</v>
      </c>
      <c r="AA353">
        <v>1071</v>
      </c>
      <c r="AB353">
        <v>23229</v>
      </c>
      <c r="AC353">
        <v>1412</v>
      </c>
      <c r="AD353">
        <v>7500</v>
      </c>
      <c r="AE353">
        <v>451</v>
      </c>
      <c r="AF353">
        <v>180</v>
      </c>
      <c r="AG353">
        <v>59</v>
      </c>
      <c r="AH353">
        <v>7996</v>
      </c>
      <c r="AI353">
        <v>349</v>
      </c>
      <c r="AJ353">
        <v>1071</v>
      </c>
      <c r="AK353">
        <v>226</v>
      </c>
      <c r="AL353">
        <v>2375</v>
      </c>
      <c r="AM353">
        <v>208</v>
      </c>
      <c r="AN353">
        <v>4008</v>
      </c>
      <c r="AO353">
        <v>1034</v>
      </c>
      <c r="AP353">
        <v>21014</v>
      </c>
      <c r="AQ353">
        <v>701</v>
      </c>
      <c r="AR353">
        <v>5251</v>
      </c>
      <c r="AS353">
        <v>126</v>
      </c>
      <c r="AT353">
        <v>37130</v>
      </c>
      <c r="AU353">
        <v>2579</v>
      </c>
      <c r="AV353">
        <v>34299</v>
      </c>
      <c r="AW353">
        <v>1372</v>
      </c>
      <c r="AX353">
        <v>8082</v>
      </c>
      <c r="AY353">
        <v>1333</v>
      </c>
      <c r="AZ353">
        <v>4202</v>
      </c>
      <c r="BA353">
        <v>369</v>
      </c>
      <c r="BB353">
        <v>3880</v>
      </c>
      <c r="BC353">
        <v>964</v>
      </c>
      <c r="BD353">
        <v>3253</v>
      </c>
      <c r="BE353">
        <v>651</v>
      </c>
      <c r="BF353">
        <v>7796</v>
      </c>
      <c r="BG353">
        <v>821</v>
      </c>
      <c r="BH353">
        <v>8087</v>
      </c>
      <c r="BI353">
        <v>351</v>
      </c>
      <c r="BJ353">
        <v>7754</v>
      </c>
      <c r="BK353">
        <v>164</v>
      </c>
      <c r="BL353">
        <v>21268</v>
      </c>
      <c r="BM353">
        <v>1987</v>
      </c>
      <c r="BN353">
        <v>20271</v>
      </c>
      <c r="BO353">
        <v>1850</v>
      </c>
      <c r="BP353">
        <v>997</v>
      </c>
      <c r="BQ353">
        <v>137</v>
      </c>
      <c r="BR353">
        <v>4527</v>
      </c>
      <c r="BS353">
        <v>402</v>
      </c>
      <c r="BT353">
        <v>14349</v>
      </c>
      <c r="BU353">
        <v>1128</v>
      </c>
      <c r="BV353">
        <v>7558</v>
      </c>
      <c r="BW353">
        <v>894</v>
      </c>
      <c r="BX353">
        <v>3888</v>
      </c>
      <c r="BY353">
        <v>367</v>
      </c>
      <c r="BZ353">
        <v>6015</v>
      </c>
      <c r="CA353">
        <v>520</v>
      </c>
      <c r="CB353">
        <v>9348</v>
      </c>
      <c r="CC353">
        <v>698</v>
      </c>
      <c r="CD353">
        <v>19367</v>
      </c>
      <c r="CE353">
        <v>1507</v>
      </c>
      <c r="CF353">
        <v>13526</v>
      </c>
      <c r="CG353">
        <v>487</v>
      </c>
      <c r="CH353">
        <v>2705</v>
      </c>
      <c r="CI353">
        <v>39676</v>
      </c>
      <c r="CJ353">
        <v>27336</v>
      </c>
      <c r="CK353">
        <v>16718</v>
      </c>
      <c r="CL353">
        <v>27803</v>
      </c>
      <c r="CM353">
        <v>11480</v>
      </c>
      <c r="CN353">
        <v>5557</v>
      </c>
      <c r="CO353">
        <v>78</v>
      </c>
      <c r="CP353">
        <v>874</v>
      </c>
      <c r="CQ353">
        <v>2721</v>
      </c>
      <c r="CR353">
        <v>556</v>
      </c>
      <c r="CS353">
        <v>2560</v>
      </c>
      <c r="CT353">
        <v>1119</v>
      </c>
      <c r="CU353">
        <v>259</v>
      </c>
      <c r="CV353">
        <v>1781</v>
      </c>
      <c r="CW353">
        <v>1921</v>
      </c>
      <c r="CX353">
        <v>5718</v>
      </c>
      <c r="CY353">
        <v>1751</v>
      </c>
      <c r="CZ353">
        <v>1203</v>
      </c>
      <c r="DA353">
        <v>927</v>
      </c>
      <c r="DB353">
        <v>1119</v>
      </c>
      <c r="DC353">
        <v>839</v>
      </c>
      <c r="DD353">
        <v>2207</v>
      </c>
      <c r="DE353">
        <v>5243</v>
      </c>
      <c r="DF353">
        <v>9993</v>
      </c>
      <c r="DG353">
        <v>6363</v>
      </c>
      <c r="DH353">
        <v>2643</v>
      </c>
      <c r="DI353">
        <v>1097</v>
      </c>
      <c r="DJ353">
        <v>575</v>
      </c>
      <c r="DK353">
        <v>2533</v>
      </c>
      <c r="DL353">
        <v>1618</v>
      </c>
      <c r="DM353">
        <v>33695</v>
      </c>
      <c r="DN353">
        <v>7709</v>
      </c>
      <c r="DO353">
        <v>9591</v>
      </c>
      <c r="DP353">
        <v>5645</v>
      </c>
      <c r="DQ353">
        <v>726</v>
      </c>
      <c r="DR353">
        <v>571</v>
      </c>
      <c r="DS353">
        <v>669</v>
      </c>
      <c r="DT353">
        <v>717</v>
      </c>
      <c r="DU353">
        <v>697</v>
      </c>
      <c r="DV353">
        <v>2119</v>
      </c>
      <c r="DW353">
        <v>15236</v>
      </c>
      <c r="DX353" t="s">
        <v>1523</v>
      </c>
      <c r="DY353" t="s">
        <v>1077</v>
      </c>
      <c r="DZ353" t="s">
        <v>1564</v>
      </c>
      <c r="EA353" s="68" t="s">
        <v>700</v>
      </c>
      <c r="EB353">
        <v>55119</v>
      </c>
      <c r="EC353">
        <v>1</v>
      </c>
      <c r="ED353">
        <v>1</v>
      </c>
      <c r="EE353">
        <v>1.5</v>
      </c>
      <c r="EF353">
        <v>4</v>
      </c>
      <c r="EG353">
        <v>3.3</v>
      </c>
      <c r="EH353">
        <v>3.5</v>
      </c>
      <c r="EI353">
        <v>2.2999999999999998</v>
      </c>
      <c r="EJ353">
        <v>1.8</v>
      </c>
      <c r="EK353">
        <v>0.7</v>
      </c>
      <c r="EL353">
        <v>1.1000000000000001</v>
      </c>
      <c r="EM353">
        <v>1.4</v>
      </c>
      <c r="EN353">
        <v>0.4</v>
      </c>
      <c r="EO353">
        <v>1.5</v>
      </c>
      <c r="EP353">
        <v>1.2</v>
      </c>
      <c r="EQ353">
        <v>1.6</v>
      </c>
      <c r="ER353">
        <v>2</v>
      </c>
      <c r="ES353">
        <v>12.1</v>
      </c>
      <c r="ET353">
        <v>1.9</v>
      </c>
      <c r="EU353">
        <v>10.1</v>
      </c>
      <c r="EV353">
        <v>4.5</v>
      </c>
      <c r="EW353">
        <v>8.1</v>
      </c>
      <c r="EX353">
        <v>0.7</v>
      </c>
      <c r="EY353">
        <v>0.8</v>
      </c>
      <c r="EZ353">
        <v>4.2</v>
      </c>
      <c r="FA353">
        <v>4.8</v>
      </c>
      <c r="FB353">
        <v>9.1</v>
      </c>
      <c r="FC353">
        <v>1.6</v>
      </c>
      <c r="FD353">
        <v>1.1000000000000001</v>
      </c>
      <c r="FE353">
        <v>7</v>
      </c>
      <c r="FF353">
        <v>2.4</v>
      </c>
      <c r="FG353">
        <v>1.3</v>
      </c>
      <c r="FH353">
        <v>1</v>
      </c>
      <c r="FI353">
        <v>1.7</v>
      </c>
      <c r="FJ353">
        <v>1.8</v>
      </c>
      <c r="FK353">
        <v>6.4</v>
      </c>
      <c r="FL353">
        <v>3.5</v>
      </c>
      <c r="FM353">
        <v>1.7</v>
      </c>
      <c r="FN353">
        <v>3</v>
      </c>
      <c r="FO353">
        <v>3.8</v>
      </c>
      <c r="FP353">
        <v>2.1</v>
      </c>
      <c r="FQ353">
        <v>1.9</v>
      </c>
      <c r="FR353">
        <v>1.6</v>
      </c>
      <c r="FS353">
        <v>166</v>
      </c>
      <c r="FZ353" t="s">
        <v>1871</v>
      </c>
      <c r="GA353" t="s">
        <v>1871</v>
      </c>
      <c r="GB353" t="s">
        <v>1159</v>
      </c>
      <c r="GC353" s="68" t="s">
        <v>2364</v>
      </c>
    </row>
    <row r="354" spans="1:185" x14ac:dyDescent="0.25">
      <c r="A354">
        <v>55121</v>
      </c>
      <c r="B354">
        <v>8464</v>
      </c>
      <c r="C354">
        <v>292</v>
      </c>
      <c r="D354">
        <v>1854</v>
      </c>
      <c r="E354">
        <v>95</v>
      </c>
      <c r="F354">
        <v>5748</v>
      </c>
      <c r="G354">
        <v>197</v>
      </c>
      <c r="H354">
        <v>862</v>
      </c>
      <c r="I354">
        <v>0</v>
      </c>
      <c r="J354">
        <v>695</v>
      </c>
      <c r="K354">
        <v>9</v>
      </c>
      <c r="L354">
        <v>1159</v>
      </c>
      <c r="M354">
        <v>86</v>
      </c>
      <c r="N354">
        <v>1127</v>
      </c>
      <c r="O354">
        <v>31</v>
      </c>
      <c r="P354">
        <v>1528</v>
      </c>
      <c r="Q354">
        <v>44</v>
      </c>
      <c r="R354">
        <v>1233</v>
      </c>
      <c r="S354">
        <v>17</v>
      </c>
      <c r="T354">
        <v>848</v>
      </c>
      <c r="U354">
        <v>16</v>
      </c>
      <c r="V354">
        <v>1012</v>
      </c>
      <c r="W354">
        <v>89</v>
      </c>
      <c r="X354">
        <v>4006</v>
      </c>
      <c r="Y354">
        <v>145</v>
      </c>
      <c r="Z354">
        <v>4458</v>
      </c>
      <c r="AA354">
        <v>147</v>
      </c>
      <c r="AB354">
        <v>6192</v>
      </c>
      <c r="AC354">
        <v>172</v>
      </c>
      <c r="AD354">
        <v>981</v>
      </c>
      <c r="AE354">
        <v>72</v>
      </c>
      <c r="AF354">
        <v>39</v>
      </c>
      <c r="AG354">
        <v>25</v>
      </c>
      <c r="AH354">
        <v>881</v>
      </c>
      <c r="AI354">
        <v>15</v>
      </c>
      <c r="AJ354">
        <v>55</v>
      </c>
      <c r="AK354">
        <v>7</v>
      </c>
      <c r="AL354">
        <v>316</v>
      </c>
      <c r="AM354">
        <v>1</v>
      </c>
      <c r="AN354">
        <v>399</v>
      </c>
      <c r="AO354">
        <v>55</v>
      </c>
      <c r="AP354">
        <v>5882</v>
      </c>
      <c r="AQ354">
        <v>124</v>
      </c>
      <c r="AR354">
        <v>740</v>
      </c>
      <c r="AS354">
        <v>9</v>
      </c>
      <c r="AT354">
        <v>7724</v>
      </c>
      <c r="AU354">
        <v>283</v>
      </c>
      <c r="AV354">
        <v>6747</v>
      </c>
      <c r="AW354">
        <v>164</v>
      </c>
      <c r="AX354">
        <v>1717</v>
      </c>
      <c r="AY354">
        <v>128</v>
      </c>
      <c r="AZ354">
        <v>841</v>
      </c>
      <c r="BA354">
        <v>15</v>
      </c>
      <c r="BB354">
        <v>876</v>
      </c>
      <c r="BC354">
        <v>113</v>
      </c>
      <c r="BD354">
        <v>247</v>
      </c>
      <c r="BE354">
        <v>15</v>
      </c>
      <c r="BF354">
        <v>801</v>
      </c>
      <c r="BG354">
        <v>27</v>
      </c>
      <c r="BH354">
        <v>1866</v>
      </c>
      <c r="BI354">
        <v>63</v>
      </c>
      <c r="BJ354">
        <v>2569</v>
      </c>
      <c r="BK354">
        <v>61</v>
      </c>
      <c r="BL354">
        <v>5075</v>
      </c>
      <c r="BM354">
        <v>173</v>
      </c>
      <c r="BN354">
        <v>4776</v>
      </c>
      <c r="BO354">
        <v>153</v>
      </c>
      <c r="BP354">
        <v>299</v>
      </c>
      <c r="BQ354">
        <v>20</v>
      </c>
      <c r="BR354">
        <v>673</v>
      </c>
      <c r="BS354">
        <v>24</v>
      </c>
      <c r="BT354">
        <v>3674</v>
      </c>
      <c r="BU354">
        <v>101</v>
      </c>
      <c r="BV354">
        <v>1457</v>
      </c>
      <c r="BW354">
        <v>53</v>
      </c>
      <c r="BX354">
        <v>617</v>
      </c>
      <c r="BY354">
        <v>43</v>
      </c>
      <c r="BZ354">
        <v>746</v>
      </c>
      <c r="CA354">
        <v>27</v>
      </c>
      <c r="CB354">
        <v>1021</v>
      </c>
      <c r="CC354">
        <v>27</v>
      </c>
      <c r="CD354">
        <v>3531</v>
      </c>
      <c r="CE354">
        <v>144</v>
      </c>
      <c r="CF354">
        <v>3912</v>
      </c>
      <c r="CG354">
        <v>121</v>
      </c>
      <c r="CH354">
        <v>292</v>
      </c>
      <c r="CI354">
        <v>8172</v>
      </c>
      <c r="CJ354">
        <v>7033</v>
      </c>
      <c r="CK354">
        <v>1994</v>
      </c>
      <c r="CL354">
        <v>6009</v>
      </c>
      <c r="CM354">
        <v>2015</v>
      </c>
      <c r="CN354">
        <v>823</v>
      </c>
      <c r="CO354">
        <v>34</v>
      </c>
      <c r="CP354">
        <v>155</v>
      </c>
      <c r="CQ354">
        <v>522</v>
      </c>
      <c r="CR354">
        <v>113</v>
      </c>
      <c r="CS354">
        <v>568</v>
      </c>
      <c r="CT354">
        <v>403</v>
      </c>
      <c r="CU354">
        <v>161</v>
      </c>
      <c r="CV354">
        <v>463</v>
      </c>
      <c r="CW354">
        <v>626</v>
      </c>
      <c r="CX354">
        <v>1053</v>
      </c>
      <c r="CY354">
        <v>417</v>
      </c>
      <c r="CZ354">
        <v>267</v>
      </c>
      <c r="DA354">
        <v>216</v>
      </c>
      <c r="DB354">
        <v>149</v>
      </c>
      <c r="DC354">
        <v>89</v>
      </c>
      <c r="DD354">
        <v>181</v>
      </c>
      <c r="DE354">
        <v>1579</v>
      </c>
      <c r="DF354">
        <v>2096</v>
      </c>
      <c r="DG354">
        <v>1490</v>
      </c>
      <c r="DH354">
        <v>691</v>
      </c>
      <c r="DI354">
        <v>197</v>
      </c>
      <c r="DJ354">
        <v>64</v>
      </c>
      <c r="DK354">
        <v>409</v>
      </c>
      <c r="DL354">
        <v>267</v>
      </c>
      <c r="DM354">
        <v>6723</v>
      </c>
      <c r="DN354">
        <v>1612</v>
      </c>
      <c r="DO354">
        <v>1640</v>
      </c>
      <c r="DP354">
        <v>2035</v>
      </c>
      <c r="DQ354">
        <v>381</v>
      </c>
      <c r="DR354">
        <v>396</v>
      </c>
      <c r="DS354">
        <v>264</v>
      </c>
      <c r="DT354">
        <v>215</v>
      </c>
      <c r="DU354">
        <v>137</v>
      </c>
      <c r="DV354">
        <v>541</v>
      </c>
      <c r="DW354">
        <v>3675</v>
      </c>
      <c r="DX354" t="s">
        <v>1523</v>
      </c>
      <c r="DY354" t="s">
        <v>1034</v>
      </c>
      <c r="DZ354" t="s">
        <v>1570</v>
      </c>
      <c r="EA354" s="68" t="s">
        <v>700</v>
      </c>
      <c r="EB354">
        <v>55121</v>
      </c>
      <c r="EC354">
        <v>1.3</v>
      </c>
      <c r="ED354">
        <v>2</v>
      </c>
      <c r="EE354">
        <v>6.7</v>
      </c>
      <c r="EF354">
        <v>3</v>
      </c>
      <c r="EG354">
        <v>2.9</v>
      </c>
      <c r="EH354">
        <v>1.4</v>
      </c>
      <c r="EI354">
        <v>2</v>
      </c>
      <c r="EJ354">
        <v>5.5</v>
      </c>
      <c r="EK354">
        <v>4.5999999999999996</v>
      </c>
      <c r="EL354">
        <v>4.3</v>
      </c>
      <c r="EM354">
        <v>1.5</v>
      </c>
      <c r="EN354">
        <v>2</v>
      </c>
      <c r="EO354">
        <v>1.8</v>
      </c>
      <c r="EP354">
        <v>1.5</v>
      </c>
      <c r="EQ354">
        <v>1.5</v>
      </c>
      <c r="ER354">
        <v>5.7</v>
      </c>
      <c r="ES354">
        <v>50.9</v>
      </c>
      <c r="ET354">
        <v>1.8</v>
      </c>
      <c r="EU354">
        <v>23.7</v>
      </c>
      <c r="EV354">
        <v>0.7</v>
      </c>
      <c r="EW354">
        <v>14.8</v>
      </c>
      <c r="EX354">
        <v>1.2</v>
      </c>
      <c r="EY354">
        <v>1.3</v>
      </c>
      <c r="EZ354">
        <v>4.7</v>
      </c>
      <c r="FA354">
        <v>2.2000000000000002</v>
      </c>
      <c r="FB354">
        <v>8</v>
      </c>
      <c r="FC354">
        <v>1.8</v>
      </c>
      <c r="FD354">
        <v>1.5</v>
      </c>
      <c r="FE354">
        <v>6.5</v>
      </c>
      <c r="FF354">
        <v>3.6</v>
      </c>
      <c r="FG354">
        <v>3.2</v>
      </c>
      <c r="FH354">
        <v>1.5</v>
      </c>
      <c r="FI354">
        <v>1.5</v>
      </c>
      <c r="FJ354">
        <v>1.7</v>
      </c>
      <c r="FK354">
        <v>9.6999999999999993</v>
      </c>
      <c r="FL354">
        <v>4</v>
      </c>
      <c r="FM354">
        <v>1.9</v>
      </c>
      <c r="FN354">
        <v>2.7</v>
      </c>
      <c r="FO354">
        <v>6.3</v>
      </c>
      <c r="FP354">
        <v>2.8</v>
      </c>
      <c r="FQ354">
        <v>1.9</v>
      </c>
      <c r="FR354">
        <v>2.1</v>
      </c>
      <c r="FS354">
        <v>27</v>
      </c>
      <c r="FZ354" t="s">
        <v>1871</v>
      </c>
      <c r="GA354" t="s">
        <v>1871</v>
      </c>
      <c r="GB354" t="s">
        <v>1160</v>
      </c>
      <c r="GC354" s="68" t="s">
        <v>2364</v>
      </c>
    </row>
    <row r="355" spans="1:185" x14ac:dyDescent="0.25">
      <c r="A355">
        <v>55122</v>
      </c>
      <c r="B355">
        <v>32236</v>
      </c>
      <c r="C355">
        <v>1319</v>
      </c>
      <c r="D355">
        <v>7386</v>
      </c>
      <c r="E355">
        <v>177</v>
      </c>
      <c r="F355">
        <v>20660</v>
      </c>
      <c r="G355">
        <v>1129</v>
      </c>
      <c r="H355">
        <v>4190</v>
      </c>
      <c r="I355">
        <v>13</v>
      </c>
      <c r="J355">
        <v>2258</v>
      </c>
      <c r="K355">
        <v>22</v>
      </c>
      <c r="L355">
        <v>5128</v>
      </c>
      <c r="M355">
        <v>155</v>
      </c>
      <c r="N355">
        <v>2506</v>
      </c>
      <c r="O355">
        <v>186</v>
      </c>
      <c r="P355">
        <v>4467</v>
      </c>
      <c r="Q355">
        <v>368</v>
      </c>
      <c r="R355">
        <v>4800</v>
      </c>
      <c r="S355">
        <v>355</v>
      </c>
      <c r="T355">
        <v>4517</v>
      </c>
      <c r="U355">
        <v>122</v>
      </c>
      <c r="V355">
        <v>4370</v>
      </c>
      <c r="W355">
        <v>98</v>
      </c>
      <c r="X355">
        <v>15602</v>
      </c>
      <c r="Y355">
        <v>836</v>
      </c>
      <c r="Z355">
        <v>16634</v>
      </c>
      <c r="AA355">
        <v>483</v>
      </c>
      <c r="AB355">
        <v>23961</v>
      </c>
      <c r="AC355">
        <v>624</v>
      </c>
      <c r="AD355">
        <v>3494</v>
      </c>
      <c r="AE355">
        <v>211</v>
      </c>
      <c r="AF355">
        <v>128</v>
      </c>
      <c r="AG355">
        <v>10</v>
      </c>
      <c r="AH355">
        <v>2581</v>
      </c>
      <c r="AI355">
        <v>105</v>
      </c>
      <c r="AJ355">
        <v>596</v>
      </c>
      <c r="AK355">
        <v>252</v>
      </c>
      <c r="AL355">
        <v>1370</v>
      </c>
      <c r="AM355">
        <v>117</v>
      </c>
      <c r="AN355">
        <v>1897</v>
      </c>
      <c r="AO355">
        <v>419</v>
      </c>
      <c r="AP355">
        <v>22843</v>
      </c>
      <c r="AQ355">
        <v>501</v>
      </c>
      <c r="AR355">
        <v>2668</v>
      </c>
      <c r="AS355">
        <v>64</v>
      </c>
      <c r="AT355">
        <v>29568</v>
      </c>
      <c r="AU355">
        <v>1255</v>
      </c>
      <c r="AV355">
        <v>27254</v>
      </c>
      <c r="AW355">
        <v>827</v>
      </c>
      <c r="AX355">
        <v>4982</v>
      </c>
      <c r="AY355">
        <v>492</v>
      </c>
      <c r="AZ355">
        <v>3216</v>
      </c>
      <c r="BA355">
        <v>149</v>
      </c>
      <c r="BB355">
        <v>1766</v>
      </c>
      <c r="BC355">
        <v>343</v>
      </c>
      <c r="BD355">
        <v>999</v>
      </c>
      <c r="BE355">
        <v>96</v>
      </c>
      <c r="BF355">
        <v>4059</v>
      </c>
      <c r="BG355">
        <v>397</v>
      </c>
      <c r="BH355">
        <v>6786</v>
      </c>
      <c r="BI355">
        <v>217</v>
      </c>
      <c r="BJ355">
        <v>10500</v>
      </c>
      <c r="BK355">
        <v>246</v>
      </c>
      <c r="BL355">
        <v>18515</v>
      </c>
      <c r="BM355">
        <v>1007</v>
      </c>
      <c r="BN355">
        <v>17896</v>
      </c>
      <c r="BO355">
        <v>867</v>
      </c>
      <c r="BP355">
        <v>619</v>
      </c>
      <c r="BQ355">
        <v>140</v>
      </c>
      <c r="BR355">
        <v>2145</v>
      </c>
      <c r="BS355">
        <v>122</v>
      </c>
      <c r="BT355">
        <v>13662</v>
      </c>
      <c r="BU355">
        <v>525</v>
      </c>
      <c r="BV355">
        <v>5190</v>
      </c>
      <c r="BW355">
        <v>470</v>
      </c>
      <c r="BX355">
        <v>1808</v>
      </c>
      <c r="BY355">
        <v>134</v>
      </c>
      <c r="BZ355">
        <v>2104</v>
      </c>
      <c r="CA355">
        <v>322</v>
      </c>
      <c r="CB355">
        <v>3315</v>
      </c>
      <c r="CC355">
        <v>404</v>
      </c>
      <c r="CD355">
        <v>10758</v>
      </c>
      <c r="CE355">
        <v>579</v>
      </c>
      <c r="CF355">
        <v>17965</v>
      </c>
      <c r="CG355">
        <v>285</v>
      </c>
      <c r="CH355">
        <v>1319</v>
      </c>
      <c r="CI355">
        <v>30917</v>
      </c>
      <c r="CJ355">
        <v>26679</v>
      </c>
      <c r="CK355">
        <v>8077</v>
      </c>
      <c r="CL355">
        <v>24882</v>
      </c>
      <c r="CM355">
        <v>5558</v>
      </c>
      <c r="CN355">
        <v>2296</v>
      </c>
      <c r="CO355">
        <v>185</v>
      </c>
      <c r="CP355">
        <v>740</v>
      </c>
      <c r="CQ355">
        <v>2397</v>
      </c>
      <c r="CR355">
        <v>605</v>
      </c>
      <c r="CS355">
        <v>2205</v>
      </c>
      <c r="CT355">
        <v>1147</v>
      </c>
      <c r="CU355">
        <v>568</v>
      </c>
      <c r="CV355">
        <v>2129</v>
      </c>
      <c r="CW355">
        <v>2296</v>
      </c>
      <c r="CX355">
        <v>4068</v>
      </c>
      <c r="CY355">
        <v>1717</v>
      </c>
      <c r="CZ355">
        <v>818</v>
      </c>
      <c r="DA355">
        <v>504</v>
      </c>
      <c r="DB355">
        <v>392</v>
      </c>
      <c r="DC355">
        <v>445</v>
      </c>
      <c r="DD355">
        <v>739</v>
      </c>
      <c r="DE355">
        <v>4899</v>
      </c>
      <c r="DF355">
        <v>8470</v>
      </c>
      <c r="DG355">
        <v>6224</v>
      </c>
      <c r="DH355">
        <v>2270</v>
      </c>
      <c r="DI355">
        <v>679</v>
      </c>
      <c r="DJ355">
        <v>437</v>
      </c>
      <c r="DK355">
        <v>1567</v>
      </c>
      <c r="DL355">
        <v>1053</v>
      </c>
      <c r="DM355">
        <v>27543</v>
      </c>
      <c r="DN355">
        <v>4137</v>
      </c>
      <c r="DO355">
        <v>9522</v>
      </c>
      <c r="DP355">
        <v>3847</v>
      </c>
      <c r="DQ355">
        <v>427</v>
      </c>
      <c r="DR355">
        <v>521</v>
      </c>
      <c r="DS355">
        <v>676</v>
      </c>
      <c r="DT355">
        <v>581</v>
      </c>
      <c r="DU355">
        <v>325</v>
      </c>
      <c r="DV355">
        <v>1220</v>
      </c>
      <c r="DW355">
        <v>13369</v>
      </c>
      <c r="DX355" t="s">
        <v>1523</v>
      </c>
      <c r="DY355" t="s">
        <v>1034</v>
      </c>
      <c r="DZ355" t="s">
        <v>1570</v>
      </c>
      <c r="EA355" s="68" t="s">
        <v>700</v>
      </c>
      <c r="EB355">
        <v>55122</v>
      </c>
      <c r="EC355">
        <v>1</v>
      </c>
      <c r="ED355">
        <v>1.2</v>
      </c>
      <c r="EE355">
        <v>1.8</v>
      </c>
      <c r="EF355">
        <v>3.3</v>
      </c>
      <c r="EG355">
        <v>3.2</v>
      </c>
      <c r="EH355">
        <v>3</v>
      </c>
      <c r="EI355">
        <v>1.1000000000000001</v>
      </c>
      <c r="EJ355">
        <v>1.1000000000000001</v>
      </c>
      <c r="EK355">
        <v>0.7</v>
      </c>
      <c r="EL355">
        <v>1.3</v>
      </c>
      <c r="EM355">
        <v>1.2</v>
      </c>
      <c r="EN355">
        <v>0.5</v>
      </c>
      <c r="EO355">
        <v>1.3</v>
      </c>
      <c r="EP355">
        <v>0.9</v>
      </c>
      <c r="EQ355">
        <v>0.6</v>
      </c>
      <c r="ER355">
        <v>3.4</v>
      </c>
      <c r="ES355">
        <v>14.9</v>
      </c>
      <c r="ET355">
        <v>2.5</v>
      </c>
      <c r="EU355">
        <v>28.6</v>
      </c>
      <c r="EV355">
        <v>4.2</v>
      </c>
      <c r="EW355">
        <v>12.5</v>
      </c>
      <c r="EX355">
        <v>0.6</v>
      </c>
      <c r="EY355">
        <v>0.7</v>
      </c>
      <c r="EZ355">
        <v>4</v>
      </c>
      <c r="FA355">
        <v>2.5</v>
      </c>
      <c r="FB355">
        <v>9.3000000000000007</v>
      </c>
      <c r="FC355">
        <v>1.9</v>
      </c>
      <c r="FD355">
        <v>1</v>
      </c>
      <c r="FE355">
        <v>5.8</v>
      </c>
      <c r="FF355">
        <v>4.0999999999999996</v>
      </c>
      <c r="FG355">
        <v>1.3</v>
      </c>
      <c r="FH355">
        <v>1</v>
      </c>
      <c r="FI355">
        <v>1.3</v>
      </c>
      <c r="FJ355">
        <v>1.1000000000000001</v>
      </c>
      <c r="FK355">
        <v>11.7</v>
      </c>
      <c r="FL355">
        <v>2.8</v>
      </c>
      <c r="FM355">
        <v>1.1000000000000001</v>
      </c>
      <c r="FN355">
        <v>3.2</v>
      </c>
      <c r="FO355">
        <v>3.5</v>
      </c>
      <c r="FP355">
        <v>4</v>
      </c>
      <c r="FQ355">
        <v>2.2999999999999998</v>
      </c>
      <c r="FR355">
        <v>0.6</v>
      </c>
      <c r="FS355">
        <v>128</v>
      </c>
      <c r="FZ355" t="s">
        <v>1871</v>
      </c>
      <c r="GA355" t="s">
        <v>1871</v>
      </c>
      <c r="GB355" t="s">
        <v>1161</v>
      </c>
      <c r="GC355" s="68" t="s">
        <v>2364</v>
      </c>
    </row>
    <row r="356" spans="1:185" x14ac:dyDescent="0.25">
      <c r="A356">
        <v>55123</v>
      </c>
      <c r="B356">
        <v>25515</v>
      </c>
      <c r="C356">
        <v>493</v>
      </c>
      <c r="D356">
        <v>6945</v>
      </c>
      <c r="E356">
        <v>121</v>
      </c>
      <c r="F356">
        <v>16169</v>
      </c>
      <c r="G356">
        <v>327</v>
      </c>
      <c r="H356">
        <v>2401</v>
      </c>
      <c r="I356">
        <v>45</v>
      </c>
      <c r="J356">
        <v>1873</v>
      </c>
      <c r="K356">
        <v>8</v>
      </c>
      <c r="L356">
        <v>5072</v>
      </c>
      <c r="M356">
        <v>113</v>
      </c>
      <c r="N356">
        <v>1546</v>
      </c>
      <c r="O356">
        <v>55</v>
      </c>
      <c r="P356">
        <v>2706</v>
      </c>
      <c r="Q356">
        <v>90</v>
      </c>
      <c r="R356">
        <v>3336</v>
      </c>
      <c r="S356">
        <v>43</v>
      </c>
      <c r="T356">
        <v>4460</v>
      </c>
      <c r="U356">
        <v>58</v>
      </c>
      <c r="V356">
        <v>4121</v>
      </c>
      <c r="W356">
        <v>81</v>
      </c>
      <c r="X356">
        <v>12588</v>
      </c>
      <c r="Y356">
        <v>194</v>
      </c>
      <c r="Z356">
        <v>12927</v>
      </c>
      <c r="AA356">
        <v>299</v>
      </c>
      <c r="AB356">
        <v>21809</v>
      </c>
      <c r="AC356">
        <v>309</v>
      </c>
      <c r="AD356">
        <v>1048</v>
      </c>
      <c r="AE356">
        <v>53</v>
      </c>
      <c r="AF356">
        <v>33</v>
      </c>
      <c r="AG356">
        <v>0</v>
      </c>
      <c r="AH356">
        <v>1866</v>
      </c>
      <c r="AI356">
        <v>93</v>
      </c>
      <c r="AJ356">
        <v>340</v>
      </c>
      <c r="AK356">
        <v>38</v>
      </c>
      <c r="AL356">
        <v>419</v>
      </c>
      <c r="AM356">
        <v>0</v>
      </c>
      <c r="AN356">
        <v>1021</v>
      </c>
      <c r="AO356">
        <v>56</v>
      </c>
      <c r="AP356">
        <v>21212</v>
      </c>
      <c r="AQ356">
        <v>291</v>
      </c>
      <c r="AR356">
        <v>1530</v>
      </c>
      <c r="AS356">
        <v>68</v>
      </c>
      <c r="AT356">
        <v>23985</v>
      </c>
      <c r="AU356">
        <v>425</v>
      </c>
      <c r="AV356">
        <v>23057</v>
      </c>
      <c r="AW356">
        <v>285</v>
      </c>
      <c r="AX356">
        <v>2458</v>
      </c>
      <c r="AY356">
        <v>208</v>
      </c>
      <c r="AZ356">
        <v>1469</v>
      </c>
      <c r="BA356">
        <v>65</v>
      </c>
      <c r="BB356">
        <v>989</v>
      </c>
      <c r="BC356">
        <v>143</v>
      </c>
      <c r="BD356">
        <v>289</v>
      </c>
      <c r="BE356">
        <v>104</v>
      </c>
      <c r="BF356">
        <v>1732</v>
      </c>
      <c r="BG356">
        <v>5</v>
      </c>
      <c r="BH356">
        <v>4643</v>
      </c>
      <c r="BI356">
        <v>60</v>
      </c>
      <c r="BJ356">
        <v>10360</v>
      </c>
      <c r="BK356">
        <v>148</v>
      </c>
      <c r="BL356">
        <v>14017</v>
      </c>
      <c r="BM356">
        <v>209</v>
      </c>
      <c r="BN356">
        <v>13620</v>
      </c>
      <c r="BO356">
        <v>209</v>
      </c>
      <c r="BP356">
        <v>397</v>
      </c>
      <c r="BQ356">
        <v>0</v>
      </c>
      <c r="BR356">
        <v>2152</v>
      </c>
      <c r="BS356">
        <v>118</v>
      </c>
      <c r="BT356">
        <v>10686</v>
      </c>
      <c r="BU356">
        <v>111</v>
      </c>
      <c r="BV356">
        <v>3659</v>
      </c>
      <c r="BW356">
        <v>117</v>
      </c>
      <c r="BX356">
        <v>1824</v>
      </c>
      <c r="BY356">
        <v>99</v>
      </c>
      <c r="BZ356">
        <v>1057</v>
      </c>
      <c r="CA356">
        <v>83</v>
      </c>
      <c r="CB356">
        <v>1630</v>
      </c>
      <c r="CC356">
        <v>146</v>
      </c>
      <c r="CD356">
        <v>5763</v>
      </c>
      <c r="CE356">
        <v>236</v>
      </c>
      <c r="CF356">
        <v>18094</v>
      </c>
      <c r="CG356">
        <v>111</v>
      </c>
      <c r="CH356">
        <v>493</v>
      </c>
      <c r="CI356">
        <v>25022</v>
      </c>
      <c r="CJ356">
        <v>23251</v>
      </c>
      <c r="CK356">
        <v>4002</v>
      </c>
      <c r="CL356">
        <v>21236</v>
      </c>
      <c r="CM356">
        <v>2868</v>
      </c>
      <c r="CN356">
        <v>965</v>
      </c>
      <c r="CO356">
        <v>31</v>
      </c>
      <c r="CP356">
        <v>366</v>
      </c>
      <c r="CQ356">
        <v>1585</v>
      </c>
      <c r="CR356">
        <v>530</v>
      </c>
      <c r="CS356">
        <v>1542</v>
      </c>
      <c r="CT356">
        <v>862</v>
      </c>
      <c r="CU356">
        <v>506</v>
      </c>
      <c r="CV356">
        <v>1684</v>
      </c>
      <c r="CW356">
        <v>2142</v>
      </c>
      <c r="CX356">
        <v>3311</v>
      </c>
      <c r="CY356">
        <v>910</v>
      </c>
      <c r="CZ356">
        <v>421</v>
      </c>
      <c r="DA356">
        <v>690</v>
      </c>
      <c r="DB356">
        <v>245</v>
      </c>
      <c r="DC356">
        <v>243</v>
      </c>
      <c r="DD356">
        <v>339</v>
      </c>
      <c r="DE356">
        <v>2161</v>
      </c>
      <c r="DF356">
        <v>7363</v>
      </c>
      <c r="DG356">
        <v>6336</v>
      </c>
      <c r="DH356">
        <v>2912</v>
      </c>
      <c r="DI356">
        <v>218</v>
      </c>
      <c r="DJ356">
        <v>110</v>
      </c>
      <c r="DK356">
        <v>809</v>
      </c>
      <c r="DL356">
        <v>518</v>
      </c>
      <c r="DM356">
        <v>22786</v>
      </c>
      <c r="DN356">
        <v>2344</v>
      </c>
      <c r="DO356">
        <v>7406</v>
      </c>
      <c r="DP356">
        <v>2118</v>
      </c>
      <c r="DQ356">
        <v>222</v>
      </c>
      <c r="DR356">
        <v>266</v>
      </c>
      <c r="DS356">
        <v>498</v>
      </c>
      <c r="DT356">
        <v>323</v>
      </c>
      <c r="DU356">
        <v>208</v>
      </c>
      <c r="DV356">
        <v>498</v>
      </c>
      <c r="DW356">
        <v>9524</v>
      </c>
      <c r="DX356" t="s">
        <v>1523</v>
      </c>
      <c r="DY356" t="s">
        <v>1034</v>
      </c>
      <c r="DZ356" t="s">
        <v>1570</v>
      </c>
      <c r="EA356" s="68" t="s">
        <v>700</v>
      </c>
      <c r="EB356">
        <v>55123</v>
      </c>
      <c r="EC356">
        <v>0.8</v>
      </c>
      <c r="ED356">
        <v>0.7</v>
      </c>
      <c r="EE356">
        <v>1.7</v>
      </c>
      <c r="EF356">
        <v>2.8</v>
      </c>
      <c r="EG356">
        <v>2.2999999999999998</v>
      </c>
      <c r="EH356">
        <v>1.2</v>
      </c>
      <c r="EI356">
        <v>1.1000000000000001</v>
      </c>
      <c r="EJ356">
        <v>1.3</v>
      </c>
      <c r="EK356">
        <v>2.7</v>
      </c>
      <c r="EL356">
        <v>1.3</v>
      </c>
      <c r="EM356">
        <v>0.8</v>
      </c>
      <c r="EN356">
        <v>2</v>
      </c>
      <c r="EO356">
        <v>0.8</v>
      </c>
      <c r="EP356">
        <v>1</v>
      </c>
      <c r="EQ356">
        <v>0.7</v>
      </c>
      <c r="ER356">
        <v>5.0999999999999996</v>
      </c>
      <c r="ES356">
        <v>37.9</v>
      </c>
      <c r="ET356">
        <v>5.6</v>
      </c>
      <c r="EU356">
        <v>14.6</v>
      </c>
      <c r="EV356">
        <v>4.0999999999999996</v>
      </c>
      <c r="EW356">
        <v>5.7</v>
      </c>
      <c r="EX356">
        <v>0.7</v>
      </c>
      <c r="EY356">
        <v>0.6</v>
      </c>
      <c r="EZ356">
        <v>5.0999999999999996</v>
      </c>
      <c r="FA356">
        <v>3.4</v>
      </c>
      <c r="FB356">
        <v>11.6</v>
      </c>
      <c r="FC356">
        <v>2.9</v>
      </c>
      <c r="FD356">
        <v>0.8</v>
      </c>
      <c r="FE356">
        <v>23</v>
      </c>
      <c r="FF356">
        <v>0.6</v>
      </c>
      <c r="FG356">
        <v>0.9</v>
      </c>
      <c r="FH356">
        <v>0.9</v>
      </c>
      <c r="FI356">
        <v>0.7</v>
      </c>
      <c r="FJ356">
        <v>0.7</v>
      </c>
      <c r="FK356">
        <v>4.3</v>
      </c>
      <c r="FL356">
        <v>3.5</v>
      </c>
      <c r="FM356">
        <v>0.7</v>
      </c>
      <c r="FN356">
        <v>2.2000000000000002</v>
      </c>
      <c r="FO356">
        <v>3.7</v>
      </c>
      <c r="FP356">
        <v>6.4</v>
      </c>
      <c r="FQ356">
        <v>2.4</v>
      </c>
      <c r="FR356">
        <v>0.4</v>
      </c>
      <c r="FS356">
        <v>65</v>
      </c>
      <c r="FZ356" t="s">
        <v>1871</v>
      </c>
      <c r="GA356" t="s">
        <v>1871</v>
      </c>
      <c r="GB356" t="s">
        <v>1162</v>
      </c>
      <c r="GC356" s="68" t="s">
        <v>2364</v>
      </c>
    </row>
    <row r="357" spans="1:185" x14ac:dyDescent="0.25">
      <c r="A357">
        <v>55124</v>
      </c>
      <c r="B357">
        <v>51701</v>
      </c>
      <c r="C357">
        <v>2411</v>
      </c>
      <c r="D357">
        <v>13154</v>
      </c>
      <c r="E357">
        <v>678</v>
      </c>
      <c r="F357">
        <v>31558</v>
      </c>
      <c r="G357">
        <v>1733</v>
      </c>
      <c r="H357">
        <v>6989</v>
      </c>
      <c r="I357">
        <v>0</v>
      </c>
      <c r="J357">
        <v>4135</v>
      </c>
      <c r="K357">
        <v>152</v>
      </c>
      <c r="L357">
        <v>9019</v>
      </c>
      <c r="M357">
        <v>526</v>
      </c>
      <c r="N357">
        <v>4158</v>
      </c>
      <c r="O357">
        <v>294</v>
      </c>
      <c r="P357">
        <v>5846</v>
      </c>
      <c r="Q357">
        <v>426</v>
      </c>
      <c r="R357">
        <v>6574</v>
      </c>
      <c r="S357">
        <v>441</v>
      </c>
      <c r="T357">
        <v>7560</v>
      </c>
      <c r="U357">
        <v>335</v>
      </c>
      <c r="V357">
        <v>7420</v>
      </c>
      <c r="W357">
        <v>237</v>
      </c>
      <c r="X357">
        <v>25752</v>
      </c>
      <c r="Y357">
        <v>1506</v>
      </c>
      <c r="Z357">
        <v>25949</v>
      </c>
      <c r="AA357">
        <v>905</v>
      </c>
      <c r="AB357">
        <v>41408</v>
      </c>
      <c r="AC357">
        <v>1009</v>
      </c>
      <c r="AD357">
        <v>3994</v>
      </c>
      <c r="AE357">
        <v>543</v>
      </c>
      <c r="AF357">
        <v>108</v>
      </c>
      <c r="AG357">
        <v>0</v>
      </c>
      <c r="AH357">
        <v>2971</v>
      </c>
      <c r="AI357">
        <v>69</v>
      </c>
      <c r="AJ357">
        <v>1443</v>
      </c>
      <c r="AK357">
        <v>752</v>
      </c>
      <c r="AL357">
        <v>1769</v>
      </c>
      <c r="AM357">
        <v>30</v>
      </c>
      <c r="AN357">
        <v>3459</v>
      </c>
      <c r="AO357">
        <v>1055</v>
      </c>
      <c r="AP357">
        <v>39649</v>
      </c>
      <c r="AQ357">
        <v>706</v>
      </c>
      <c r="AR357">
        <v>4667</v>
      </c>
      <c r="AS357">
        <v>93</v>
      </c>
      <c r="AT357">
        <v>47034</v>
      </c>
      <c r="AU357">
        <v>2318</v>
      </c>
      <c r="AV357">
        <v>46124</v>
      </c>
      <c r="AW357">
        <v>1535</v>
      </c>
      <c r="AX357">
        <v>5577</v>
      </c>
      <c r="AY357">
        <v>876</v>
      </c>
      <c r="AZ357">
        <v>3129</v>
      </c>
      <c r="BA357">
        <v>218</v>
      </c>
      <c r="BB357">
        <v>2448</v>
      </c>
      <c r="BC357">
        <v>658</v>
      </c>
      <c r="BD357">
        <v>1780</v>
      </c>
      <c r="BE357">
        <v>462</v>
      </c>
      <c r="BF357">
        <v>6886</v>
      </c>
      <c r="BG357">
        <v>529</v>
      </c>
      <c r="BH357">
        <v>10802</v>
      </c>
      <c r="BI357">
        <v>216</v>
      </c>
      <c r="BJ357">
        <v>14921</v>
      </c>
      <c r="BK357">
        <v>232</v>
      </c>
      <c r="BL357">
        <v>27617</v>
      </c>
      <c r="BM357">
        <v>1528</v>
      </c>
      <c r="BN357">
        <v>26814</v>
      </c>
      <c r="BO357">
        <v>1444</v>
      </c>
      <c r="BP357">
        <v>803</v>
      </c>
      <c r="BQ357">
        <v>84</v>
      </c>
      <c r="BR357">
        <v>3941</v>
      </c>
      <c r="BS357">
        <v>205</v>
      </c>
      <c r="BT357">
        <v>19683</v>
      </c>
      <c r="BU357">
        <v>762</v>
      </c>
      <c r="BV357">
        <v>8604</v>
      </c>
      <c r="BW357">
        <v>740</v>
      </c>
      <c r="BX357">
        <v>3271</v>
      </c>
      <c r="BY357">
        <v>231</v>
      </c>
      <c r="BZ357">
        <v>3121</v>
      </c>
      <c r="CA357">
        <v>788</v>
      </c>
      <c r="CB357">
        <v>4592</v>
      </c>
      <c r="CC357">
        <v>811</v>
      </c>
      <c r="CD357">
        <v>16949</v>
      </c>
      <c r="CE357">
        <v>994</v>
      </c>
      <c r="CF357">
        <v>30045</v>
      </c>
      <c r="CG357">
        <v>606</v>
      </c>
      <c r="CH357">
        <v>2411</v>
      </c>
      <c r="CI357">
        <v>49290</v>
      </c>
      <c r="CJ357">
        <v>43275</v>
      </c>
      <c r="CK357">
        <v>12655</v>
      </c>
      <c r="CL357">
        <v>42123</v>
      </c>
      <c r="CM357">
        <v>6517</v>
      </c>
      <c r="CN357">
        <v>2616</v>
      </c>
      <c r="CO357">
        <v>64</v>
      </c>
      <c r="CP357">
        <v>1230</v>
      </c>
      <c r="CQ357">
        <v>3031</v>
      </c>
      <c r="CR357">
        <v>1151</v>
      </c>
      <c r="CS357">
        <v>3506</v>
      </c>
      <c r="CT357">
        <v>1854</v>
      </c>
      <c r="CU357">
        <v>784</v>
      </c>
      <c r="CV357">
        <v>2786</v>
      </c>
      <c r="CW357">
        <v>3529</v>
      </c>
      <c r="CX357">
        <v>5952</v>
      </c>
      <c r="CY357">
        <v>2541</v>
      </c>
      <c r="CZ357">
        <v>1410</v>
      </c>
      <c r="DA357">
        <v>1030</v>
      </c>
      <c r="DB357">
        <v>605</v>
      </c>
      <c r="DC357">
        <v>364</v>
      </c>
      <c r="DD357">
        <v>711</v>
      </c>
      <c r="DE357">
        <v>5456</v>
      </c>
      <c r="DF357">
        <v>14199</v>
      </c>
      <c r="DG357">
        <v>11491</v>
      </c>
      <c r="DH357">
        <v>4758</v>
      </c>
      <c r="DI357">
        <v>761</v>
      </c>
      <c r="DJ357">
        <v>377</v>
      </c>
      <c r="DK357">
        <v>1947</v>
      </c>
      <c r="DL357">
        <v>1240</v>
      </c>
      <c r="DM357">
        <v>44678</v>
      </c>
      <c r="DN357">
        <v>6557</v>
      </c>
      <c r="DO357">
        <v>15535</v>
      </c>
      <c r="DP357">
        <v>4120</v>
      </c>
      <c r="DQ357">
        <v>410</v>
      </c>
      <c r="DR357">
        <v>506</v>
      </c>
      <c r="DS357">
        <v>756</v>
      </c>
      <c r="DT357">
        <v>456</v>
      </c>
      <c r="DU357">
        <v>422</v>
      </c>
      <c r="DV357">
        <v>1519</v>
      </c>
      <c r="DW357">
        <v>19655</v>
      </c>
      <c r="DX357" t="s">
        <v>1523</v>
      </c>
      <c r="DY357" t="s">
        <v>1034</v>
      </c>
      <c r="DZ357" t="s">
        <v>1571</v>
      </c>
      <c r="EA357" s="68" t="s">
        <v>700</v>
      </c>
      <c r="EB357">
        <v>55124</v>
      </c>
      <c r="EC357">
        <v>1.1000000000000001</v>
      </c>
      <c r="ED357">
        <v>2.7</v>
      </c>
      <c r="EE357">
        <v>2.6</v>
      </c>
      <c r="EF357">
        <v>3.4</v>
      </c>
      <c r="EG357">
        <v>2.6</v>
      </c>
      <c r="EH357">
        <v>3</v>
      </c>
      <c r="EI357">
        <v>1.8</v>
      </c>
      <c r="EJ357">
        <v>1.5</v>
      </c>
      <c r="EK357">
        <v>0.4</v>
      </c>
      <c r="EL357">
        <v>2.2000000000000002</v>
      </c>
      <c r="EM357">
        <v>1.1000000000000001</v>
      </c>
      <c r="EN357">
        <v>0.2</v>
      </c>
      <c r="EO357">
        <v>1.4</v>
      </c>
      <c r="EP357">
        <v>1</v>
      </c>
      <c r="EQ357">
        <v>1</v>
      </c>
      <c r="ER357">
        <v>7</v>
      </c>
      <c r="ES357">
        <v>14.9</v>
      </c>
      <c r="ET357">
        <v>2.2999999999999998</v>
      </c>
      <c r="EU357">
        <v>10.6</v>
      </c>
      <c r="EV357">
        <v>2</v>
      </c>
      <c r="EW357">
        <v>10.3</v>
      </c>
      <c r="EX357">
        <v>0.7</v>
      </c>
      <c r="EY357">
        <v>0.9</v>
      </c>
      <c r="EZ357">
        <v>4.2</v>
      </c>
      <c r="FA357">
        <v>4</v>
      </c>
      <c r="FB357">
        <v>8.6</v>
      </c>
      <c r="FC357">
        <v>1.9</v>
      </c>
      <c r="FD357">
        <v>1.1000000000000001</v>
      </c>
      <c r="FE357">
        <v>8.4</v>
      </c>
      <c r="FF357">
        <v>2.6</v>
      </c>
      <c r="FG357">
        <v>0.8</v>
      </c>
      <c r="FH357">
        <v>0.8</v>
      </c>
      <c r="FI357">
        <v>1</v>
      </c>
      <c r="FJ357">
        <v>1</v>
      </c>
      <c r="FK357">
        <v>6.7</v>
      </c>
      <c r="FL357">
        <v>3</v>
      </c>
      <c r="FM357">
        <v>1.1000000000000001</v>
      </c>
      <c r="FN357">
        <v>2.5</v>
      </c>
      <c r="FO357">
        <v>3.8</v>
      </c>
      <c r="FP357">
        <v>8.9</v>
      </c>
      <c r="FQ357">
        <v>2</v>
      </c>
      <c r="FR357">
        <v>0.9</v>
      </c>
      <c r="FS357">
        <v>487</v>
      </c>
      <c r="FZ357" t="s">
        <v>1871</v>
      </c>
      <c r="GA357" t="s">
        <v>1871</v>
      </c>
      <c r="GB357" t="s">
        <v>1163</v>
      </c>
      <c r="GC357" s="68" t="s">
        <v>2364</v>
      </c>
    </row>
    <row r="358" spans="1:185" x14ac:dyDescent="0.25">
      <c r="A358">
        <v>55125</v>
      </c>
      <c r="B358">
        <v>43206</v>
      </c>
      <c r="C358">
        <v>1048</v>
      </c>
      <c r="D358">
        <v>11442</v>
      </c>
      <c r="E358">
        <v>202</v>
      </c>
      <c r="F358">
        <v>26531</v>
      </c>
      <c r="G358">
        <v>846</v>
      </c>
      <c r="H358">
        <v>5233</v>
      </c>
      <c r="I358">
        <v>0</v>
      </c>
      <c r="J358">
        <v>3480</v>
      </c>
      <c r="K358">
        <v>82</v>
      </c>
      <c r="L358">
        <v>7962</v>
      </c>
      <c r="M358">
        <v>120</v>
      </c>
      <c r="N358">
        <v>3467</v>
      </c>
      <c r="O358">
        <v>317</v>
      </c>
      <c r="P358">
        <v>5254</v>
      </c>
      <c r="Q358">
        <v>113</v>
      </c>
      <c r="R358">
        <v>5507</v>
      </c>
      <c r="S358">
        <v>93</v>
      </c>
      <c r="T358">
        <v>6525</v>
      </c>
      <c r="U358">
        <v>181</v>
      </c>
      <c r="V358">
        <v>5778</v>
      </c>
      <c r="W358">
        <v>142</v>
      </c>
      <c r="X358">
        <v>20758</v>
      </c>
      <c r="Y358">
        <v>612</v>
      </c>
      <c r="Z358">
        <v>22448</v>
      </c>
      <c r="AA358">
        <v>436</v>
      </c>
      <c r="AB358">
        <v>35346</v>
      </c>
      <c r="AC358">
        <v>616</v>
      </c>
      <c r="AD358">
        <v>2222</v>
      </c>
      <c r="AE358">
        <v>120</v>
      </c>
      <c r="AF358">
        <v>93</v>
      </c>
      <c r="AG358">
        <v>9</v>
      </c>
      <c r="AH358">
        <v>3815</v>
      </c>
      <c r="AI358">
        <v>158</v>
      </c>
      <c r="AJ358">
        <v>307</v>
      </c>
      <c r="AK358">
        <v>30</v>
      </c>
      <c r="AL358">
        <v>1376</v>
      </c>
      <c r="AM358">
        <v>113</v>
      </c>
      <c r="AN358">
        <v>1885</v>
      </c>
      <c r="AO358">
        <v>321</v>
      </c>
      <c r="AP358">
        <v>34042</v>
      </c>
      <c r="AQ358">
        <v>408</v>
      </c>
      <c r="AR358">
        <v>3424</v>
      </c>
      <c r="AS358">
        <v>54</v>
      </c>
      <c r="AT358">
        <v>39782</v>
      </c>
      <c r="AU358">
        <v>994</v>
      </c>
      <c r="AV358">
        <v>38195</v>
      </c>
      <c r="AW358">
        <v>809</v>
      </c>
      <c r="AX358">
        <v>5011</v>
      </c>
      <c r="AY358">
        <v>239</v>
      </c>
      <c r="AZ358">
        <v>2894</v>
      </c>
      <c r="BA358">
        <v>82</v>
      </c>
      <c r="BB358">
        <v>2117</v>
      </c>
      <c r="BC358">
        <v>157</v>
      </c>
      <c r="BD358">
        <v>748</v>
      </c>
      <c r="BE358">
        <v>70</v>
      </c>
      <c r="BF358">
        <v>3746</v>
      </c>
      <c r="BG358">
        <v>103</v>
      </c>
      <c r="BH358">
        <v>7817</v>
      </c>
      <c r="BI358">
        <v>147</v>
      </c>
      <c r="BJ358">
        <v>15986</v>
      </c>
      <c r="BK358">
        <v>209</v>
      </c>
      <c r="BL358">
        <v>22925</v>
      </c>
      <c r="BM358">
        <v>797</v>
      </c>
      <c r="BN358">
        <v>22393</v>
      </c>
      <c r="BO358">
        <v>631</v>
      </c>
      <c r="BP358">
        <v>532</v>
      </c>
      <c r="BQ358">
        <v>166</v>
      </c>
      <c r="BR358">
        <v>3606</v>
      </c>
      <c r="BS358">
        <v>49</v>
      </c>
      <c r="BT358">
        <v>16607</v>
      </c>
      <c r="BU358">
        <v>308</v>
      </c>
      <c r="BV358">
        <v>6953</v>
      </c>
      <c r="BW358">
        <v>430</v>
      </c>
      <c r="BX358">
        <v>2971</v>
      </c>
      <c r="BY358">
        <v>108</v>
      </c>
      <c r="BZ358">
        <v>1524</v>
      </c>
      <c r="CA358">
        <v>226</v>
      </c>
      <c r="CB358">
        <v>2417</v>
      </c>
      <c r="CC358">
        <v>383</v>
      </c>
      <c r="CD358">
        <v>11382</v>
      </c>
      <c r="CE358">
        <v>408</v>
      </c>
      <c r="CF358">
        <v>29373</v>
      </c>
      <c r="CG358">
        <v>252</v>
      </c>
      <c r="CH358">
        <v>1048</v>
      </c>
      <c r="CI358">
        <v>42158</v>
      </c>
      <c r="CJ358">
        <v>38282</v>
      </c>
      <c r="CK358">
        <v>8597</v>
      </c>
      <c r="CL358">
        <v>35184</v>
      </c>
      <c r="CM358">
        <v>5404</v>
      </c>
      <c r="CN358">
        <v>1086</v>
      </c>
      <c r="CO358">
        <v>64</v>
      </c>
      <c r="CP358">
        <v>892</v>
      </c>
      <c r="CQ358">
        <v>3496</v>
      </c>
      <c r="CR358">
        <v>585</v>
      </c>
      <c r="CS358">
        <v>2453</v>
      </c>
      <c r="CT358">
        <v>1235</v>
      </c>
      <c r="CU358">
        <v>594</v>
      </c>
      <c r="CV358">
        <v>2677</v>
      </c>
      <c r="CW358">
        <v>2634</v>
      </c>
      <c r="CX358">
        <v>5590</v>
      </c>
      <c r="CY358">
        <v>1721</v>
      </c>
      <c r="CZ358">
        <v>651</v>
      </c>
      <c r="DA358">
        <v>1413</v>
      </c>
      <c r="DB358">
        <v>378</v>
      </c>
      <c r="DC358">
        <v>105</v>
      </c>
      <c r="DD358">
        <v>364</v>
      </c>
      <c r="DE358">
        <v>4659</v>
      </c>
      <c r="DF358">
        <v>11676</v>
      </c>
      <c r="DG358">
        <v>9802</v>
      </c>
      <c r="DH358">
        <v>4899</v>
      </c>
      <c r="DI358">
        <v>561</v>
      </c>
      <c r="DJ358">
        <v>302</v>
      </c>
      <c r="DK358">
        <v>1313</v>
      </c>
      <c r="DL358">
        <v>778</v>
      </c>
      <c r="DM358">
        <v>36634</v>
      </c>
      <c r="DN358">
        <v>5783</v>
      </c>
      <c r="DO358">
        <v>13003</v>
      </c>
      <c r="DP358">
        <v>3332</v>
      </c>
      <c r="DQ358">
        <v>302</v>
      </c>
      <c r="DR358">
        <v>622</v>
      </c>
      <c r="DS358">
        <v>620</v>
      </c>
      <c r="DT358">
        <v>427</v>
      </c>
      <c r="DU358">
        <v>240</v>
      </c>
      <c r="DV358">
        <v>1020</v>
      </c>
      <c r="DW358">
        <v>16335</v>
      </c>
      <c r="DX358" t="s">
        <v>1523</v>
      </c>
      <c r="DY358" t="s">
        <v>1097</v>
      </c>
      <c r="DZ358" t="s">
        <v>1572</v>
      </c>
      <c r="EA358" s="68" t="s">
        <v>700</v>
      </c>
      <c r="EB358">
        <v>55125</v>
      </c>
      <c r="EC358">
        <v>0.7</v>
      </c>
      <c r="ED358">
        <v>1.6</v>
      </c>
      <c r="EE358">
        <v>1.1000000000000001</v>
      </c>
      <c r="EF358">
        <v>5.0999999999999996</v>
      </c>
      <c r="EG358">
        <v>1.3</v>
      </c>
      <c r="EH358">
        <v>1</v>
      </c>
      <c r="EI358">
        <v>1.5</v>
      </c>
      <c r="EJ358">
        <v>1.6</v>
      </c>
      <c r="EK358">
        <v>0.6</v>
      </c>
      <c r="EL358">
        <v>0.9</v>
      </c>
      <c r="EM358">
        <v>0.9</v>
      </c>
      <c r="EN358">
        <v>0.3</v>
      </c>
      <c r="EO358">
        <v>0.8</v>
      </c>
      <c r="EP358">
        <v>0.7</v>
      </c>
      <c r="EQ358">
        <v>0.6</v>
      </c>
      <c r="ER358">
        <v>2.2000000000000002</v>
      </c>
      <c r="ES358">
        <v>10.3</v>
      </c>
      <c r="ET358">
        <v>2.5</v>
      </c>
      <c r="EU358">
        <v>15.1</v>
      </c>
      <c r="EV358">
        <v>8.1</v>
      </c>
      <c r="EW358">
        <v>12.3</v>
      </c>
      <c r="EX358">
        <v>0.5</v>
      </c>
      <c r="EY358">
        <v>0.6</v>
      </c>
      <c r="EZ358">
        <v>2.4</v>
      </c>
      <c r="FA358">
        <v>2.5</v>
      </c>
      <c r="FB358">
        <v>3.4</v>
      </c>
      <c r="FC358">
        <v>1.4</v>
      </c>
      <c r="FD358">
        <v>0.7</v>
      </c>
      <c r="FE358">
        <v>6.9</v>
      </c>
      <c r="FF358">
        <v>2.4</v>
      </c>
      <c r="FG358">
        <v>1</v>
      </c>
      <c r="FH358">
        <v>0.6</v>
      </c>
      <c r="FI358">
        <v>1</v>
      </c>
      <c r="FJ358">
        <v>0.8</v>
      </c>
      <c r="FK358">
        <v>26.1</v>
      </c>
      <c r="FL358">
        <v>1.3</v>
      </c>
      <c r="FM358">
        <v>0.7</v>
      </c>
      <c r="FN358">
        <v>1.9</v>
      </c>
      <c r="FO358">
        <v>3.6</v>
      </c>
      <c r="FP358">
        <v>10.4</v>
      </c>
      <c r="FQ358">
        <v>1.3</v>
      </c>
      <c r="FR358">
        <v>0.4</v>
      </c>
      <c r="FS358">
        <v>222</v>
      </c>
      <c r="FZ358" t="s">
        <v>1871</v>
      </c>
      <c r="GA358" t="s">
        <v>1871</v>
      </c>
      <c r="GB358" t="s">
        <v>1164</v>
      </c>
      <c r="GC358" s="68" t="s">
        <v>2364</v>
      </c>
    </row>
    <row r="359" spans="1:185" x14ac:dyDescent="0.25">
      <c r="A359">
        <v>55126</v>
      </c>
      <c r="B359">
        <v>26731</v>
      </c>
      <c r="C359">
        <v>479</v>
      </c>
      <c r="D359">
        <v>5825</v>
      </c>
      <c r="E359">
        <v>0</v>
      </c>
      <c r="F359">
        <v>15926</v>
      </c>
      <c r="G359">
        <v>461</v>
      </c>
      <c r="H359">
        <v>4980</v>
      </c>
      <c r="I359">
        <v>18</v>
      </c>
      <c r="J359">
        <v>1873</v>
      </c>
      <c r="K359">
        <v>0</v>
      </c>
      <c r="L359">
        <v>3952</v>
      </c>
      <c r="M359">
        <v>0</v>
      </c>
      <c r="N359">
        <v>1538</v>
      </c>
      <c r="O359">
        <v>101</v>
      </c>
      <c r="P359">
        <v>2807</v>
      </c>
      <c r="Q359">
        <v>188</v>
      </c>
      <c r="R359">
        <v>3187</v>
      </c>
      <c r="S359">
        <v>69</v>
      </c>
      <c r="T359">
        <v>3978</v>
      </c>
      <c r="U359">
        <v>44</v>
      </c>
      <c r="V359">
        <v>4416</v>
      </c>
      <c r="W359">
        <v>59</v>
      </c>
      <c r="X359">
        <v>12700</v>
      </c>
      <c r="Y359">
        <v>366</v>
      </c>
      <c r="Z359">
        <v>14031</v>
      </c>
      <c r="AA359">
        <v>113</v>
      </c>
      <c r="AB359">
        <v>22741</v>
      </c>
      <c r="AC359">
        <v>433</v>
      </c>
      <c r="AD359">
        <v>485</v>
      </c>
      <c r="AE359">
        <v>2</v>
      </c>
      <c r="AF359">
        <v>34</v>
      </c>
      <c r="AG359">
        <v>0</v>
      </c>
      <c r="AH359">
        <v>2632</v>
      </c>
      <c r="AI359">
        <v>25</v>
      </c>
      <c r="AJ359">
        <v>134</v>
      </c>
      <c r="AK359">
        <v>0</v>
      </c>
      <c r="AL359">
        <v>673</v>
      </c>
      <c r="AM359">
        <v>19</v>
      </c>
      <c r="AN359">
        <v>866</v>
      </c>
      <c r="AO359">
        <v>69</v>
      </c>
      <c r="AP359">
        <v>22019</v>
      </c>
      <c r="AQ359">
        <v>364</v>
      </c>
      <c r="AR359">
        <v>2542</v>
      </c>
      <c r="AS359">
        <v>64</v>
      </c>
      <c r="AT359">
        <v>24189</v>
      </c>
      <c r="AU359">
        <v>415</v>
      </c>
      <c r="AV359">
        <v>23825</v>
      </c>
      <c r="AW359">
        <v>391</v>
      </c>
      <c r="AX359">
        <v>2906</v>
      </c>
      <c r="AY359">
        <v>88</v>
      </c>
      <c r="AZ359">
        <v>1844</v>
      </c>
      <c r="BA359">
        <v>59</v>
      </c>
      <c r="BB359">
        <v>1062</v>
      </c>
      <c r="BC359">
        <v>29</v>
      </c>
      <c r="BD359">
        <v>404</v>
      </c>
      <c r="BE359">
        <v>28</v>
      </c>
      <c r="BF359">
        <v>2777</v>
      </c>
      <c r="BG359">
        <v>98</v>
      </c>
      <c r="BH359">
        <v>5157</v>
      </c>
      <c r="BI359">
        <v>206</v>
      </c>
      <c r="BJ359">
        <v>11030</v>
      </c>
      <c r="BK359">
        <v>46</v>
      </c>
      <c r="BL359">
        <v>13853</v>
      </c>
      <c r="BM359">
        <v>364</v>
      </c>
      <c r="BN359">
        <v>13405</v>
      </c>
      <c r="BO359">
        <v>327</v>
      </c>
      <c r="BP359">
        <v>448</v>
      </c>
      <c r="BQ359">
        <v>37</v>
      </c>
      <c r="BR359">
        <v>2073</v>
      </c>
      <c r="BS359">
        <v>97</v>
      </c>
      <c r="BT359">
        <v>10125</v>
      </c>
      <c r="BU359">
        <v>176</v>
      </c>
      <c r="BV359">
        <v>3947</v>
      </c>
      <c r="BW359">
        <v>177</v>
      </c>
      <c r="BX359">
        <v>1854</v>
      </c>
      <c r="BY359">
        <v>108</v>
      </c>
      <c r="BZ359">
        <v>1062</v>
      </c>
      <c r="CA359">
        <v>77</v>
      </c>
      <c r="CB359">
        <v>1819</v>
      </c>
      <c r="CC359">
        <v>111</v>
      </c>
      <c r="CD359">
        <v>7497</v>
      </c>
      <c r="CE359">
        <v>202</v>
      </c>
      <c r="CF359">
        <v>17399</v>
      </c>
      <c r="CG359">
        <v>166</v>
      </c>
      <c r="CH359">
        <v>479</v>
      </c>
      <c r="CI359">
        <v>26252</v>
      </c>
      <c r="CJ359">
        <v>22837</v>
      </c>
      <c r="CK359">
        <v>7580</v>
      </c>
      <c r="CL359">
        <v>21734</v>
      </c>
      <c r="CM359">
        <v>3421</v>
      </c>
      <c r="CN359">
        <v>757</v>
      </c>
      <c r="CO359">
        <v>35</v>
      </c>
      <c r="CP359">
        <v>446</v>
      </c>
      <c r="CQ359">
        <v>1937</v>
      </c>
      <c r="CR359">
        <v>509</v>
      </c>
      <c r="CS359">
        <v>1607</v>
      </c>
      <c r="CT359">
        <v>365</v>
      </c>
      <c r="CU359">
        <v>198</v>
      </c>
      <c r="CV359">
        <v>1477</v>
      </c>
      <c r="CW359">
        <v>1752</v>
      </c>
      <c r="CX359">
        <v>4107</v>
      </c>
      <c r="CY359">
        <v>955</v>
      </c>
      <c r="CZ359">
        <v>550</v>
      </c>
      <c r="DA359">
        <v>633</v>
      </c>
      <c r="DB359">
        <v>249</v>
      </c>
      <c r="DC359">
        <v>236</v>
      </c>
      <c r="DD359">
        <v>484</v>
      </c>
      <c r="DE359">
        <v>3788</v>
      </c>
      <c r="DF359">
        <v>7438</v>
      </c>
      <c r="DG359">
        <v>6208</v>
      </c>
      <c r="DH359">
        <v>2330</v>
      </c>
      <c r="DI359">
        <v>348</v>
      </c>
      <c r="DJ359">
        <v>164</v>
      </c>
      <c r="DK359">
        <v>882</v>
      </c>
      <c r="DL359">
        <v>475</v>
      </c>
      <c r="DM359">
        <v>23522</v>
      </c>
      <c r="DN359">
        <v>2672</v>
      </c>
      <c r="DO359">
        <v>9226</v>
      </c>
      <c r="DP359">
        <v>2000</v>
      </c>
      <c r="DQ359">
        <v>220</v>
      </c>
      <c r="DR359">
        <v>221</v>
      </c>
      <c r="DS359">
        <v>316</v>
      </c>
      <c r="DT359">
        <v>222</v>
      </c>
      <c r="DU359">
        <v>181</v>
      </c>
      <c r="DV359">
        <v>747</v>
      </c>
      <c r="DW359">
        <v>11226</v>
      </c>
      <c r="DX359" t="s">
        <v>1523</v>
      </c>
      <c r="DY359" t="s">
        <v>1077</v>
      </c>
      <c r="DZ359" t="s">
        <v>1573</v>
      </c>
      <c r="EA359" s="68" t="s">
        <v>700</v>
      </c>
      <c r="EB359">
        <v>55126</v>
      </c>
      <c r="EC359">
        <v>0.6</v>
      </c>
      <c r="ED359">
        <v>0.9</v>
      </c>
      <c r="EE359">
        <v>0.4</v>
      </c>
      <c r="EF359">
        <v>4.9000000000000004</v>
      </c>
      <c r="EG359">
        <v>4.0999999999999996</v>
      </c>
      <c r="EH359">
        <v>1.8</v>
      </c>
      <c r="EI359">
        <v>1</v>
      </c>
      <c r="EJ359">
        <v>1.3</v>
      </c>
      <c r="EK359">
        <v>1</v>
      </c>
      <c r="EL359">
        <v>0.3</v>
      </c>
      <c r="EM359">
        <v>1</v>
      </c>
      <c r="EN359">
        <v>0.6</v>
      </c>
      <c r="EO359">
        <v>1.3</v>
      </c>
      <c r="EP359">
        <v>0.4</v>
      </c>
      <c r="EQ359">
        <v>0.8</v>
      </c>
      <c r="ER359">
        <v>0.9</v>
      </c>
      <c r="ES359">
        <v>37.299999999999997</v>
      </c>
      <c r="ET359">
        <v>1.6</v>
      </c>
      <c r="EU359">
        <v>12.2</v>
      </c>
      <c r="EV359">
        <v>3.9</v>
      </c>
      <c r="EW359">
        <v>10.3</v>
      </c>
      <c r="EX359">
        <v>0.7</v>
      </c>
      <c r="EY359">
        <v>0.6</v>
      </c>
      <c r="EZ359">
        <v>3.1</v>
      </c>
      <c r="FA359">
        <v>4.5</v>
      </c>
      <c r="FB359">
        <v>3.1</v>
      </c>
      <c r="FC359">
        <v>2.1</v>
      </c>
      <c r="FD359">
        <v>0.7</v>
      </c>
      <c r="FE359">
        <v>9.6999999999999993</v>
      </c>
      <c r="FF359">
        <v>2.5</v>
      </c>
      <c r="FG359">
        <v>2.4</v>
      </c>
      <c r="FH359">
        <v>0.4</v>
      </c>
      <c r="FI359">
        <v>1.2</v>
      </c>
      <c r="FJ359">
        <v>1.2</v>
      </c>
      <c r="FK359">
        <v>8.8000000000000007</v>
      </c>
      <c r="FL359">
        <v>3.4</v>
      </c>
      <c r="FM359">
        <v>1.1000000000000001</v>
      </c>
      <c r="FN359">
        <v>3</v>
      </c>
      <c r="FO359">
        <v>3.6</v>
      </c>
      <c r="FP359">
        <v>4.2</v>
      </c>
      <c r="FQ359">
        <v>1.5</v>
      </c>
      <c r="FR359">
        <v>0.7</v>
      </c>
      <c r="FS359">
        <v>60</v>
      </c>
      <c r="FZ359" t="s">
        <v>1871</v>
      </c>
      <c r="GA359" t="s">
        <v>1871</v>
      </c>
      <c r="GB359" t="s">
        <v>1165</v>
      </c>
      <c r="GC359" s="68" t="s">
        <v>2364</v>
      </c>
    </row>
    <row r="360" spans="1:185" x14ac:dyDescent="0.25">
      <c r="A360">
        <v>55128</v>
      </c>
      <c r="B360">
        <v>28795</v>
      </c>
      <c r="C360">
        <v>1143</v>
      </c>
      <c r="D360">
        <v>6489</v>
      </c>
      <c r="E360">
        <v>213</v>
      </c>
      <c r="F360">
        <v>17821</v>
      </c>
      <c r="G360">
        <v>916</v>
      </c>
      <c r="H360">
        <v>4485</v>
      </c>
      <c r="I360">
        <v>14</v>
      </c>
      <c r="J360">
        <v>1963</v>
      </c>
      <c r="K360">
        <v>44</v>
      </c>
      <c r="L360">
        <v>4526</v>
      </c>
      <c r="M360">
        <v>169</v>
      </c>
      <c r="N360">
        <v>3034</v>
      </c>
      <c r="O360">
        <v>193</v>
      </c>
      <c r="P360">
        <v>3604</v>
      </c>
      <c r="Q360">
        <v>257</v>
      </c>
      <c r="R360">
        <v>3016</v>
      </c>
      <c r="S360">
        <v>247</v>
      </c>
      <c r="T360">
        <v>3666</v>
      </c>
      <c r="U360">
        <v>66</v>
      </c>
      <c r="V360">
        <v>4501</v>
      </c>
      <c r="W360">
        <v>153</v>
      </c>
      <c r="X360">
        <v>13461</v>
      </c>
      <c r="Y360">
        <v>667</v>
      </c>
      <c r="Z360">
        <v>15334</v>
      </c>
      <c r="AA360">
        <v>476</v>
      </c>
      <c r="AB360">
        <v>22080</v>
      </c>
      <c r="AC360">
        <v>925</v>
      </c>
      <c r="AD360">
        <v>2483</v>
      </c>
      <c r="AE360">
        <v>119</v>
      </c>
      <c r="AF360">
        <v>200</v>
      </c>
      <c r="AG360">
        <v>0</v>
      </c>
      <c r="AH360">
        <v>2670</v>
      </c>
      <c r="AI360">
        <v>66</v>
      </c>
      <c r="AJ360">
        <v>273</v>
      </c>
      <c r="AK360">
        <v>26</v>
      </c>
      <c r="AL360">
        <v>1089</v>
      </c>
      <c r="AM360">
        <v>7</v>
      </c>
      <c r="AN360">
        <v>1641</v>
      </c>
      <c r="AO360">
        <v>214</v>
      </c>
      <c r="AP360">
        <v>21069</v>
      </c>
      <c r="AQ360">
        <v>737</v>
      </c>
      <c r="AR360">
        <v>3127</v>
      </c>
      <c r="AS360">
        <v>89</v>
      </c>
      <c r="AT360">
        <v>25668</v>
      </c>
      <c r="AU360">
        <v>1054</v>
      </c>
      <c r="AV360">
        <v>26230</v>
      </c>
      <c r="AW360">
        <v>926</v>
      </c>
      <c r="AX360">
        <v>2565</v>
      </c>
      <c r="AY360">
        <v>217</v>
      </c>
      <c r="AZ360">
        <v>1568</v>
      </c>
      <c r="BA360">
        <v>22</v>
      </c>
      <c r="BB360">
        <v>997</v>
      </c>
      <c r="BC360">
        <v>195</v>
      </c>
      <c r="BD360">
        <v>1335</v>
      </c>
      <c r="BE360">
        <v>177</v>
      </c>
      <c r="BF360">
        <v>5214</v>
      </c>
      <c r="BG360">
        <v>215</v>
      </c>
      <c r="BH360">
        <v>6845</v>
      </c>
      <c r="BI360">
        <v>229</v>
      </c>
      <c r="BJ360">
        <v>5878</v>
      </c>
      <c r="BK360">
        <v>116</v>
      </c>
      <c r="BL360">
        <v>15557</v>
      </c>
      <c r="BM360">
        <v>716</v>
      </c>
      <c r="BN360">
        <v>14899</v>
      </c>
      <c r="BO360">
        <v>588</v>
      </c>
      <c r="BP360">
        <v>658</v>
      </c>
      <c r="BQ360">
        <v>128</v>
      </c>
      <c r="BR360">
        <v>2264</v>
      </c>
      <c r="BS360">
        <v>200</v>
      </c>
      <c r="BT360">
        <v>10674</v>
      </c>
      <c r="BU360">
        <v>351</v>
      </c>
      <c r="BV360">
        <v>4993</v>
      </c>
      <c r="BW360">
        <v>406</v>
      </c>
      <c r="BX360">
        <v>2154</v>
      </c>
      <c r="BY360">
        <v>159</v>
      </c>
      <c r="BZ360">
        <v>2153</v>
      </c>
      <c r="CA360">
        <v>167</v>
      </c>
      <c r="CB360">
        <v>3751</v>
      </c>
      <c r="CC360">
        <v>210</v>
      </c>
      <c r="CD360">
        <v>11267</v>
      </c>
      <c r="CE360">
        <v>638</v>
      </c>
      <c r="CF360">
        <v>13630</v>
      </c>
      <c r="CG360">
        <v>291</v>
      </c>
      <c r="CH360">
        <v>1143</v>
      </c>
      <c r="CI360">
        <v>27652</v>
      </c>
      <c r="CJ360">
        <v>21548</v>
      </c>
      <c r="CK360">
        <v>10315</v>
      </c>
      <c r="CL360">
        <v>23516</v>
      </c>
      <c r="CM360">
        <v>3692</v>
      </c>
      <c r="CN360">
        <v>1376</v>
      </c>
      <c r="CO360">
        <v>57</v>
      </c>
      <c r="CP360">
        <v>534</v>
      </c>
      <c r="CQ360">
        <v>2229</v>
      </c>
      <c r="CR360">
        <v>359</v>
      </c>
      <c r="CS360">
        <v>1958</v>
      </c>
      <c r="CT360">
        <v>687</v>
      </c>
      <c r="CU360">
        <v>277</v>
      </c>
      <c r="CV360">
        <v>1640</v>
      </c>
      <c r="CW360">
        <v>1493</v>
      </c>
      <c r="CX360">
        <v>3851</v>
      </c>
      <c r="CY360">
        <v>1285</v>
      </c>
      <c r="CZ360">
        <v>683</v>
      </c>
      <c r="DA360">
        <v>898</v>
      </c>
      <c r="DB360">
        <v>397</v>
      </c>
      <c r="DC360">
        <v>350</v>
      </c>
      <c r="DD360">
        <v>1014</v>
      </c>
      <c r="DE360">
        <v>4232</v>
      </c>
      <c r="DF360">
        <v>7380</v>
      </c>
      <c r="DG360">
        <v>5203</v>
      </c>
      <c r="DH360">
        <v>1633</v>
      </c>
      <c r="DI360">
        <v>480</v>
      </c>
      <c r="DJ360">
        <v>215</v>
      </c>
      <c r="DK360">
        <v>1697</v>
      </c>
      <c r="DL360">
        <v>1128</v>
      </c>
      <c r="DM360">
        <v>24725</v>
      </c>
      <c r="DN360">
        <v>3744</v>
      </c>
      <c r="DO360">
        <v>8774</v>
      </c>
      <c r="DP360">
        <v>2838</v>
      </c>
      <c r="DQ360">
        <v>191</v>
      </c>
      <c r="DR360">
        <v>359</v>
      </c>
      <c r="DS360">
        <v>223</v>
      </c>
      <c r="DT360">
        <v>314</v>
      </c>
      <c r="DU360">
        <v>329</v>
      </c>
      <c r="DV360">
        <v>1346</v>
      </c>
      <c r="DW360">
        <v>11612</v>
      </c>
      <c r="DX360" t="s">
        <v>1523</v>
      </c>
      <c r="DY360" t="s">
        <v>1097</v>
      </c>
      <c r="DZ360" t="s">
        <v>1574</v>
      </c>
      <c r="EA360" s="68" t="s">
        <v>700</v>
      </c>
      <c r="EB360">
        <v>55128</v>
      </c>
      <c r="EC360">
        <v>0.9</v>
      </c>
      <c r="ED360">
        <v>2</v>
      </c>
      <c r="EE360">
        <v>1.9</v>
      </c>
      <c r="EF360">
        <v>3.7</v>
      </c>
      <c r="EG360">
        <v>2.6</v>
      </c>
      <c r="EH360">
        <v>3.2</v>
      </c>
      <c r="EI360">
        <v>1.2</v>
      </c>
      <c r="EJ360">
        <v>1.9</v>
      </c>
      <c r="EK360">
        <v>0.8</v>
      </c>
      <c r="EL360">
        <v>1.5</v>
      </c>
      <c r="EM360">
        <v>1.2</v>
      </c>
      <c r="EN360">
        <v>0.5</v>
      </c>
      <c r="EO360">
        <v>1.2</v>
      </c>
      <c r="EP360">
        <v>1</v>
      </c>
      <c r="EQ360">
        <v>1</v>
      </c>
      <c r="ER360">
        <v>4.3</v>
      </c>
      <c r="ES360">
        <v>8.4</v>
      </c>
      <c r="ET360">
        <v>2</v>
      </c>
      <c r="EU360">
        <v>10.4</v>
      </c>
      <c r="EV360">
        <v>1.4</v>
      </c>
      <c r="EW360">
        <v>5.9</v>
      </c>
      <c r="EX360">
        <v>0.9</v>
      </c>
      <c r="EY360">
        <v>0.8</v>
      </c>
      <c r="EZ360">
        <v>3.4</v>
      </c>
      <c r="FA360">
        <v>1.4</v>
      </c>
      <c r="FB360">
        <v>8.1999999999999993</v>
      </c>
      <c r="FC360">
        <v>1.7</v>
      </c>
      <c r="FD360">
        <v>0.9</v>
      </c>
      <c r="FE360">
        <v>6.3</v>
      </c>
      <c r="FF360">
        <v>1.7</v>
      </c>
      <c r="FG360">
        <v>1.4</v>
      </c>
      <c r="FH360">
        <v>1.1000000000000001</v>
      </c>
      <c r="FI360">
        <v>1.1000000000000001</v>
      </c>
      <c r="FJ360">
        <v>1.1000000000000001</v>
      </c>
      <c r="FK360">
        <v>10</v>
      </c>
      <c r="FL360">
        <v>3.7</v>
      </c>
      <c r="FM360">
        <v>1.2</v>
      </c>
      <c r="FN360">
        <v>2.6</v>
      </c>
      <c r="FO360">
        <v>3.4</v>
      </c>
      <c r="FP360">
        <v>2.6</v>
      </c>
      <c r="FQ360">
        <v>1.5</v>
      </c>
      <c r="FR360">
        <v>1</v>
      </c>
      <c r="FS360">
        <v>83</v>
      </c>
      <c r="FZ360" t="s">
        <v>1871</v>
      </c>
      <c r="GA360" t="s">
        <v>1871</v>
      </c>
      <c r="GB360" t="s">
        <v>1166</v>
      </c>
      <c r="GC360" s="68" t="s">
        <v>2364</v>
      </c>
    </row>
    <row r="361" spans="1:185" x14ac:dyDescent="0.25">
      <c r="A361">
        <v>55129</v>
      </c>
      <c r="B361">
        <v>25160</v>
      </c>
      <c r="C361">
        <v>1057</v>
      </c>
      <c r="D361">
        <v>8479</v>
      </c>
      <c r="E361">
        <v>552</v>
      </c>
      <c r="F361">
        <v>14393</v>
      </c>
      <c r="G361">
        <v>495</v>
      </c>
      <c r="H361">
        <v>2288</v>
      </c>
      <c r="I361">
        <v>10</v>
      </c>
      <c r="J361">
        <v>2236</v>
      </c>
      <c r="K361">
        <v>30</v>
      </c>
      <c r="L361">
        <v>6243</v>
      </c>
      <c r="M361">
        <v>522</v>
      </c>
      <c r="N361">
        <v>1067</v>
      </c>
      <c r="O361">
        <v>28</v>
      </c>
      <c r="P361">
        <v>2660</v>
      </c>
      <c r="Q361">
        <v>42</v>
      </c>
      <c r="R361">
        <v>4320</v>
      </c>
      <c r="S361">
        <v>88</v>
      </c>
      <c r="T361">
        <v>3762</v>
      </c>
      <c r="U361">
        <v>268</v>
      </c>
      <c r="V361">
        <v>2584</v>
      </c>
      <c r="W361">
        <v>69</v>
      </c>
      <c r="X361">
        <v>12254</v>
      </c>
      <c r="Y361">
        <v>698</v>
      </c>
      <c r="Z361">
        <v>12906</v>
      </c>
      <c r="AA361">
        <v>359</v>
      </c>
      <c r="AB361">
        <v>19313</v>
      </c>
      <c r="AC361">
        <v>417</v>
      </c>
      <c r="AD361">
        <v>1710</v>
      </c>
      <c r="AE361">
        <v>579</v>
      </c>
      <c r="AF361">
        <v>54</v>
      </c>
      <c r="AG361">
        <v>23</v>
      </c>
      <c r="AH361">
        <v>2735</v>
      </c>
      <c r="AI361">
        <v>0</v>
      </c>
      <c r="AJ361">
        <v>102</v>
      </c>
      <c r="AK361">
        <v>0</v>
      </c>
      <c r="AL361">
        <v>1246</v>
      </c>
      <c r="AM361">
        <v>38</v>
      </c>
      <c r="AN361">
        <v>1608</v>
      </c>
      <c r="AO361">
        <v>51</v>
      </c>
      <c r="AP361">
        <v>18152</v>
      </c>
      <c r="AQ361">
        <v>417</v>
      </c>
      <c r="AR361">
        <v>1329</v>
      </c>
      <c r="AS361">
        <v>78</v>
      </c>
      <c r="AT361">
        <v>23831</v>
      </c>
      <c r="AU361">
        <v>979</v>
      </c>
      <c r="AV361">
        <v>21919</v>
      </c>
      <c r="AW361">
        <v>929</v>
      </c>
      <c r="AX361">
        <v>3241</v>
      </c>
      <c r="AY361">
        <v>128</v>
      </c>
      <c r="AZ361">
        <v>1777</v>
      </c>
      <c r="BA361">
        <v>118</v>
      </c>
      <c r="BB361">
        <v>1464</v>
      </c>
      <c r="BC361">
        <v>10</v>
      </c>
      <c r="BD361">
        <v>429</v>
      </c>
      <c r="BE361">
        <v>44</v>
      </c>
      <c r="BF361">
        <v>2052</v>
      </c>
      <c r="BG361">
        <v>234</v>
      </c>
      <c r="BH361">
        <v>3458</v>
      </c>
      <c r="BI361">
        <v>33</v>
      </c>
      <c r="BJ361">
        <v>9675</v>
      </c>
      <c r="BK361">
        <v>166</v>
      </c>
      <c r="BL361">
        <v>12448</v>
      </c>
      <c r="BM361">
        <v>375</v>
      </c>
      <c r="BN361">
        <v>12334</v>
      </c>
      <c r="BO361">
        <v>375</v>
      </c>
      <c r="BP361">
        <v>114</v>
      </c>
      <c r="BQ361">
        <v>0</v>
      </c>
      <c r="BR361">
        <v>1945</v>
      </c>
      <c r="BS361">
        <v>120</v>
      </c>
      <c r="BT361">
        <v>9677</v>
      </c>
      <c r="BU361">
        <v>299</v>
      </c>
      <c r="BV361">
        <v>3049</v>
      </c>
      <c r="BW361">
        <v>76</v>
      </c>
      <c r="BX361">
        <v>1667</v>
      </c>
      <c r="BY361">
        <v>120</v>
      </c>
      <c r="BZ361">
        <v>917</v>
      </c>
      <c r="CA361">
        <v>89</v>
      </c>
      <c r="CB361">
        <v>1313</v>
      </c>
      <c r="CC361">
        <v>89</v>
      </c>
      <c r="CD361">
        <v>5505</v>
      </c>
      <c r="CE361">
        <v>617</v>
      </c>
      <c r="CF361">
        <v>18257</v>
      </c>
      <c r="CG361">
        <v>351</v>
      </c>
      <c r="CH361">
        <v>1057</v>
      </c>
      <c r="CI361">
        <v>24103</v>
      </c>
      <c r="CJ361">
        <v>22186</v>
      </c>
      <c r="CK361">
        <v>3794</v>
      </c>
      <c r="CL361">
        <v>19391</v>
      </c>
      <c r="CM361">
        <v>4156</v>
      </c>
      <c r="CN361">
        <v>750</v>
      </c>
      <c r="CO361">
        <v>28</v>
      </c>
      <c r="CP361">
        <v>456</v>
      </c>
      <c r="CQ361">
        <v>1856</v>
      </c>
      <c r="CR361">
        <v>558</v>
      </c>
      <c r="CS361">
        <v>1388</v>
      </c>
      <c r="CT361">
        <v>651</v>
      </c>
      <c r="CU361">
        <v>275</v>
      </c>
      <c r="CV361">
        <v>1481</v>
      </c>
      <c r="CW361">
        <v>1513</v>
      </c>
      <c r="CX361">
        <v>2949</v>
      </c>
      <c r="CY361">
        <v>876</v>
      </c>
      <c r="CZ361">
        <v>406</v>
      </c>
      <c r="DA361">
        <v>869</v>
      </c>
      <c r="DB361">
        <v>213</v>
      </c>
      <c r="DC361">
        <v>104</v>
      </c>
      <c r="DD361">
        <v>124</v>
      </c>
      <c r="DE361">
        <v>2286</v>
      </c>
      <c r="DF361">
        <v>6477</v>
      </c>
      <c r="DG361">
        <v>5531</v>
      </c>
      <c r="DH361">
        <v>3479</v>
      </c>
      <c r="DI361">
        <v>269</v>
      </c>
      <c r="DJ361">
        <v>221</v>
      </c>
      <c r="DK361">
        <v>677</v>
      </c>
      <c r="DL361">
        <v>390</v>
      </c>
      <c r="DM361">
        <v>21546</v>
      </c>
      <c r="DN361">
        <v>3079</v>
      </c>
      <c r="DO361">
        <v>7217</v>
      </c>
      <c r="DP361">
        <v>1546</v>
      </c>
      <c r="DQ361">
        <v>231</v>
      </c>
      <c r="DR361">
        <v>95</v>
      </c>
      <c r="DS361">
        <v>424</v>
      </c>
      <c r="DT361">
        <v>134</v>
      </c>
      <c r="DU361">
        <v>51</v>
      </c>
      <c r="DV361">
        <v>493</v>
      </c>
      <c r="DW361">
        <v>8763</v>
      </c>
      <c r="DX361" t="s">
        <v>1523</v>
      </c>
      <c r="DY361" t="s">
        <v>1097</v>
      </c>
      <c r="DZ361" t="s">
        <v>1572</v>
      </c>
      <c r="EA361" s="68" t="s">
        <v>700</v>
      </c>
      <c r="EB361">
        <v>55129</v>
      </c>
      <c r="EC361">
        <v>1.9</v>
      </c>
      <c r="ED361">
        <v>2.2000000000000002</v>
      </c>
      <c r="EE361">
        <v>5.7</v>
      </c>
      <c r="EF361">
        <v>4.5999999999999996</v>
      </c>
      <c r="EG361">
        <v>1.7</v>
      </c>
      <c r="EH361">
        <v>1.5</v>
      </c>
      <c r="EI361">
        <v>4.5</v>
      </c>
      <c r="EJ361">
        <v>2.8</v>
      </c>
      <c r="EK361">
        <v>1</v>
      </c>
      <c r="EL361">
        <v>4.3</v>
      </c>
      <c r="EM361">
        <v>1.6</v>
      </c>
      <c r="EN361">
        <v>1.9</v>
      </c>
      <c r="EO361">
        <v>3</v>
      </c>
      <c r="EP361">
        <v>1.2</v>
      </c>
      <c r="EQ361">
        <v>1.4</v>
      </c>
      <c r="ER361">
        <v>26.1</v>
      </c>
      <c r="ES361">
        <v>50</v>
      </c>
      <c r="ET361">
        <v>0.6</v>
      </c>
      <c r="EU361">
        <v>15.7</v>
      </c>
      <c r="EV361">
        <v>3.8</v>
      </c>
      <c r="EW361">
        <v>3.7</v>
      </c>
      <c r="EX361">
        <v>1.5</v>
      </c>
      <c r="EY361">
        <v>2</v>
      </c>
      <c r="EZ361">
        <v>1.9</v>
      </c>
      <c r="FA361">
        <v>4.9000000000000004</v>
      </c>
      <c r="FB361">
        <v>3</v>
      </c>
      <c r="FC361">
        <v>6.7</v>
      </c>
      <c r="FD361">
        <v>2</v>
      </c>
      <c r="FE361">
        <v>16.8</v>
      </c>
      <c r="FF361">
        <v>7.2</v>
      </c>
      <c r="FG361">
        <v>1.1000000000000001</v>
      </c>
      <c r="FH361">
        <v>1.3</v>
      </c>
      <c r="FI361">
        <v>1.6</v>
      </c>
      <c r="FJ361">
        <v>1.6</v>
      </c>
      <c r="FK361">
        <v>14.2</v>
      </c>
      <c r="FL361">
        <v>6.3</v>
      </c>
      <c r="FM361">
        <v>1.8</v>
      </c>
      <c r="FN361">
        <v>2.6</v>
      </c>
      <c r="FO361">
        <v>7.4</v>
      </c>
      <c r="FP361">
        <v>7.9</v>
      </c>
      <c r="FQ361">
        <v>7.8</v>
      </c>
      <c r="FR361">
        <v>1.4</v>
      </c>
      <c r="FS361">
        <v>110</v>
      </c>
      <c r="FZ361" t="s">
        <v>1871</v>
      </c>
      <c r="GA361" t="s">
        <v>1871</v>
      </c>
      <c r="GB361" t="s">
        <v>1167</v>
      </c>
      <c r="GC361" s="68" t="s">
        <v>2364</v>
      </c>
    </row>
    <row r="362" spans="1:185" x14ac:dyDescent="0.25">
      <c r="A362">
        <v>55130</v>
      </c>
      <c r="B362">
        <v>18252</v>
      </c>
      <c r="C362">
        <v>1759</v>
      </c>
      <c r="D362">
        <v>6810</v>
      </c>
      <c r="E362">
        <v>252</v>
      </c>
      <c r="F362">
        <v>10449</v>
      </c>
      <c r="G362">
        <v>1481</v>
      </c>
      <c r="H362">
        <v>993</v>
      </c>
      <c r="I362">
        <v>26</v>
      </c>
      <c r="J362">
        <v>2097</v>
      </c>
      <c r="K362">
        <v>99</v>
      </c>
      <c r="L362">
        <v>4713</v>
      </c>
      <c r="M362">
        <v>153</v>
      </c>
      <c r="N362">
        <v>1929</v>
      </c>
      <c r="O362">
        <v>381</v>
      </c>
      <c r="P362">
        <v>2840</v>
      </c>
      <c r="Q362">
        <v>496</v>
      </c>
      <c r="R362">
        <v>2302</v>
      </c>
      <c r="S362">
        <v>372</v>
      </c>
      <c r="T362">
        <v>1840</v>
      </c>
      <c r="U362">
        <v>153</v>
      </c>
      <c r="V362">
        <v>1538</v>
      </c>
      <c r="W362">
        <v>79</v>
      </c>
      <c r="X362">
        <v>9433</v>
      </c>
      <c r="Y362">
        <v>941</v>
      </c>
      <c r="Z362">
        <v>8819</v>
      </c>
      <c r="AA362">
        <v>818</v>
      </c>
      <c r="AB362">
        <v>4827</v>
      </c>
      <c r="AC362">
        <v>483</v>
      </c>
      <c r="AD362">
        <v>4048</v>
      </c>
      <c r="AE362">
        <v>208</v>
      </c>
      <c r="AF362">
        <v>365</v>
      </c>
      <c r="AG362">
        <v>14</v>
      </c>
      <c r="AH362">
        <v>6905</v>
      </c>
      <c r="AI362">
        <v>634</v>
      </c>
      <c r="AJ362">
        <v>830</v>
      </c>
      <c r="AK362">
        <v>331</v>
      </c>
      <c r="AL362">
        <v>1277</v>
      </c>
      <c r="AM362">
        <v>89</v>
      </c>
      <c r="AN362">
        <v>2638</v>
      </c>
      <c r="AO362">
        <v>633</v>
      </c>
      <c r="AP362">
        <v>3538</v>
      </c>
      <c r="AQ362">
        <v>231</v>
      </c>
      <c r="AR362">
        <v>2415</v>
      </c>
      <c r="AS362">
        <v>123</v>
      </c>
      <c r="AT362">
        <v>15837</v>
      </c>
      <c r="AU362">
        <v>1636</v>
      </c>
      <c r="AV362">
        <v>11999</v>
      </c>
      <c r="AW362">
        <v>743</v>
      </c>
      <c r="AX362">
        <v>6253</v>
      </c>
      <c r="AY362">
        <v>1016</v>
      </c>
      <c r="AZ362">
        <v>2909</v>
      </c>
      <c r="BA362">
        <v>174</v>
      </c>
      <c r="BB362">
        <v>3344</v>
      </c>
      <c r="BC362">
        <v>842</v>
      </c>
      <c r="BD362">
        <v>2941</v>
      </c>
      <c r="BE362">
        <v>629</v>
      </c>
      <c r="BF362">
        <v>2764</v>
      </c>
      <c r="BG362">
        <v>228</v>
      </c>
      <c r="BH362">
        <v>2637</v>
      </c>
      <c r="BI362">
        <v>186</v>
      </c>
      <c r="BJ362">
        <v>1171</v>
      </c>
      <c r="BK362">
        <v>83</v>
      </c>
      <c r="BL362">
        <v>7565</v>
      </c>
      <c r="BM362">
        <v>1113</v>
      </c>
      <c r="BN362">
        <v>6827</v>
      </c>
      <c r="BO362">
        <v>937</v>
      </c>
      <c r="BP362">
        <v>738</v>
      </c>
      <c r="BQ362">
        <v>176</v>
      </c>
      <c r="BR362">
        <v>2884</v>
      </c>
      <c r="BS362">
        <v>368</v>
      </c>
      <c r="BT362">
        <v>4275</v>
      </c>
      <c r="BU362">
        <v>385</v>
      </c>
      <c r="BV362">
        <v>3381</v>
      </c>
      <c r="BW362">
        <v>681</v>
      </c>
      <c r="BX362">
        <v>2793</v>
      </c>
      <c r="BY362">
        <v>415</v>
      </c>
      <c r="BZ362">
        <v>6128</v>
      </c>
      <c r="CA362">
        <v>607</v>
      </c>
      <c r="CB362">
        <v>9109</v>
      </c>
      <c r="CC362">
        <v>760</v>
      </c>
      <c r="CD362">
        <v>6825</v>
      </c>
      <c r="CE362">
        <v>851</v>
      </c>
      <c r="CF362">
        <v>2180</v>
      </c>
      <c r="CG362">
        <v>147</v>
      </c>
      <c r="CH362">
        <v>1759</v>
      </c>
      <c r="CI362">
        <v>16493</v>
      </c>
      <c r="CJ362">
        <v>6462</v>
      </c>
      <c r="CK362">
        <v>11266</v>
      </c>
      <c r="CL362">
        <v>7511</v>
      </c>
      <c r="CM362">
        <v>8985</v>
      </c>
      <c r="CN362">
        <v>4987</v>
      </c>
      <c r="CO362">
        <v>64</v>
      </c>
      <c r="CP362">
        <v>287</v>
      </c>
      <c r="CQ362">
        <v>1255</v>
      </c>
      <c r="CR362">
        <v>179</v>
      </c>
      <c r="CS362">
        <v>873</v>
      </c>
      <c r="CT362">
        <v>453</v>
      </c>
      <c r="CU362">
        <v>111</v>
      </c>
      <c r="CV362">
        <v>267</v>
      </c>
      <c r="CW362">
        <v>754</v>
      </c>
      <c r="CX362">
        <v>1670</v>
      </c>
      <c r="CY362">
        <v>783</v>
      </c>
      <c r="CZ362">
        <v>257</v>
      </c>
      <c r="DA362">
        <v>197</v>
      </c>
      <c r="DB362">
        <v>704</v>
      </c>
      <c r="DC362">
        <v>691</v>
      </c>
      <c r="DD362">
        <v>2173</v>
      </c>
      <c r="DE362">
        <v>1859</v>
      </c>
      <c r="DF362">
        <v>3581</v>
      </c>
      <c r="DG362">
        <v>1854</v>
      </c>
      <c r="DH362">
        <v>1052</v>
      </c>
      <c r="DI362">
        <v>443</v>
      </c>
      <c r="DJ362">
        <v>356</v>
      </c>
      <c r="DK362">
        <v>1284</v>
      </c>
      <c r="DL362">
        <v>915</v>
      </c>
      <c r="DM362">
        <v>13825</v>
      </c>
      <c r="DN362">
        <v>3854</v>
      </c>
      <c r="DO362">
        <v>1890</v>
      </c>
      <c r="DP362">
        <v>3550</v>
      </c>
      <c r="DQ362">
        <v>235</v>
      </c>
      <c r="DR362">
        <v>352</v>
      </c>
      <c r="DS362">
        <v>277</v>
      </c>
      <c r="DT362">
        <v>460</v>
      </c>
      <c r="DU362">
        <v>548</v>
      </c>
      <c r="DV362">
        <v>1512</v>
      </c>
      <c r="DW362">
        <v>5440</v>
      </c>
      <c r="DX362" t="s">
        <v>1523</v>
      </c>
      <c r="DY362" t="s">
        <v>1077</v>
      </c>
      <c r="DZ362" t="s">
        <v>1564</v>
      </c>
      <c r="EA362" s="68" t="s">
        <v>700</v>
      </c>
      <c r="EB362">
        <v>55130</v>
      </c>
      <c r="EC362">
        <v>1.9</v>
      </c>
      <c r="ED362">
        <v>3</v>
      </c>
      <c r="EE362">
        <v>2.4</v>
      </c>
      <c r="EF362">
        <v>6.6</v>
      </c>
      <c r="EG362">
        <v>5.3</v>
      </c>
      <c r="EH362">
        <v>4.5999999999999996</v>
      </c>
      <c r="EI362">
        <v>3.7</v>
      </c>
      <c r="EJ362">
        <v>2.5</v>
      </c>
      <c r="EK362">
        <v>2.5</v>
      </c>
      <c r="EL362">
        <v>2.2000000000000002</v>
      </c>
      <c r="EM362">
        <v>2.5</v>
      </c>
      <c r="EN362">
        <v>3.4</v>
      </c>
      <c r="EO362">
        <v>2.2999999999999998</v>
      </c>
      <c r="EP362">
        <v>2.2999999999999998</v>
      </c>
      <c r="EQ362">
        <v>2.7</v>
      </c>
      <c r="ER362">
        <v>2.5</v>
      </c>
      <c r="ES362">
        <v>5.3</v>
      </c>
      <c r="ET362">
        <v>3.2</v>
      </c>
      <c r="EU362">
        <v>13</v>
      </c>
      <c r="EV362">
        <v>5.7</v>
      </c>
      <c r="EW362">
        <v>8.4</v>
      </c>
      <c r="EX362">
        <v>2.2999999999999998</v>
      </c>
      <c r="EY362">
        <v>1.3</v>
      </c>
      <c r="EZ362">
        <v>4.5999999999999996</v>
      </c>
      <c r="FA362">
        <v>2.8</v>
      </c>
      <c r="FB362">
        <v>7.9</v>
      </c>
      <c r="FC362">
        <v>2.1</v>
      </c>
      <c r="FD362">
        <v>2.1</v>
      </c>
      <c r="FE362">
        <v>6.9</v>
      </c>
      <c r="FF362">
        <v>3</v>
      </c>
      <c r="FG362">
        <v>3.2</v>
      </c>
      <c r="FH362">
        <v>4.2</v>
      </c>
      <c r="FI362">
        <v>3</v>
      </c>
      <c r="FJ362">
        <v>2.7</v>
      </c>
      <c r="FK362">
        <v>12.8</v>
      </c>
      <c r="FL362">
        <v>3.4</v>
      </c>
      <c r="FM362">
        <v>3.5</v>
      </c>
      <c r="FN362">
        <v>4.7</v>
      </c>
      <c r="FO362">
        <v>4.2</v>
      </c>
      <c r="FP362">
        <v>2.8</v>
      </c>
      <c r="FQ362">
        <v>3.3</v>
      </c>
      <c r="FR362">
        <v>3.2</v>
      </c>
      <c r="FS362">
        <v>241</v>
      </c>
      <c r="FZ362" t="s">
        <v>1871</v>
      </c>
      <c r="GA362" t="s">
        <v>1871</v>
      </c>
      <c r="GB362" t="s">
        <v>1168</v>
      </c>
      <c r="GC362" s="68" t="s">
        <v>2364</v>
      </c>
    </row>
    <row r="363" spans="1:185" x14ac:dyDescent="0.25">
      <c r="A363">
        <v>55303</v>
      </c>
      <c r="B363">
        <v>48786</v>
      </c>
      <c r="C363">
        <v>2046</v>
      </c>
      <c r="D363">
        <v>12701</v>
      </c>
      <c r="E363">
        <v>440</v>
      </c>
      <c r="F363">
        <v>29692</v>
      </c>
      <c r="G363">
        <v>1547</v>
      </c>
      <c r="H363">
        <v>6393</v>
      </c>
      <c r="I363">
        <v>59</v>
      </c>
      <c r="J363">
        <v>3779</v>
      </c>
      <c r="K363">
        <v>126</v>
      </c>
      <c r="L363">
        <v>8922</v>
      </c>
      <c r="M363">
        <v>314</v>
      </c>
      <c r="N363">
        <v>4064</v>
      </c>
      <c r="O363">
        <v>224</v>
      </c>
      <c r="P363">
        <v>6093</v>
      </c>
      <c r="Q363">
        <v>470</v>
      </c>
      <c r="R363">
        <v>6113</v>
      </c>
      <c r="S363">
        <v>406</v>
      </c>
      <c r="T363">
        <v>7567</v>
      </c>
      <c r="U363">
        <v>274</v>
      </c>
      <c r="V363">
        <v>5855</v>
      </c>
      <c r="W363">
        <v>173</v>
      </c>
      <c r="X363">
        <v>24517</v>
      </c>
      <c r="Y363">
        <v>1247</v>
      </c>
      <c r="Z363">
        <v>24269</v>
      </c>
      <c r="AA363">
        <v>799</v>
      </c>
      <c r="AB363">
        <v>43358</v>
      </c>
      <c r="AC363">
        <v>1616</v>
      </c>
      <c r="AD363">
        <v>1698</v>
      </c>
      <c r="AE363">
        <v>60</v>
      </c>
      <c r="AF363">
        <v>413</v>
      </c>
      <c r="AG363">
        <v>15</v>
      </c>
      <c r="AH363">
        <v>1271</v>
      </c>
      <c r="AI363">
        <v>117</v>
      </c>
      <c r="AJ363">
        <v>657</v>
      </c>
      <c r="AK363">
        <v>211</v>
      </c>
      <c r="AL363">
        <v>1389</v>
      </c>
      <c r="AM363">
        <v>27</v>
      </c>
      <c r="AN363">
        <v>1383</v>
      </c>
      <c r="AO363">
        <v>259</v>
      </c>
      <c r="AP363">
        <v>42951</v>
      </c>
      <c r="AQ363">
        <v>1584</v>
      </c>
      <c r="AR363">
        <v>5021</v>
      </c>
      <c r="AS363">
        <v>206</v>
      </c>
      <c r="AT363">
        <v>43765</v>
      </c>
      <c r="AU363">
        <v>1840</v>
      </c>
      <c r="AV363">
        <v>46047</v>
      </c>
      <c r="AW363">
        <v>1744</v>
      </c>
      <c r="AX363">
        <v>2739</v>
      </c>
      <c r="AY363">
        <v>302</v>
      </c>
      <c r="AZ363">
        <v>1768</v>
      </c>
      <c r="BA363">
        <v>76</v>
      </c>
      <c r="BB363">
        <v>971</v>
      </c>
      <c r="BC363">
        <v>226</v>
      </c>
      <c r="BD363">
        <v>1725</v>
      </c>
      <c r="BE363">
        <v>286</v>
      </c>
      <c r="BF363">
        <v>9354</v>
      </c>
      <c r="BG363">
        <v>505</v>
      </c>
      <c r="BH363">
        <v>12447</v>
      </c>
      <c r="BI363">
        <v>455</v>
      </c>
      <c r="BJ363">
        <v>8495</v>
      </c>
      <c r="BK363">
        <v>136</v>
      </c>
      <c r="BL363">
        <v>25431</v>
      </c>
      <c r="BM363">
        <v>1280</v>
      </c>
      <c r="BN363">
        <v>24579</v>
      </c>
      <c r="BO363">
        <v>1150</v>
      </c>
      <c r="BP363">
        <v>852</v>
      </c>
      <c r="BQ363">
        <v>130</v>
      </c>
      <c r="BR363">
        <v>4261</v>
      </c>
      <c r="BS363">
        <v>267</v>
      </c>
      <c r="BT363">
        <v>18277</v>
      </c>
      <c r="BU363">
        <v>799</v>
      </c>
      <c r="BV363">
        <v>8037</v>
      </c>
      <c r="BW363">
        <v>575</v>
      </c>
      <c r="BX363">
        <v>3378</v>
      </c>
      <c r="BY363">
        <v>173</v>
      </c>
      <c r="BZ363">
        <v>2921</v>
      </c>
      <c r="CA363">
        <v>218</v>
      </c>
      <c r="CB363">
        <v>4911</v>
      </c>
      <c r="CC363">
        <v>312</v>
      </c>
      <c r="CD363">
        <v>18946</v>
      </c>
      <c r="CE363">
        <v>1120</v>
      </c>
      <c r="CF363">
        <v>24725</v>
      </c>
      <c r="CG363">
        <v>573</v>
      </c>
      <c r="CH363">
        <v>2046</v>
      </c>
      <c r="CI363">
        <v>46740</v>
      </c>
      <c r="CJ363">
        <v>39113</v>
      </c>
      <c r="CK363">
        <v>13635</v>
      </c>
      <c r="CL363">
        <v>42914</v>
      </c>
      <c r="CM363">
        <v>3305</v>
      </c>
      <c r="CN363">
        <v>1206</v>
      </c>
      <c r="CO363">
        <v>97</v>
      </c>
      <c r="CP363">
        <v>2570</v>
      </c>
      <c r="CQ363">
        <v>4699</v>
      </c>
      <c r="CR363">
        <v>536</v>
      </c>
      <c r="CS363">
        <v>2928</v>
      </c>
      <c r="CT363">
        <v>1320</v>
      </c>
      <c r="CU363">
        <v>348</v>
      </c>
      <c r="CV363">
        <v>2055</v>
      </c>
      <c r="CW363">
        <v>2185</v>
      </c>
      <c r="CX363">
        <v>5939</v>
      </c>
      <c r="CY363">
        <v>2020</v>
      </c>
      <c r="CZ363">
        <v>1017</v>
      </c>
      <c r="DA363">
        <v>982</v>
      </c>
      <c r="DB363">
        <v>600</v>
      </c>
      <c r="DC363">
        <v>748</v>
      </c>
      <c r="DD363">
        <v>1190</v>
      </c>
      <c r="DE363">
        <v>5231</v>
      </c>
      <c r="DF363">
        <v>12755</v>
      </c>
      <c r="DG363">
        <v>10162</v>
      </c>
      <c r="DH363">
        <v>4252</v>
      </c>
      <c r="DI363">
        <v>990</v>
      </c>
      <c r="DJ363">
        <v>584</v>
      </c>
      <c r="DK363">
        <v>1603</v>
      </c>
      <c r="DL363">
        <v>1008</v>
      </c>
      <c r="DM363">
        <v>43067</v>
      </c>
      <c r="DN363">
        <v>5678</v>
      </c>
      <c r="DO363">
        <v>13241</v>
      </c>
      <c r="DP363">
        <v>4745</v>
      </c>
      <c r="DQ363">
        <v>418</v>
      </c>
      <c r="DR363">
        <v>775</v>
      </c>
      <c r="DS363">
        <v>805</v>
      </c>
      <c r="DT363">
        <v>553</v>
      </c>
      <c r="DU363">
        <v>374</v>
      </c>
      <c r="DV363">
        <v>1694</v>
      </c>
      <c r="DW363">
        <v>17986</v>
      </c>
      <c r="DX363" t="s">
        <v>1523</v>
      </c>
      <c r="DY363" t="s">
        <v>1017</v>
      </c>
      <c r="DZ363" t="s">
        <v>1077</v>
      </c>
      <c r="EA363" s="68" t="s">
        <v>700</v>
      </c>
      <c r="EB363">
        <v>55303</v>
      </c>
      <c r="EC363">
        <v>0.7</v>
      </c>
      <c r="ED363">
        <v>1.8</v>
      </c>
      <c r="EE363">
        <v>1.8</v>
      </c>
      <c r="EF363">
        <v>2.2000000000000002</v>
      </c>
      <c r="EG363">
        <v>2.4</v>
      </c>
      <c r="EH363">
        <v>2.2999999999999998</v>
      </c>
      <c r="EI363">
        <v>1.4</v>
      </c>
      <c r="EJ363">
        <v>1.3</v>
      </c>
      <c r="EK363">
        <v>1.1000000000000001</v>
      </c>
      <c r="EL363">
        <v>1.4</v>
      </c>
      <c r="EM363">
        <v>1</v>
      </c>
      <c r="EN363">
        <v>0.7</v>
      </c>
      <c r="EO363">
        <v>1</v>
      </c>
      <c r="EP363">
        <v>0.8</v>
      </c>
      <c r="EQ363">
        <v>0.7</v>
      </c>
      <c r="ER363">
        <v>4.4000000000000004</v>
      </c>
      <c r="ES363">
        <v>6.3</v>
      </c>
      <c r="ET363">
        <v>8.1</v>
      </c>
      <c r="EU363">
        <v>17</v>
      </c>
      <c r="EV363">
        <v>2.2000000000000002</v>
      </c>
      <c r="EW363">
        <v>9.6999999999999993</v>
      </c>
      <c r="EX363">
        <v>0.7</v>
      </c>
      <c r="EY363">
        <v>0.7</v>
      </c>
      <c r="EZ363">
        <v>4.9000000000000004</v>
      </c>
      <c r="FA363">
        <v>4.2</v>
      </c>
      <c r="FB363">
        <v>10.1</v>
      </c>
      <c r="FC363">
        <v>1.9</v>
      </c>
      <c r="FD363">
        <v>0.8</v>
      </c>
      <c r="FE363">
        <v>6.1</v>
      </c>
      <c r="FF363">
        <v>1.7</v>
      </c>
      <c r="FG363">
        <v>1.2</v>
      </c>
      <c r="FH363">
        <v>0.8</v>
      </c>
      <c r="FI363">
        <v>1</v>
      </c>
      <c r="FJ363">
        <v>1</v>
      </c>
      <c r="FK363">
        <v>8</v>
      </c>
      <c r="FL363">
        <v>2.5</v>
      </c>
      <c r="FM363">
        <v>1.1000000000000001</v>
      </c>
      <c r="FN363">
        <v>1.9</v>
      </c>
      <c r="FO363">
        <v>2</v>
      </c>
      <c r="FP363">
        <v>2.2000000000000002</v>
      </c>
      <c r="FQ363">
        <v>1.6</v>
      </c>
      <c r="FR363">
        <v>0.7</v>
      </c>
      <c r="FS363">
        <v>91</v>
      </c>
      <c r="FZ363" t="s">
        <v>1871</v>
      </c>
      <c r="GA363" t="s">
        <v>1871</v>
      </c>
      <c r="GB363" t="s">
        <v>1169</v>
      </c>
      <c r="GC363" s="68" t="s">
        <v>2364</v>
      </c>
    </row>
    <row r="364" spans="1:185" x14ac:dyDescent="0.25">
      <c r="A364">
        <v>55304</v>
      </c>
      <c r="B364">
        <v>48928</v>
      </c>
      <c r="C364">
        <v>1204</v>
      </c>
      <c r="D364">
        <v>13474</v>
      </c>
      <c r="E364">
        <v>212</v>
      </c>
      <c r="F364">
        <v>29710</v>
      </c>
      <c r="G364">
        <v>992</v>
      </c>
      <c r="H364">
        <v>5744</v>
      </c>
      <c r="I364">
        <v>0</v>
      </c>
      <c r="J364">
        <v>3217</v>
      </c>
      <c r="K364">
        <v>45</v>
      </c>
      <c r="L364">
        <v>10257</v>
      </c>
      <c r="M364">
        <v>167</v>
      </c>
      <c r="N364">
        <v>3565</v>
      </c>
      <c r="O364">
        <v>187</v>
      </c>
      <c r="P364">
        <v>4318</v>
      </c>
      <c r="Q364">
        <v>181</v>
      </c>
      <c r="R364">
        <v>6478</v>
      </c>
      <c r="S364">
        <v>279</v>
      </c>
      <c r="T364">
        <v>8562</v>
      </c>
      <c r="U364">
        <v>237</v>
      </c>
      <c r="V364">
        <v>6787</v>
      </c>
      <c r="W364">
        <v>108</v>
      </c>
      <c r="X364">
        <v>24483</v>
      </c>
      <c r="Y364">
        <v>758</v>
      </c>
      <c r="Z364">
        <v>24445</v>
      </c>
      <c r="AA364">
        <v>446</v>
      </c>
      <c r="AB364">
        <v>44617</v>
      </c>
      <c r="AC364">
        <v>1127</v>
      </c>
      <c r="AD364">
        <v>1239</v>
      </c>
      <c r="AE364">
        <v>21</v>
      </c>
      <c r="AF364">
        <v>80</v>
      </c>
      <c r="AG364">
        <v>11</v>
      </c>
      <c r="AH364">
        <v>1374</v>
      </c>
      <c r="AI364">
        <v>9</v>
      </c>
      <c r="AJ364">
        <v>285</v>
      </c>
      <c r="AK364">
        <v>7</v>
      </c>
      <c r="AL364">
        <v>1323</v>
      </c>
      <c r="AM364">
        <v>29</v>
      </c>
      <c r="AN364">
        <v>1282</v>
      </c>
      <c r="AO364">
        <v>22</v>
      </c>
      <c r="AP364">
        <v>43833</v>
      </c>
      <c r="AQ364">
        <v>1112</v>
      </c>
      <c r="AR364">
        <v>3991</v>
      </c>
      <c r="AS364">
        <v>65</v>
      </c>
      <c r="AT364">
        <v>44937</v>
      </c>
      <c r="AU364">
        <v>1139</v>
      </c>
      <c r="AV364">
        <v>47092</v>
      </c>
      <c r="AW364">
        <v>1178</v>
      </c>
      <c r="AX364">
        <v>1836</v>
      </c>
      <c r="AY364">
        <v>26</v>
      </c>
      <c r="AZ364">
        <v>1255</v>
      </c>
      <c r="BA364">
        <v>0</v>
      </c>
      <c r="BB364">
        <v>581</v>
      </c>
      <c r="BC364">
        <v>26</v>
      </c>
      <c r="BD364">
        <v>1148</v>
      </c>
      <c r="BE364">
        <v>9</v>
      </c>
      <c r="BF364">
        <v>7748</v>
      </c>
      <c r="BG364">
        <v>338</v>
      </c>
      <c r="BH364">
        <v>11669</v>
      </c>
      <c r="BI364">
        <v>313</v>
      </c>
      <c r="BJ364">
        <v>11324</v>
      </c>
      <c r="BK364">
        <v>145</v>
      </c>
      <c r="BL364">
        <v>25608</v>
      </c>
      <c r="BM364">
        <v>800</v>
      </c>
      <c r="BN364">
        <v>24855</v>
      </c>
      <c r="BO364">
        <v>740</v>
      </c>
      <c r="BP364">
        <v>753</v>
      </c>
      <c r="BQ364">
        <v>60</v>
      </c>
      <c r="BR364">
        <v>4102</v>
      </c>
      <c r="BS364">
        <v>192</v>
      </c>
      <c r="BT364">
        <v>18496</v>
      </c>
      <c r="BU364">
        <v>452</v>
      </c>
      <c r="BV364">
        <v>7862</v>
      </c>
      <c r="BW364">
        <v>388</v>
      </c>
      <c r="BX364">
        <v>3352</v>
      </c>
      <c r="BY364">
        <v>152</v>
      </c>
      <c r="BZ364">
        <v>1656</v>
      </c>
      <c r="CA364">
        <v>119</v>
      </c>
      <c r="CB364">
        <v>2502</v>
      </c>
      <c r="CC364">
        <v>177</v>
      </c>
      <c r="CD364">
        <v>15945</v>
      </c>
      <c r="CE364">
        <v>716</v>
      </c>
      <c r="CF364">
        <v>30299</v>
      </c>
      <c r="CG364">
        <v>289</v>
      </c>
      <c r="CH364">
        <v>1204</v>
      </c>
      <c r="CI364">
        <v>47724</v>
      </c>
      <c r="CJ364">
        <v>42569</v>
      </c>
      <c r="CK364">
        <v>10702</v>
      </c>
      <c r="CL364">
        <v>43757</v>
      </c>
      <c r="CM364">
        <v>2671</v>
      </c>
      <c r="CN364">
        <v>685</v>
      </c>
      <c r="CO364">
        <v>170</v>
      </c>
      <c r="CP364">
        <v>1975</v>
      </c>
      <c r="CQ364">
        <v>4597</v>
      </c>
      <c r="CR364">
        <v>822</v>
      </c>
      <c r="CS364">
        <v>2809</v>
      </c>
      <c r="CT364">
        <v>1453</v>
      </c>
      <c r="CU364">
        <v>302</v>
      </c>
      <c r="CV364">
        <v>2042</v>
      </c>
      <c r="CW364">
        <v>2546</v>
      </c>
      <c r="CX364">
        <v>6338</v>
      </c>
      <c r="CY364">
        <v>1761</v>
      </c>
      <c r="CZ364">
        <v>1162</v>
      </c>
      <c r="DA364">
        <v>1055</v>
      </c>
      <c r="DB364">
        <v>375</v>
      </c>
      <c r="DC364">
        <v>329</v>
      </c>
      <c r="DD364">
        <v>523</v>
      </c>
      <c r="DE364">
        <v>2959</v>
      </c>
      <c r="DF364">
        <v>13313</v>
      </c>
      <c r="DG364">
        <v>11348</v>
      </c>
      <c r="DH364">
        <v>5144</v>
      </c>
      <c r="DI364">
        <v>683</v>
      </c>
      <c r="DJ364">
        <v>387</v>
      </c>
      <c r="DK364">
        <v>1282</v>
      </c>
      <c r="DL364">
        <v>727</v>
      </c>
      <c r="DM364">
        <v>44696</v>
      </c>
      <c r="DN364">
        <v>3788</v>
      </c>
      <c r="DO364">
        <v>14954</v>
      </c>
      <c r="DP364">
        <v>1318</v>
      </c>
      <c r="DQ364">
        <v>131</v>
      </c>
      <c r="DR364">
        <v>287</v>
      </c>
      <c r="DS364">
        <v>160</v>
      </c>
      <c r="DT364">
        <v>162</v>
      </c>
      <c r="DU364">
        <v>47</v>
      </c>
      <c r="DV364">
        <v>490</v>
      </c>
      <c r="DW364">
        <v>16272</v>
      </c>
      <c r="DX364" t="s">
        <v>1523</v>
      </c>
      <c r="DY364" t="s">
        <v>1017</v>
      </c>
      <c r="DZ364" t="s">
        <v>1575</v>
      </c>
      <c r="EA364" s="68" t="s">
        <v>700</v>
      </c>
      <c r="EB364">
        <v>55304</v>
      </c>
      <c r="EC364">
        <v>0.7</v>
      </c>
      <c r="ED364">
        <v>1.4</v>
      </c>
      <c r="EE364">
        <v>1.1000000000000001</v>
      </c>
      <c r="EF364">
        <v>3.5</v>
      </c>
      <c r="EG364">
        <v>2.2999999999999998</v>
      </c>
      <c r="EH364">
        <v>1.8</v>
      </c>
      <c r="EI364">
        <v>1</v>
      </c>
      <c r="EJ364">
        <v>0.9</v>
      </c>
      <c r="EK364">
        <v>0.4</v>
      </c>
      <c r="EL364">
        <v>1</v>
      </c>
      <c r="EM364">
        <v>0.8</v>
      </c>
      <c r="EN364">
        <v>0.3</v>
      </c>
      <c r="EO364">
        <v>0.9</v>
      </c>
      <c r="EP364">
        <v>0.6</v>
      </c>
      <c r="EQ364">
        <v>0.7</v>
      </c>
      <c r="ER364">
        <v>2</v>
      </c>
      <c r="ES364">
        <v>22.8</v>
      </c>
      <c r="ET364">
        <v>1.2</v>
      </c>
      <c r="EU364">
        <v>3.4</v>
      </c>
      <c r="EV364">
        <v>2.1</v>
      </c>
      <c r="EW364">
        <v>1.6</v>
      </c>
      <c r="EX364">
        <v>0.7</v>
      </c>
      <c r="EY364">
        <v>0.7</v>
      </c>
      <c r="EZ364">
        <v>1.5</v>
      </c>
      <c r="FA364">
        <v>1.4</v>
      </c>
      <c r="FB364">
        <v>5</v>
      </c>
      <c r="FC364">
        <v>1.1000000000000001</v>
      </c>
      <c r="FD364">
        <v>0.7</v>
      </c>
      <c r="FE364">
        <v>1.3</v>
      </c>
      <c r="FF364">
        <v>1.7</v>
      </c>
      <c r="FG364">
        <v>1</v>
      </c>
      <c r="FH364">
        <v>0.7</v>
      </c>
      <c r="FI364">
        <v>0.8</v>
      </c>
      <c r="FJ364">
        <v>0.8</v>
      </c>
      <c r="FK364">
        <v>6.5</v>
      </c>
      <c r="FL364">
        <v>2</v>
      </c>
      <c r="FM364">
        <v>0.8</v>
      </c>
      <c r="FN364">
        <v>1.8</v>
      </c>
      <c r="FO364">
        <v>2.2999999999999998</v>
      </c>
      <c r="FP364">
        <v>3</v>
      </c>
      <c r="FQ364">
        <v>1.8</v>
      </c>
      <c r="FR364">
        <v>0.3</v>
      </c>
      <c r="FS364">
        <v>51</v>
      </c>
      <c r="FZ364" t="s">
        <v>1871</v>
      </c>
      <c r="GA364" t="s">
        <v>1871</v>
      </c>
      <c r="GB364" t="s">
        <v>1170</v>
      </c>
      <c r="GC364" s="68" t="s">
        <v>2364</v>
      </c>
    </row>
    <row r="365" spans="1:185" x14ac:dyDescent="0.25">
      <c r="A365">
        <v>55305</v>
      </c>
      <c r="B365">
        <v>20737</v>
      </c>
      <c r="C365">
        <v>534</v>
      </c>
      <c r="D365">
        <v>3820</v>
      </c>
      <c r="E365">
        <v>71</v>
      </c>
      <c r="F365">
        <v>12658</v>
      </c>
      <c r="G365">
        <v>463</v>
      </c>
      <c r="H365">
        <v>4259</v>
      </c>
      <c r="I365">
        <v>0</v>
      </c>
      <c r="J365">
        <v>1323</v>
      </c>
      <c r="K365">
        <v>60</v>
      </c>
      <c r="L365">
        <v>2497</v>
      </c>
      <c r="M365">
        <v>11</v>
      </c>
      <c r="N365">
        <v>1202</v>
      </c>
      <c r="O365">
        <v>33</v>
      </c>
      <c r="P365">
        <v>3729</v>
      </c>
      <c r="Q365">
        <v>201</v>
      </c>
      <c r="R365">
        <v>2528</v>
      </c>
      <c r="S365">
        <v>100</v>
      </c>
      <c r="T365">
        <v>2250</v>
      </c>
      <c r="U365">
        <v>114</v>
      </c>
      <c r="V365">
        <v>2949</v>
      </c>
      <c r="W365">
        <v>15</v>
      </c>
      <c r="X365">
        <v>10058</v>
      </c>
      <c r="Y365">
        <v>302</v>
      </c>
      <c r="Z365">
        <v>10679</v>
      </c>
      <c r="AA365">
        <v>232</v>
      </c>
      <c r="AB365">
        <v>17065</v>
      </c>
      <c r="AC365">
        <v>366</v>
      </c>
      <c r="AD365">
        <v>1625</v>
      </c>
      <c r="AE365">
        <v>124</v>
      </c>
      <c r="AF365">
        <v>91</v>
      </c>
      <c r="AG365">
        <v>0</v>
      </c>
      <c r="AH365">
        <v>1427</v>
      </c>
      <c r="AI365">
        <v>10</v>
      </c>
      <c r="AJ365">
        <v>121</v>
      </c>
      <c r="AK365">
        <v>0</v>
      </c>
      <c r="AL365">
        <v>408</v>
      </c>
      <c r="AM365">
        <v>34</v>
      </c>
      <c r="AN365">
        <v>456</v>
      </c>
      <c r="AO365">
        <v>28</v>
      </c>
      <c r="AP365">
        <v>16736</v>
      </c>
      <c r="AQ365">
        <v>338</v>
      </c>
      <c r="AR365">
        <v>2049</v>
      </c>
      <c r="AS365">
        <v>58</v>
      </c>
      <c r="AT365">
        <v>18688</v>
      </c>
      <c r="AU365">
        <v>476</v>
      </c>
      <c r="AV365">
        <v>17879</v>
      </c>
      <c r="AW365">
        <v>364</v>
      </c>
      <c r="AX365">
        <v>2858</v>
      </c>
      <c r="AY365">
        <v>170</v>
      </c>
      <c r="AZ365">
        <v>1337</v>
      </c>
      <c r="BA365">
        <v>29</v>
      </c>
      <c r="BB365">
        <v>1521</v>
      </c>
      <c r="BC365">
        <v>141</v>
      </c>
      <c r="BD365">
        <v>384</v>
      </c>
      <c r="BE365">
        <v>28</v>
      </c>
      <c r="BF365">
        <v>2282</v>
      </c>
      <c r="BG365">
        <v>191</v>
      </c>
      <c r="BH365">
        <v>3776</v>
      </c>
      <c r="BI365">
        <v>141</v>
      </c>
      <c r="BJ365">
        <v>9273</v>
      </c>
      <c r="BK365">
        <v>70</v>
      </c>
      <c r="BL365">
        <v>11224</v>
      </c>
      <c r="BM365">
        <v>400</v>
      </c>
      <c r="BN365">
        <v>10742</v>
      </c>
      <c r="BO365">
        <v>344</v>
      </c>
      <c r="BP365">
        <v>482</v>
      </c>
      <c r="BQ365">
        <v>56</v>
      </c>
      <c r="BR365">
        <v>1434</v>
      </c>
      <c r="BS365">
        <v>63</v>
      </c>
      <c r="BT365">
        <v>7988</v>
      </c>
      <c r="BU365">
        <v>104</v>
      </c>
      <c r="BV365">
        <v>3477</v>
      </c>
      <c r="BW365">
        <v>320</v>
      </c>
      <c r="BX365">
        <v>1193</v>
      </c>
      <c r="BY365">
        <v>39</v>
      </c>
      <c r="BZ365">
        <v>1310</v>
      </c>
      <c r="CA365">
        <v>131</v>
      </c>
      <c r="CB365">
        <v>1820</v>
      </c>
      <c r="CC365">
        <v>176</v>
      </c>
      <c r="CD365">
        <v>6638</v>
      </c>
      <c r="CE365">
        <v>206</v>
      </c>
      <c r="CF365">
        <v>12269</v>
      </c>
      <c r="CG365">
        <v>152</v>
      </c>
      <c r="CH365">
        <v>534</v>
      </c>
      <c r="CI365">
        <v>20203</v>
      </c>
      <c r="CJ365">
        <v>17397</v>
      </c>
      <c r="CK365">
        <v>6071</v>
      </c>
      <c r="CL365">
        <v>16794</v>
      </c>
      <c r="CM365">
        <v>3005</v>
      </c>
      <c r="CN365">
        <v>782</v>
      </c>
      <c r="CO365">
        <v>97</v>
      </c>
      <c r="CP365">
        <v>426</v>
      </c>
      <c r="CQ365">
        <v>1227</v>
      </c>
      <c r="CR365">
        <v>469</v>
      </c>
      <c r="CS365">
        <v>1423</v>
      </c>
      <c r="CT365">
        <v>259</v>
      </c>
      <c r="CU365">
        <v>138</v>
      </c>
      <c r="CV365">
        <v>1501</v>
      </c>
      <c r="CW365">
        <v>2157</v>
      </c>
      <c r="CX365">
        <v>2665</v>
      </c>
      <c r="CY365">
        <v>799</v>
      </c>
      <c r="CZ365">
        <v>441</v>
      </c>
      <c r="DA365">
        <v>198</v>
      </c>
      <c r="DB365">
        <v>273</v>
      </c>
      <c r="DC365">
        <v>181</v>
      </c>
      <c r="DD365">
        <v>455</v>
      </c>
      <c r="DE365">
        <v>4700</v>
      </c>
      <c r="DF365">
        <v>5129</v>
      </c>
      <c r="DG365">
        <v>4239</v>
      </c>
      <c r="DH365">
        <v>1580</v>
      </c>
      <c r="DI365">
        <v>309</v>
      </c>
      <c r="DJ365">
        <v>143</v>
      </c>
      <c r="DK365">
        <v>581</v>
      </c>
      <c r="DL365">
        <v>307</v>
      </c>
      <c r="DM365">
        <v>16649</v>
      </c>
      <c r="DN365">
        <v>3784</v>
      </c>
      <c r="DO365">
        <v>5368</v>
      </c>
      <c r="DP365">
        <v>4461</v>
      </c>
      <c r="DQ365">
        <v>846</v>
      </c>
      <c r="DR365">
        <v>546</v>
      </c>
      <c r="DS365">
        <v>834</v>
      </c>
      <c r="DT365">
        <v>480</v>
      </c>
      <c r="DU365">
        <v>366</v>
      </c>
      <c r="DV365">
        <v>1319</v>
      </c>
      <c r="DW365">
        <v>9829</v>
      </c>
      <c r="DX365" t="s">
        <v>1523</v>
      </c>
      <c r="DY365" t="s">
        <v>1042</v>
      </c>
      <c r="DZ365" t="s">
        <v>1576</v>
      </c>
      <c r="EA365" s="68" t="s">
        <v>700</v>
      </c>
      <c r="EB365">
        <v>55305</v>
      </c>
      <c r="EC365">
        <v>1</v>
      </c>
      <c r="ED365">
        <v>6.8</v>
      </c>
      <c r="EE365">
        <v>0.7</v>
      </c>
      <c r="EF365">
        <v>3</v>
      </c>
      <c r="EG365">
        <v>3.3</v>
      </c>
      <c r="EH365">
        <v>2.9</v>
      </c>
      <c r="EI365">
        <v>3.5</v>
      </c>
      <c r="EJ365">
        <v>0.8</v>
      </c>
      <c r="EK365">
        <v>0.8</v>
      </c>
      <c r="EL365">
        <v>2.4</v>
      </c>
      <c r="EM365">
        <v>1.5</v>
      </c>
      <c r="EN365">
        <v>0.4</v>
      </c>
      <c r="EO365">
        <v>1.6</v>
      </c>
      <c r="EP365">
        <v>1.2</v>
      </c>
      <c r="EQ365">
        <v>0.8</v>
      </c>
      <c r="ER365">
        <v>7.9</v>
      </c>
      <c r="ES365">
        <v>17.399999999999999</v>
      </c>
      <c r="ET365">
        <v>1.3</v>
      </c>
      <c r="EU365">
        <v>13.4</v>
      </c>
      <c r="EV365">
        <v>10.9</v>
      </c>
      <c r="EW365">
        <v>8.8000000000000007</v>
      </c>
      <c r="EX365">
        <v>0.8</v>
      </c>
      <c r="EY365">
        <v>0.8</v>
      </c>
      <c r="EZ365">
        <v>5.2</v>
      </c>
      <c r="FA365">
        <v>1.8</v>
      </c>
      <c r="FB365">
        <v>9.3000000000000007</v>
      </c>
      <c r="FC365">
        <v>2.5</v>
      </c>
      <c r="FD365">
        <v>1</v>
      </c>
      <c r="FE365">
        <v>10.3</v>
      </c>
      <c r="FF365">
        <v>4.5</v>
      </c>
      <c r="FG365">
        <v>2.2000000000000002</v>
      </c>
      <c r="FH365">
        <v>0.6</v>
      </c>
      <c r="FI365">
        <v>1.5</v>
      </c>
      <c r="FJ365">
        <v>1.6</v>
      </c>
      <c r="FK365">
        <v>12.9</v>
      </c>
      <c r="FL365">
        <v>5.4</v>
      </c>
      <c r="FM365">
        <v>0.9</v>
      </c>
      <c r="FN365">
        <v>4.3</v>
      </c>
      <c r="FO365">
        <v>3.7</v>
      </c>
      <c r="FP365">
        <v>5</v>
      </c>
      <c r="FQ365">
        <v>1.6</v>
      </c>
      <c r="FR365">
        <v>1</v>
      </c>
      <c r="FS365">
        <v>88</v>
      </c>
      <c r="FZ365" t="s">
        <v>1871</v>
      </c>
      <c r="GA365" t="s">
        <v>1871</v>
      </c>
      <c r="GB365" t="s">
        <v>1171</v>
      </c>
      <c r="GC365" s="68" t="s">
        <v>2364</v>
      </c>
    </row>
    <row r="366" spans="1:185" x14ac:dyDescent="0.25">
      <c r="A366">
        <v>55306</v>
      </c>
      <c r="B366">
        <v>16104</v>
      </c>
      <c r="C366">
        <v>807</v>
      </c>
      <c r="D366">
        <v>4056</v>
      </c>
      <c r="E366">
        <v>109</v>
      </c>
      <c r="F366">
        <v>9704</v>
      </c>
      <c r="G366">
        <v>698</v>
      </c>
      <c r="H366">
        <v>2344</v>
      </c>
      <c r="I366">
        <v>0</v>
      </c>
      <c r="J366">
        <v>1035</v>
      </c>
      <c r="K366">
        <v>25</v>
      </c>
      <c r="L366">
        <v>3021</v>
      </c>
      <c r="M366">
        <v>84</v>
      </c>
      <c r="N366">
        <v>1431</v>
      </c>
      <c r="O366">
        <v>153</v>
      </c>
      <c r="P366">
        <v>1798</v>
      </c>
      <c r="Q366">
        <v>109</v>
      </c>
      <c r="R366">
        <v>1968</v>
      </c>
      <c r="S366">
        <v>269</v>
      </c>
      <c r="T366">
        <v>2141</v>
      </c>
      <c r="U366">
        <v>136</v>
      </c>
      <c r="V366">
        <v>2366</v>
      </c>
      <c r="W366">
        <v>31</v>
      </c>
      <c r="X366">
        <v>7755</v>
      </c>
      <c r="Y366">
        <v>418</v>
      </c>
      <c r="Z366">
        <v>8349</v>
      </c>
      <c r="AA366">
        <v>389</v>
      </c>
      <c r="AB366">
        <v>11462</v>
      </c>
      <c r="AC366">
        <v>459</v>
      </c>
      <c r="AD366">
        <v>1978</v>
      </c>
      <c r="AE366">
        <v>139</v>
      </c>
      <c r="AF366">
        <v>12</v>
      </c>
      <c r="AG366">
        <v>0</v>
      </c>
      <c r="AH366">
        <v>873</v>
      </c>
      <c r="AI366">
        <v>0</v>
      </c>
      <c r="AJ366">
        <v>1171</v>
      </c>
      <c r="AK366">
        <v>196</v>
      </c>
      <c r="AL366">
        <v>608</v>
      </c>
      <c r="AM366">
        <v>13</v>
      </c>
      <c r="AN366">
        <v>2189</v>
      </c>
      <c r="AO366">
        <v>310</v>
      </c>
      <c r="AP366">
        <v>10581</v>
      </c>
      <c r="AQ366">
        <v>345</v>
      </c>
      <c r="AR366">
        <v>1396</v>
      </c>
      <c r="AS366">
        <v>14</v>
      </c>
      <c r="AT366">
        <v>14708</v>
      </c>
      <c r="AU366">
        <v>793</v>
      </c>
      <c r="AV366">
        <v>13572</v>
      </c>
      <c r="AW366">
        <v>508</v>
      </c>
      <c r="AX366">
        <v>2532</v>
      </c>
      <c r="AY366">
        <v>299</v>
      </c>
      <c r="AZ366">
        <v>1431</v>
      </c>
      <c r="BA366">
        <v>0</v>
      </c>
      <c r="BB366">
        <v>1101</v>
      </c>
      <c r="BC366">
        <v>299</v>
      </c>
      <c r="BD366">
        <v>1083</v>
      </c>
      <c r="BE366">
        <v>216</v>
      </c>
      <c r="BF366">
        <v>2173</v>
      </c>
      <c r="BG366">
        <v>102</v>
      </c>
      <c r="BH366">
        <v>3219</v>
      </c>
      <c r="BI366">
        <v>101</v>
      </c>
      <c r="BJ366">
        <v>4142</v>
      </c>
      <c r="BK366">
        <v>126</v>
      </c>
      <c r="BL366">
        <v>8449</v>
      </c>
      <c r="BM366">
        <v>518</v>
      </c>
      <c r="BN366">
        <v>8087</v>
      </c>
      <c r="BO366">
        <v>493</v>
      </c>
      <c r="BP366">
        <v>362</v>
      </c>
      <c r="BQ366">
        <v>25</v>
      </c>
      <c r="BR366">
        <v>1255</v>
      </c>
      <c r="BS366">
        <v>180</v>
      </c>
      <c r="BT366">
        <v>6134</v>
      </c>
      <c r="BU366">
        <v>270</v>
      </c>
      <c r="BV366">
        <v>2411</v>
      </c>
      <c r="BW366">
        <v>267</v>
      </c>
      <c r="BX366">
        <v>1159</v>
      </c>
      <c r="BY366">
        <v>161</v>
      </c>
      <c r="BZ366">
        <v>1485</v>
      </c>
      <c r="CA366">
        <v>196</v>
      </c>
      <c r="CB366">
        <v>2935</v>
      </c>
      <c r="CC366">
        <v>196</v>
      </c>
      <c r="CD366">
        <v>5860</v>
      </c>
      <c r="CE366">
        <v>468</v>
      </c>
      <c r="CF366">
        <v>7291</v>
      </c>
      <c r="CG366">
        <v>143</v>
      </c>
      <c r="CH366">
        <v>807</v>
      </c>
      <c r="CI366">
        <v>15297</v>
      </c>
      <c r="CJ366">
        <v>12408</v>
      </c>
      <c r="CK366">
        <v>4932</v>
      </c>
      <c r="CL366">
        <v>12234</v>
      </c>
      <c r="CM366">
        <v>3003</v>
      </c>
      <c r="CN366">
        <v>1304</v>
      </c>
      <c r="CO366">
        <v>35</v>
      </c>
      <c r="CP366">
        <v>351</v>
      </c>
      <c r="CQ366">
        <v>888</v>
      </c>
      <c r="CR366">
        <v>261</v>
      </c>
      <c r="CS366">
        <v>934</v>
      </c>
      <c r="CT366">
        <v>557</v>
      </c>
      <c r="CU366">
        <v>260</v>
      </c>
      <c r="CV366">
        <v>922</v>
      </c>
      <c r="CW366">
        <v>1255</v>
      </c>
      <c r="CX366">
        <v>1739</v>
      </c>
      <c r="CY366">
        <v>1131</v>
      </c>
      <c r="CZ366">
        <v>311</v>
      </c>
      <c r="DA366">
        <v>266</v>
      </c>
      <c r="DB366">
        <v>178</v>
      </c>
      <c r="DC366">
        <v>254</v>
      </c>
      <c r="DD366">
        <v>499</v>
      </c>
      <c r="DE366">
        <v>1990</v>
      </c>
      <c r="DF366">
        <v>4289</v>
      </c>
      <c r="DG366">
        <v>2984</v>
      </c>
      <c r="DH366">
        <v>1063</v>
      </c>
      <c r="DI366">
        <v>350</v>
      </c>
      <c r="DJ366">
        <v>169</v>
      </c>
      <c r="DK366">
        <v>955</v>
      </c>
      <c r="DL366">
        <v>501</v>
      </c>
      <c r="DM366">
        <v>14004</v>
      </c>
      <c r="DN366">
        <v>1877</v>
      </c>
      <c r="DO366">
        <v>4127</v>
      </c>
      <c r="DP366">
        <v>2152</v>
      </c>
      <c r="DQ366">
        <v>195</v>
      </c>
      <c r="DR366">
        <v>350</v>
      </c>
      <c r="DS366">
        <v>336</v>
      </c>
      <c r="DT366">
        <v>346</v>
      </c>
      <c r="DU366">
        <v>60</v>
      </c>
      <c r="DV366">
        <v>828</v>
      </c>
      <c r="DW366">
        <v>6279</v>
      </c>
      <c r="DX366" t="s">
        <v>1523</v>
      </c>
      <c r="DY366" t="s">
        <v>1034</v>
      </c>
      <c r="DZ366" t="s">
        <v>1577</v>
      </c>
      <c r="EA366" s="68" t="s">
        <v>700</v>
      </c>
      <c r="EB366">
        <v>55306</v>
      </c>
      <c r="EC366">
        <v>1.7</v>
      </c>
      <c r="ED366">
        <v>3.2</v>
      </c>
      <c r="EE366">
        <v>2.2999999999999998</v>
      </c>
      <c r="EF366">
        <v>7.2</v>
      </c>
      <c r="EG366">
        <v>4.4000000000000004</v>
      </c>
      <c r="EH366">
        <v>6</v>
      </c>
      <c r="EI366">
        <v>3.7</v>
      </c>
      <c r="EJ366">
        <v>1.5</v>
      </c>
      <c r="EK366">
        <v>1.1000000000000001</v>
      </c>
      <c r="EL366">
        <v>2.2999999999999998</v>
      </c>
      <c r="EM366">
        <v>2.1</v>
      </c>
      <c r="EN366">
        <v>0.7</v>
      </c>
      <c r="EO366">
        <v>2.2000000000000002</v>
      </c>
      <c r="EP366">
        <v>1.8</v>
      </c>
      <c r="EQ366">
        <v>1.4</v>
      </c>
      <c r="ER366">
        <v>5.4</v>
      </c>
      <c r="ES366">
        <v>62.8</v>
      </c>
      <c r="ET366">
        <v>2</v>
      </c>
      <c r="EU366">
        <v>13.7</v>
      </c>
      <c r="EV366">
        <v>3.4</v>
      </c>
      <c r="EW366">
        <v>7.9</v>
      </c>
      <c r="EX366">
        <v>1.2</v>
      </c>
      <c r="EY366">
        <v>1.4</v>
      </c>
      <c r="EZ366">
        <v>5.6</v>
      </c>
      <c r="FA366">
        <v>1.2</v>
      </c>
      <c r="FB366">
        <v>10.4</v>
      </c>
      <c r="FC366">
        <v>1.4</v>
      </c>
      <c r="FD366">
        <v>1.8</v>
      </c>
      <c r="FE366">
        <v>9.3000000000000007</v>
      </c>
      <c r="FF366">
        <v>2.5</v>
      </c>
      <c r="FG366">
        <v>1.6</v>
      </c>
      <c r="FH366">
        <v>2.1</v>
      </c>
      <c r="FI366">
        <v>1.9</v>
      </c>
      <c r="FJ366">
        <v>2</v>
      </c>
      <c r="FK366">
        <v>7</v>
      </c>
      <c r="FL366">
        <v>7.3</v>
      </c>
      <c r="FM366">
        <v>2</v>
      </c>
      <c r="FN366">
        <v>5.4</v>
      </c>
      <c r="FO366">
        <v>7.7</v>
      </c>
      <c r="FP366">
        <v>4.3</v>
      </c>
      <c r="FQ366">
        <v>3.7</v>
      </c>
      <c r="FR366">
        <v>1.6</v>
      </c>
      <c r="FS366">
        <v>125</v>
      </c>
      <c r="FZ366" t="s">
        <v>1871</v>
      </c>
      <c r="GA366" t="s">
        <v>1871</v>
      </c>
      <c r="GB366" t="s">
        <v>1172</v>
      </c>
      <c r="GC366" s="68" t="s">
        <v>2364</v>
      </c>
    </row>
    <row r="367" spans="1:185" x14ac:dyDescent="0.25">
      <c r="A367">
        <v>55307</v>
      </c>
      <c r="B367">
        <v>3273</v>
      </c>
      <c r="C367">
        <v>219</v>
      </c>
      <c r="D367">
        <v>795</v>
      </c>
      <c r="E367">
        <v>60</v>
      </c>
      <c r="F367">
        <v>1904</v>
      </c>
      <c r="G367">
        <v>159</v>
      </c>
      <c r="H367">
        <v>574</v>
      </c>
      <c r="I367">
        <v>0</v>
      </c>
      <c r="J367">
        <v>213</v>
      </c>
      <c r="K367">
        <v>0</v>
      </c>
      <c r="L367">
        <v>582</v>
      </c>
      <c r="M367">
        <v>60</v>
      </c>
      <c r="N367">
        <v>266</v>
      </c>
      <c r="O367">
        <v>39</v>
      </c>
      <c r="P367">
        <v>302</v>
      </c>
      <c r="Q367">
        <v>26</v>
      </c>
      <c r="R367">
        <v>388</v>
      </c>
      <c r="S367">
        <v>25</v>
      </c>
      <c r="T367">
        <v>491</v>
      </c>
      <c r="U367">
        <v>38</v>
      </c>
      <c r="V367">
        <v>457</v>
      </c>
      <c r="W367">
        <v>31</v>
      </c>
      <c r="X367">
        <v>1695</v>
      </c>
      <c r="Y367">
        <v>135</v>
      </c>
      <c r="Z367">
        <v>1578</v>
      </c>
      <c r="AA367">
        <v>84</v>
      </c>
      <c r="AB367">
        <v>3175</v>
      </c>
      <c r="AC367">
        <v>219</v>
      </c>
      <c r="AD367">
        <v>29</v>
      </c>
      <c r="AE367">
        <v>0</v>
      </c>
      <c r="AF367">
        <v>0</v>
      </c>
      <c r="AG367">
        <v>0</v>
      </c>
      <c r="AH367">
        <v>18</v>
      </c>
      <c r="AI367">
        <v>0</v>
      </c>
      <c r="AJ367">
        <v>13</v>
      </c>
      <c r="AK367">
        <v>0</v>
      </c>
      <c r="AL367">
        <v>38</v>
      </c>
      <c r="AM367">
        <v>0</v>
      </c>
      <c r="AN367">
        <v>565</v>
      </c>
      <c r="AO367">
        <v>192</v>
      </c>
      <c r="AP367">
        <v>2623</v>
      </c>
      <c r="AQ367">
        <v>27</v>
      </c>
      <c r="AR367">
        <v>364</v>
      </c>
      <c r="AS367">
        <v>15</v>
      </c>
      <c r="AT367">
        <v>2909</v>
      </c>
      <c r="AU367">
        <v>204</v>
      </c>
      <c r="AV367">
        <v>2922</v>
      </c>
      <c r="AW367">
        <v>64</v>
      </c>
      <c r="AX367">
        <v>351</v>
      </c>
      <c r="AY367">
        <v>155</v>
      </c>
      <c r="AZ367">
        <v>69</v>
      </c>
      <c r="BA367">
        <v>0</v>
      </c>
      <c r="BB367">
        <v>282</v>
      </c>
      <c r="BC367">
        <v>155</v>
      </c>
      <c r="BD367">
        <v>280</v>
      </c>
      <c r="BE367">
        <v>105</v>
      </c>
      <c r="BF367">
        <v>854</v>
      </c>
      <c r="BG367">
        <v>5</v>
      </c>
      <c r="BH367">
        <v>776</v>
      </c>
      <c r="BI367">
        <v>10</v>
      </c>
      <c r="BJ367">
        <v>302</v>
      </c>
      <c r="BK367">
        <v>0</v>
      </c>
      <c r="BL367">
        <v>1634</v>
      </c>
      <c r="BM367">
        <v>148</v>
      </c>
      <c r="BN367">
        <v>1597</v>
      </c>
      <c r="BO367">
        <v>129</v>
      </c>
      <c r="BP367">
        <v>37</v>
      </c>
      <c r="BQ367">
        <v>19</v>
      </c>
      <c r="BR367">
        <v>270</v>
      </c>
      <c r="BS367">
        <v>11</v>
      </c>
      <c r="BT367">
        <v>1189</v>
      </c>
      <c r="BU367">
        <v>95</v>
      </c>
      <c r="BV367">
        <v>533</v>
      </c>
      <c r="BW367">
        <v>49</v>
      </c>
      <c r="BX367">
        <v>182</v>
      </c>
      <c r="BY367">
        <v>15</v>
      </c>
      <c r="BZ367">
        <v>238</v>
      </c>
      <c r="CA367">
        <v>29</v>
      </c>
      <c r="CB367">
        <v>515</v>
      </c>
      <c r="CC367">
        <v>120</v>
      </c>
      <c r="CD367">
        <v>1400</v>
      </c>
      <c r="CE367">
        <v>76</v>
      </c>
      <c r="CF367">
        <v>1354</v>
      </c>
      <c r="CG367">
        <v>23</v>
      </c>
      <c r="CH367">
        <v>219</v>
      </c>
      <c r="CI367">
        <v>3054</v>
      </c>
      <c r="CJ367">
        <v>2472</v>
      </c>
      <c r="CK367">
        <v>1166</v>
      </c>
      <c r="CL367">
        <v>2624</v>
      </c>
      <c r="CM367">
        <v>517</v>
      </c>
      <c r="CN367">
        <v>280</v>
      </c>
      <c r="CO367">
        <v>148</v>
      </c>
      <c r="CP367">
        <v>144</v>
      </c>
      <c r="CQ367">
        <v>524</v>
      </c>
      <c r="CR367">
        <v>51</v>
      </c>
      <c r="CS367">
        <v>179</v>
      </c>
      <c r="CT367">
        <v>93</v>
      </c>
      <c r="CU367">
        <v>9</v>
      </c>
      <c r="CV367">
        <v>65</v>
      </c>
      <c r="CW367">
        <v>78</v>
      </c>
      <c r="CX367">
        <v>396</v>
      </c>
      <c r="CY367">
        <v>45</v>
      </c>
      <c r="CZ367">
        <v>62</v>
      </c>
      <c r="DA367">
        <v>32</v>
      </c>
      <c r="DB367">
        <v>43</v>
      </c>
      <c r="DC367">
        <v>29</v>
      </c>
      <c r="DD367">
        <v>100</v>
      </c>
      <c r="DE367">
        <v>391</v>
      </c>
      <c r="DF367">
        <v>940</v>
      </c>
      <c r="DG367">
        <v>749</v>
      </c>
      <c r="DH367">
        <v>241</v>
      </c>
      <c r="DI367">
        <v>101</v>
      </c>
      <c r="DJ367">
        <v>52</v>
      </c>
      <c r="DK367">
        <v>90</v>
      </c>
      <c r="DL367">
        <v>70</v>
      </c>
      <c r="DM367">
        <v>2898</v>
      </c>
      <c r="DN367">
        <v>335</v>
      </c>
      <c r="DO367">
        <v>987</v>
      </c>
      <c r="DP367">
        <v>344</v>
      </c>
      <c r="DQ367">
        <v>92</v>
      </c>
      <c r="DR367">
        <v>19</v>
      </c>
      <c r="DS367">
        <v>42</v>
      </c>
      <c r="DT367">
        <v>43</v>
      </c>
      <c r="DU367">
        <v>48</v>
      </c>
      <c r="DV367">
        <v>80</v>
      </c>
      <c r="DW367">
        <v>1331</v>
      </c>
      <c r="DX367" t="s">
        <v>1521</v>
      </c>
      <c r="DY367" t="s">
        <v>1087</v>
      </c>
      <c r="DZ367" t="s">
        <v>1578</v>
      </c>
      <c r="EA367" s="68" t="s">
        <v>700</v>
      </c>
      <c r="EB367">
        <v>55307</v>
      </c>
      <c r="EC367">
        <v>3.1</v>
      </c>
      <c r="ED367">
        <v>7.9</v>
      </c>
      <c r="EE367">
        <v>7.4</v>
      </c>
      <c r="EF367">
        <v>14.1</v>
      </c>
      <c r="EG367">
        <v>6.8</v>
      </c>
      <c r="EH367">
        <v>8.9</v>
      </c>
      <c r="EI367">
        <v>6.8</v>
      </c>
      <c r="EJ367">
        <v>5</v>
      </c>
      <c r="EK367">
        <v>5.4</v>
      </c>
      <c r="EL367">
        <v>5.7</v>
      </c>
      <c r="EM367">
        <v>3.9</v>
      </c>
      <c r="EN367">
        <v>3</v>
      </c>
      <c r="EO367">
        <v>3.7</v>
      </c>
      <c r="EP367">
        <v>4</v>
      </c>
      <c r="EQ367">
        <v>3.2</v>
      </c>
      <c r="ER367">
        <v>40.4</v>
      </c>
      <c r="ET367">
        <v>51.3</v>
      </c>
      <c r="EU367">
        <v>60.4</v>
      </c>
      <c r="EV367">
        <v>34.9</v>
      </c>
      <c r="EW367">
        <v>16.5</v>
      </c>
      <c r="EX367">
        <v>0.5</v>
      </c>
      <c r="EY367">
        <v>1.4</v>
      </c>
      <c r="EZ367">
        <v>23.2</v>
      </c>
      <c r="FA367">
        <v>22.2</v>
      </c>
      <c r="FB367">
        <v>26.6</v>
      </c>
      <c r="FC367">
        <v>4.0999999999999996</v>
      </c>
      <c r="FD367">
        <v>3.2</v>
      </c>
      <c r="FE367">
        <v>18.5</v>
      </c>
      <c r="FF367">
        <v>0.9</v>
      </c>
      <c r="FG367">
        <v>1.7</v>
      </c>
      <c r="FH367">
        <v>5.6</v>
      </c>
      <c r="FI367">
        <v>4.0999999999999996</v>
      </c>
      <c r="FJ367">
        <v>4.2</v>
      </c>
      <c r="FK367">
        <v>34.1</v>
      </c>
      <c r="FL367">
        <v>5.5</v>
      </c>
      <c r="FM367">
        <v>5.8</v>
      </c>
      <c r="FN367">
        <v>4.5999999999999996</v>
      </c>
      <c r="FO367">
        <v>8.6999999999999993</v>
      </c>
      <c r="FP367">
        <v>12.8</v>
      </c>
      <c r="FQ367">
        <v>3.6</v>
      </c>
      <c r="FR367">
        <v>1.5</v>
      </c>
      <c r="FS367">
        <v>24</v>
      </c>
      <c r="FZ367" t="s">
        <v>1871</v>
      </c>
      <c r="GA367" t="s">
        <v>1871</v>
      </c>
      <c r="GB367" t="s">
        <v>1173</v>
      </c>
      <c r="GC367" s="68" t="s">
        <v>2364</v>
      </c>
    </row>
    <row r="368" spans="1:185" x14ac:dyDescent="0.25">
      <c r="A368">
        <v>55308</v>
      </c>
      <c r="B368">
        <v>10015</v>
      </c>
      <c r="C368">
        <v>338</v>
      </c>
      <c r="D368">
        <v>3173</v>
      </c>
      <c r="E368">
        <v>0</v>
      </c>
      <c r="F368">
        <v>6140</v>
      </c>
      <c r="G368">
        <v>338</v>
      </c>
      <c r="H368">
        <v>702</v>
      </c>
      <c r="I368">
        <v>0</v>
      </c>
      <c r="J368">
        <v>833</v>
      </c>
      <c r="K368">
        <v>0</v>
      </c>
      <c r="L368">
        <v>2340</v>
      </c>
      <c r="M368">
        <v>0</v>
      </c>
      <c r="N368">
        <v>851</v>
      </c>
      <c r="O368">
        <v>22</v>
      </c>
      <c r="P368">
        <v>1152</v>
      </c>
      <c r="Q368">
        <v>91</v>
      </c>
      <c r="R368">
        <v>1448</v>
      </c>
      <c r="S368">
        <v>84</v>
      </c>
      <c r="T368">
        <v>1738</v>
      </c>
      <c r="U368">
        <v>112</v>
      </c>
      <c r="V368">
        <v>951</v>
      </c>
      <c r="W368">
        <v>29</v>
      </c>
      <c r="X368">
        <v>5112</v>
      </c>
      <c r="Y368">
        <v>193</v>
      </c>
      <c r="Z368">
        <v>4903</v>
      </c>
      <c r="AA368">
        <v>145</v>
      </c>
      <c r="AB368">
        <v>9541</v>
      </c>
      <c r="AC368">
        <v>325</v>
      </c>
      <c r="AD368">
        <v>40</v>
      </c>
      <c r="AE368">
        <v>0</v>
      </c>
      <c r="AF368">
        <v>127</v>
      </c>
      <c r="AG368">
        <v>0</v>
      </c>
      <c r="AH368">
        <v>132</v>
      </c>
      <c r="AI368">
        <v>13</v>
      </c>
      <c r="AJ368">
        <v>0</v>
      </c>
      <c r="AK368">
        <v>0</v>
      </c>
      <c r="AL368">
        <v>175</v>
      </c>
      <c r="AM368">
        <v>0</v>
      </c>
      <c r="AN368">
        <v>56</v>
      </c>
      <c r="AO368">
        <v>24</v>
      </c>
      <c r="AP368">
        <v>9517</v>
      </c>
      <c r="AQ368">
        <v>301</v>
      </c>
      <c r="AR368">
        <v>626</v>
      </c>
      <c r="AS368">
        <v>0</v>
      </c>
      <c r="AT368">
        <v>9389</v>
      </c>
      <c r="AU368">
        <v>338</v>
      </c>
      <c r="AV368">
        <v>9809</v>
      </c>
      <c r="AW368">
        <v>303</v>
      </c>
      <c r="AX368">
        <v>206</v>
      </c>
      <c r="AY368">
        <v>35</v>
      </c>
      <c r="AZ368">
        <v>106</v>
      </c>
      <c r="BA368">
        <v>13</v>
      </c>
      <c r="BB368">
        <v>100</v>
      </c>
      <c r="BC368">
        <v>22</v>
      </c>
      <c r="BD368">
        <v>245</v>
      </c>
      <c r="BE368">
        <v>23</v>
      </c>
      <c r="BF368">
        <v>1661</v>
      </c>
      <c r="BG368">
        <v>106</v>
      </c>
      <c r="BH368">
        <v>2398</v>
      </c>
      <c r="BI368">
        <v>165</v>
      </c>
      <c r="BJ368">
        <v>1687</v>
      </c>
      <c r="BK368">
        <v>22</v>
      </c>
      <c r="BL368">
        <v>5623</v>
      </c>
      <c r="BM368">
        <v>322</v>
      </c>
      <c r="BN368">
        <v>5479</v>
      </c>
      <c r="BO368">
        <v>287</v>
      </c>
      <c r="BP368">
        <v>144</v>
      </c>
      <c r="BQ368">
        <v>35</v>
      </c>
      <c r="BR368">
        <v>517</v>
      </c>
      <c r="BS368">
        <v>16</v>
      </c>
      <c r="BT368">
        <v>4038</v>
      </c>
      <c r="BU368">
        <v>69</v>
      </c>
      <c r="BV368">
        <v>1680</v>
      </c>
      <c r="BW368">
        <v>229</v>
      </c>
      <c r="BX368">
        <v>422</v>
      </c>
      <c r="BY368">
        <v>40</v>
      </c>
      <c r="BZ368">
        <v>248</v>
      </c>
      <c r="CA368">
        <v>6</v>
      </c>
      <c r="CB368">
        <v>783</v>
      </c>
      <c r="CC368">
        <v>120</v>
      </c>
      <c r="CD368">
        <v>3339</v>
      </c>
      <c r="CE368">
        <v>125</v>
      </c>
      <c r="CF368">
        <v>5893</v>
      </c>
      <c r="CG368">
        <v>93</v>
      </c>
      <c r="CH368">
        <v>338</v>
      </c>
      <c r="CI368">
        <v>9677</v>
      </c>
      <c r="CJ368">
        <v>8636</v>
      </c>
      <c r="CK368">
        <v>1876</v>
      </c>
      <c r="CL368">
        <v>8969</v>
      </c>
      <c r="CM368">
        <v>359</v>
      </c>
      <c r="CN368">
        <v>206</v>
      </c>
      <c r="CO368">
        <v>80</v>
      </c>
      <c r="CP368">
        <v>638</v>
      </c>
      <c r="CQ368">
        <v>760</v>
      </c>
      <c r="CR368">
        <v>194</v>
      </c>
      <c r="CS368">
        <v>695</v>
      </c>
      <c r="CT368">
        <v>479</v>
      </c>
      <c r="CU368">
        <v>41</v>
      </c>
      <c r="CV368">
        <v>321</v>
      </c>
      <c r="CW368">
        <v>485</v>
      </c>
      <c r="CX368">
        <v>1247</v>
      </c>
      <c r="CY368">
        <v>372</v>
      </c>
      <c r="CZ368">
        <v>289</v>
      </c>
      <c r="DA368">
        <v>306</v>
      </c>
      <c r="DB368">
        <v>62</v>
      </c>
      <c r="DC368">
        <v>45</v>
      </c>
      <c r="DD368">
        <v>86</v>
      </c>
      <c r="DE368">
        <v>666</v>
      </c>
      <c r="DF368">
        <v>2588</v>
      </c>
      <c r="DG368">
        <v>2244</v>
      </c>
      <c r="DH368">
        <v>1205</v>
      </c>
      <c r="DI368">
        <v>131</v>
      </c>
      <c r="DJ368">
        <v>120</v>
      </c>
      <c r="DK368">
        <v>213</v>
      </c>
      <c r="DL368">
        <v>170</v>
      </c>
      <c r="DM368">
        <v>9130</v>
      </c>
      <c r="DN368">
        <v>796</v>
      </c>
      <c r="DO368">
        <v>2821</v>
      </c>
      <c r="DP368">
        <v>433</v>
      </c>
      <c r="DQ368">
        <v>71</v>
      </c>
      <c r="DR368">
        <v>75</v>
      </c>
      <c r="DS368">
        <v>45</v>
      </c>
      <c r="DT368">
        <v>132</v>
      </c>
      <c r="DU368">
        <v>29</v>
      </c>
      <c r="DV368">
        <v>60</v>
      </c>
      <c r="DW368">
        <v>3254</v>
      </c>
      <c r="DX368" t="s">
        <v>1516</v>
      </c>
      <c r="DY368" t="s">
        <v>1086</v>
      </c>
      <c r="DZ368" t="s">
        <v>1018</v>
      </c>
      <c r="EA368" s="68" t="s">
        <v>700</v>
      </c>
      <c r="EB368">
        <v>55308</v>
      </c>
      <c r="EC368">
        <v>1.5</v>
      </c>
      <c r="ED368">
        <v>2.1</v>
      </c>
      <c r="EE368">
        <v>0.7</v>
      </c>
      <c r="EF368">
        <v>4.3</v>
      </c>
      <c r="EG368">
        <v>6.6</v>
      </c>
      <c r="EH368">
        <v>4.9000000000000004</v>
      </c>
      <c r="EI368">
        <v>5</v>
      </c>
      <c r="EJ368">
        <v>3.4</v>
      </c>
      <c r="EK368">
        <v>4.8</v>
      </c>
      <c r="EL368">
        <v>0.5</v>
      </c>
      <c r="EM368">
        <v>2.5</v>
      </c>
      <c r="EN368">
        <v>2.5</v>
      </c>
      <c r="EO368">
        <v>2.1</v>
      </c>
      <c r="EP368">
        <v>2.1</v>
      </c>
      <c r="EQ368">
        <v>1.6</v>
      </c>
      <c r="ER368">
        <v>33.700000000000003</v>
      </c>
      <c r="ES368">
        <v>12.8</v>
      </c>
      <c r="ET368">
        <v>19.7</v>
      </c>
      <c r="EV368">
        <v>9.5</v>
      </c>
      <c r="EW368">
        <v>54.7</v>
      </c>
      <c r="EX368">
        <v>1.5</v>
      </c>
      <c r="EY368">
        <v>1.4</v>
      </c>
      <c r="EZ368">
        <v>18.600000000000001</v>
      </c>
      <c r="FA368">
        <v>18.2</v>
      </c>
      <c r="FB368">
        <v>32.4</v>
      </c>
      <c r="FC368">
        <v>2.8</v>
      </c>
      <c r="FD368">
        <v>1.6</v>
      </c>
      <c r="FE368">
        <v>14.6</v>
      </c>
      <c r="FF368">
        <v>4.9000000000000004</v>
      </c>
      <c r="FG368">
        <v>4.5</v>
      </c>
      <c r="FH368">
        <v>2</v>
      </c>
      <c r="FI368">
        <v>2.7</v>
      </c>
      <c r="FJ368">
        <v>2.8</v>
      </c>
      <c r="FK368">
        <v>28.5</v>
      </c>
      <c r="FL368">
        <v>3.8</v>
      </c>
      <c r="FM368">
        <v>1.4</v>
      </c>
      <c r="FN368">
        <v>7.9</v>
      </c>
      <c r="FO368">
        <v>9.8000000000000007</v>
      </c>
      <c r="FP368">
        <v>10.5</v>
      </c>
      <c r="FQ368">
        <v>2.4</v>
      </c>
      <c r="FR368">
        <v>1.5</v>
      </c>
      <c r="FS368">
        <v>10</v>
      </c>
      <c r="FZ368" t="s">
        <v>1871</v>
      </c>
      <c r="GA368" t="s">
        <v>1871</v>
      </c>
      <c r="GB368" t="s">
        <v>1174</v>
      </c>
      <c r="GC368" s="68" t="s">
        <v>2364</v>
      </c>
    </row>
    <row r="369" spans="1:185" x14ac:dyDescent="0.25">
      <c r="A369">
        <v>55309</v>
      </c>
      <c r="B369">
        <v>18886</v>
      </c>
      <c r="C369">
        <v>392</v>
      </c>
      <c r="D369">
        <v>5829</v>
      </c>
      <c r="E369">
        <v>80</v>
      </c>
      <c r="F369">
        <v>11491</v>
      </c>
      <c r="G369">
        <v>312</v>
      </c>
      <c r="H369">
        <v>1566</v>
      </c>
      <c r="I369">
        <v>0</v>
      </c>
      <c r="J369">
        <v>1786</v>
      </c>
      <c r="K369">
        <v>32</v>
      </c>
      <c r="L369">
        <v>4043</v>
      </c>
      <c r="M369">
        <v>48</v>
      </c>
      <c r="N369">
        <v>1562</v>
      </c>
      <c r="O369">
        <v>36</v>
      </c>
      <c r="P369">
        <v>2356</v>
      </c>
      <c r="Q369">
        <v>119</v>
      </c>
      <c r="R369">
        <v>2989</v>
      </c>
      <c r="S369">
        <v>76</v>
      </c>
      <c r="T369">
        <v>2460</v>
      </c>
      <c r="U369">
        <v>51</v>
      </c>
      <c r="V369">
        <v>2124</v>
      </c>
      <c r="W369">
        <v>30</v>
      </c>
      <c r="X369">
        <v>9135</v>
      </c>
      <c r="Y369">
        <v>205</v>
      </c>
      <c r="Z369">
        <v>9751</v>
      </c>
      <c r="AA369">
        <v>187</v>
      </c>
      <c r="AB369">
        <v>17636</v>
      </c>
      <c r="AC369">
        <v>368</v>
      </c>
      <c r="AD369">
        <v>101</v>
      </c>
      <c r="AE369">
        <v>8</v>
      </c>
      <c r="AF369">
        <v>147</v>
      </c>
      <c r="AG369">
        <v>0</v>
      </c>
      <c r="AH369">
        <v>168</v>
      </c>
      <c r="AI369">
        <v>0</v>
      </c>
      <c r="AJ369">
        <v>454</v>
      </c>
      <c r="AK369">
        <v>16</v>
      </c>
      <c r="AL369">
        <v>380</v>
      </c>
      <c r="AM369">
        <v>0</v>
      </c>
      <c r="AN369">
        <v>995</v>
      </c>
      <c r="AO369">
        <v>28</v>
      </c>
      <c r="AP369">
        <v>17275</v>
      </c>
      <c r="AQ369">
        <v>356</v>
      </c>
      <c r="AR369">
        <v>1469</v>
      </c>
      <c r="AS369">
        <v>44</v>
      </c>
      <c r="AT369">
        <v>17417</v>
      </c>
      <c r="AU369">
        <v>348</v>
      </c>
      <c r="AV369">
        <v>18384</v>
      </c>
      <c r="AW369">
        <v>367</v>
      </c>
      <c r="AX369">
        <v>502</v>
      </c>
      <c r="AY369">
        <v>25</v>
      </c>
      <c r="AZ369">
        <v>266</v>
      </c>
      <c r="BA369">
        <v>9</v>
      </c>
      <c r="BB369">
        <v>236</v>
      </c>
      <c r="BC369">
        <v>16</v>
      </c>
      <c r="BD369">
        <v>610</v>
      </c>
      <c r="BE369">
        <v>15</v>
      </c>
      <c r="BF369">
        <v>2957</v>
      </c>
      <c r="BG369">
        <v>59</v>
      </c>
      <c r="BH369">
        <v>4407</v>
      </c>
      <c r="BI369">
        <v>147</v>
      </c>
      <c r="BJ369">
        <v>3521</v>
      </c>
      <c r="BK369">
        <v>55</v>
      </c>
      <c r="BL369">
        <v>9931</v>
      </c>
      <c r="BM369">
        <v>262</v>
      </c>
      <c r="BN369">
        <v>9774</v>
      </c>
      <c r="BO369">
        <v>256</v>
      </c>
      <c r="BP369">
        <v>157</v>
      </c>
      <c r="BQ369">
        <v>6</v>
      </c>
      <c r="BR369">
        <v>1560</v>
      </c>
      <c r="BS369">
        <v>50</v>
      </c>
      <c r="BT369">
        <v>7544</v>
      </c>
      <c r="BU369">
        <v>142</v>
      </c>
      <c r="BV369">
        <v>2576</v>
      </c>
      <c r="BW369">
        <v>120</v>
      </c>
      <c r="BX369">
        <v>1371</v>
      </c>
      <c r="BY369">
        <v>50</v>
      </c>
      <c r="BZ369">
        <v>1355</v>
      </c>
      <c r="CA369">
        <v>15</v>
      </c>
      <c r="CB369">
        <v>2114</v>
      </c>
      <c r="CC369">
        <v>15</v>
      </c>
      <c r="CD369">
        <v>7048</v>
      </c>
      <c r="CE369">
        <v>104</v>
      </c>
      <c r="CF369">
        <v>9679</v>
      </c>
      <c r="CG369">
        <v>273</v>
      </c>
      <c r="CH369">
        <v>392</v>
      </c>
      <c r="CI369">
        <v>18494</v>
      </c>
      <c r="CJ369">
        <v>15996</v>
      </c>
      <c r="CK369">
        <v>4130</v>
      </c>
      <c r="CL369">
        <v>16530</v>
      </c>
      <c r="CM369">
        <v>904</v>
      </c>
      <c r="CN369">
        <v>312</v>
      </c>
      <c r="CO369">
        <v>82</v>
      </c>
      <c r="CP369">
        <v>659</v>
      </c>
      <c r="CQ369">
        <v>1738</v>
      </c>
      <c r="CR369">
        <v>406</v>
      </c>
      <c r="CS369">
        <v>1274</v>
      </c>
      <c r="CT369">
        <v>664</v>
      </c>
      <c r="CU369">
        <v>149</v>
      </c>
      <c r="CV369">
        <v>567</v>
      </c>
      <c r="CW369">
        <v>880</v>
      </c>
      <c r="CX369">
        <v>2279</v>
      </c>
      <c r="CY369">
        <v>781</v>
      </c>
      <c r="CZ369">
        <v>552</v>
      </c>
      <c r="DA369">
        <v>463</v>
      </c>
      <c r="DB369">
        <v>240</v>
      </c>
      <c r="DC369">
        <v>149</v>
      </c>
      <c r="DD369">
        <v>305</v>
      </c>
      <c r="DE369">
        <v>1174</v>
      </c>
      <c r="DF369">
        <v>5046</v>
      </c>
      <c r="DG369">
        <v>4076</v>
      </c>
      <c r="DH369">
        <v>1955</v>
      </c>
      <c r="DI369">
        <v>499</v>
      </c>
      <c r="DJ369">
        <v>264</v>
      </c>
      <c r="DK369">
        <v>471</v>
      </c>
      <c r="DL369">
        <v>378</v>
      </c>
      <c r="DM369">
        <v>16668</v>
      </c>
      <c r="DN369">
        <v>1900</v>
      </c>
      <c r="DO369">
        <v>5493</v>
      </c>
      <c r="DP369">
        <v>727</v>
      </c>
      <c r="DQ369">
        <v>119</v>
      </c>
      <c r="DR369">
        <v>81</v>
      </c>
      <c r="DS369">
        <v>112</v>
      </c>
      <c r="DT369">
        <v>47</v>
      </c>
      <c r="DU369">
        <v>48</v>
      </c>
      <c r="DV369">
        <v>297</v>
      </c>
      <c r="DW369">
        <v>6220</v>
      </c>
      <c r="DX369" t="s">
        <v>1516</v>
      </c>
      <c r="DY369" t="s">
        <v>1086</v>
      </c>
      <c r="DZ369" t="s">
        <v>1579</v>
      </c>
      <c r="EA369" s="68" t="s">
        <v>700</v>
      </c>
      <c r="EB369">
        <v>55309</v>
      </c>
      <c r="EC369">
        <v>1</v>
      </c>
      <c r="ED369">
        <v>3</v>
      </c>
      <c r="EE369">
        <v>1.1000000000000001</v>
      </c>
      <c r="EF369">
        <v>2.2000000000000002</v>
      </c>
      <c r="EG369">
        <v>3.3</v>
      </c>
      <c r="EH369">
        <v>2.7</v>
      </c>
      <c r="EI369">
        <v>1.8</v>
      </c>
      <c r="EJ369">
        <v>1.4</v>
      </c>
      <c r="EK369">
        <v>1.5</v>
      </c>
      <c r="EL369">
        <v>1.2</v>
      </c>
      <c r="EM369">
        <v>1.2</v>
      </c>
      <c r="EN369">
        <v>1.1000000000000001</v>
      </c>
      <c r="EO369">
        <v>1</v>
      </c>
      <c r="EP369">
        <v>1.3</v>
      </c>
      <c r="EQ369">
        <v>1.1000000000000001</v>
      </c>
      <c r="ER369">
        <v>14</v>
      </c>
      <c r="ES369">
        <v>11.2</v>
      </c>
      <c r="ET369">
        <v>9.9</v>
      </c>
      <c r="EU369">
        <v>5.0999999999999996</v>
      </c>
      <c r="EV369">
        <v>4.5</v>
      </c>
      <c r="EW369">
        <v>3.4</v>
      </c>
      <c r="EX369">
        <v>1</v>
      </c>
      <c r="EY369">
        <v>1</v>
      </c>
      <c r="EZ369">
        <v>5.8</v>
      </c>
      <c r="FA369">
        <v>5</v>
      </c>
      <c r="FB369">
        <v>10.7</v>
      </c>
      <c r="FC369">
        <v>2.8</v>
      </c>
      <c r="FD369">
        <v>1</v>
      </c>
      <c r="FE369">
        <v>3.9</v>
      </c>
      <c r="FF369">
        <v>1.3</v>
      </c>
      <c r="FG369">
        <v>2</v>
      </c>
      <c r="FH369">
        <v>1.6</v>
      </c>
      <c r="FI369">
        <v>1.3</v>
      </c>
      <c r="FJ369">
        <v>1.3</v>
      </c>
      <c r="FK369">
        <v>4.9000000000000004</v>
      </c>
      <c r="FL369">
        <v>2.9</v>
      </c>
      <c r="FM369">
        <v>1</v>
      </c>
      <c r="FN369">
        <v>2.8</v>
      </c>
      <c r="FO369">
        <v>3.3</v>
      </c>
      <c r="FP369">
        <v>1.1000000000000001</v>
      </c>
      <c r="FQ369">
        <v>0.9</v>
      </c>
      <c r="FR369">
        <v>1.9</v>
      </c>
      <c r="FS369">
        <v>23</v>
      </c>
      <c r="FZ369" t="s">
        <v>1871</v>
      </c>
      <c r="GA369" t="s">
        <v>1871</v>
      </c>
      <c r="GB369" t="s">
        <v>1175</v>
      </c>
      <c r="GC369" s="68" t="s">
        <v>2364</v>
      </c>
    </row>
    <row r="370" spans="1:185" x14ac:dyDescent="0.25">
      <c r="A370">
        <v>55311</v>
      </c>
      <c r="B370">
        <v>37703</v>
      </c>
      <c r="C370">
        <v>1005</v>
      </c>
      <c r="D370">
        <v>11209</v>
      </c>
      <c r="E370">
        <v>424</v>
      </c>
      <c r="F370">
        <v>22455</v>
      </c>
      <c r="G370">
        <v>557</v>
      </c>
      <c r="H370">
        <v>4039</v>
      </c>
      <c r="I370">
        <v>24</v>
      </c>
      <c r="J370">
        <v>2896</v>
      </c>
      <c r="K370">
        <v>177</v>
      </c>
      <c r="L370">
        <v>8313</v>
      </c>
      <c r="M370">
        <v>247</v>
      </c>
      <c r="N370">
        <v>1362</v>
      </c>
      <c r="O370">
        <v>87</v>
      </c>
      <c r="P370">
        <v>3829</v>
      </c>
      <c r="Q370">
        <v>179</v>
      </c>
      <c r="R370">
        <v>5838</v>
      </c>
      <c r="S370">
        <v>85</v>
      </c>
      <c r="T370">
        <v>6361</v>
      </c>
      <c r="U370">
        <v>125</v>
      </c>
      <c r="V370">
        <v>5065</v>
      </c>
      <c r="W370">
        <v>81</v>
      </c>
      <c r="X370">
        <v>18023</v>
      </c>
      <c r="Y370">
        <v>525</v>
      </c>
      <c r="Z370">
        <v>19680</v>
      </c>
      <c r="AA370">
        <v>480</v>
      </c>
      <c r="AB370">
        <v>31268</v>
      </c>
      <c r="AC370">
        <v>734</v>
      </c>
      <c r="AD370">
        <v>1800</v>
      </c>
      <c r="AE370">
        <v>65</v>
      </c>
      <c r="AF370">
        <v>46</v>
      </c>
      <c r="AG370">
        <v>0</v>
      </c>
      <c r="AH370">
        <v>3319</v>
      </c>
      <c r="AI370">
        <v>146</v>
      </c>
      <c r="AJ370">
        <v>259</v>
      </c>
      <c r="AK370">
        <v>49</v>
      </c>
      <c r="AL370">
        <v>1011</v>
      </c>
      <c r="AM370">
        <v>11</v>
      </c>
      <c r="AN370">
        <v>500</v>
      </c>
      <c r="AO370">
        <v>81</v>
      </c>
      <c r="AP370">
        <v>31088</v>
      </c>
      <c r="AQ370">
        <v>734</v>
      </c>
      <c r="AR370">
        <v>1826</v>
      </c>
      <c r="AS370">
        <v>23</v>
      </c>
      <c r="AT370">
        <v>35877</v>
      </c>
      <c r="AU370">
        <v>982</v>
      </c>
      <c r="AV370">
        <v>33746</v>
      </c>
      <c r="AW370">
        <v>771</v>
      </c>
      <c r="AX370">
        <v>3957</v>
      </c>
      <c r="AY370">
        <v>234</v>
      </c>
      <c r="AZ370">
        <v>2681</v>
      </c>
      <c r="BA370">
        <v>48</v>
      </c>
      <c r="BB370">
        <v>1276</v>
      </c>
      <c r="BC370">
        <v>186</v>
      </c>
      <c r="BD370">
        <v>472</v>
      </c>
      <c r="BE370">
        <v>24</v>
      </c>
      <c r="BF370">
        <v>3360</v>
      </c>
      <c r="BG370">
        <v>148</v>
      </c>
      <c r="BH370">
        <v>6312</v>
      </c>
      <c r="BI370">
        <v>103</v>
      </c>
      <c r="BJ370">
        <v>14988</v>
      </c>
      <c r="BK370">
        <v>219</v>
      </c>
      <c r="BL370">
        <v>19254</v>
      </c>
      <c r="BM370">
        <v>385</v>
      </c>
      <c r="BN370">
        <v>18867</v>
      </c>
      <c r="BO370">
        <v>303</v>
      </c>
      <c r="BP370">
        <v>387</v>
      </c>
      <c r="BQ370">
        <v>82</v>
      </c>
      <c r="BR370">
        <v>3201</v>
      </c>
      <c r="BS370">
        <v>172</v>
      </c>
      <c r="BT370">
        <v>14423</v>
      </c>
      <c r="BU370">
        <v>127</v>
      </c>
      <c r="BV370">
        <v>5383</v>
      </c>
      <c r="BW370">
        <v>285</v>
      </c>
      <c r="BX370">
        <v>2649</v>
      </c>
      <c r="BY370">
        <v>145</v>
      </c>
      <c r="BZ370">
        <v>1161</v>
      </c>
      <c r="CA370">
        <v>154</v>
      </c>
      <c r="CB370">
        <v>1776</v>
      </c>
      <c r="CC370">
        <v>181</v>
      </c>
      <c r="CD370">
        <v>6758</v>
      </c>
      <c r="CE370">
        <v>332</v>
      </c>
      <c r="CF370">
        <v>29130</v>
      </c>
      <c r="CG370">
        <v>492</v>
      </c>
      <c r="CH370">
        <v>1005</v>
      </c>
      <c r="CI370">
        <v>36698</v>
      </c>
      <c r="CJ370">
        <v>33599</v>
      </c>
      <c r="CK370">
        <v>6542</v>
      </c>
      <c r="CL370">
        <v>30728</v>
      </c>
      <c r="CM370">
        <v>4721</v>
      </c>
      <c r="CN370">
        <v>1476</v>
      </c>
      <c r="CO370">
        <v>98</v>
      </c>
      <c r="CP370">
        <v>701</v>
      </c>
      <c r="CQ370">
        <v>3511</v>
      </c>
      <c r="CR370">
        <v>744</v>
      </c>
      <c r="CS370">
        <v>1975</v>
      </c>
      <c r="CT370">
        <v>528</v>
      </c>
      <c r="CU370">
        <v>388</v>
      </c>
      <c r="CV370">
        <v>2574</v>
      </c>
      <c r="CW370">
        <v>3388</v>
      </c>
      <c r="CX370">
        <v>4604</v>
      </c>
      <c r="CY370">
        <v>1154</v>
      </c>
      <c r="CZ370">
        <v>643</v>
      </c>
      <c r="DA370">
        <v>365</v>
      </c>
      <c r="DB370">
        <v>283</v>
      </c>
      <c r="DC370">
        <v>186</v>
      </c>
      <c r="DD370">
        <v>291</v>
      </c>
      <c r="DE370">
        <v>2997</v>
      </c>
      <c r="DF370">
        <v>10767</v>
      </c>
      <c r="DG370">
        <v>9238</v>
      </c>
      <c r="DH370">
        <v>4932</v>
      </c>
      <c r="DI370">
        <v>442</v>
      </c>
      <c r="DJ370">
        <v>314</v>
      </c>
      <c r="DK370">
        <v>1087</v>
      </c>
      <c r="DL370">
        <v>732</v>
      </c>
      <c r="DM370">
        <v>33400</v>
      </c>
      <c r="DN370">
        <v>3463</v>
      </c>
      <c r="DO370">
        <v>12256</v>
      </c>
      <c r="DP370">
        <v>1508</v>
      </c>
      <c r="DQ370">
        <v>290</v>
      </c>
      <c r="DR370">
        <v>316</v>
      </c>
      <c r="DS370">
        <v>126</v>
      </c>
      <c r="DT370">
        <v>104</v>
      </c>
      <c r="DU370">
        <v>114</v>
      </c>
      <c r="DV370">
        <v>538</v>
      </c>
      <c r="DW370">
        <v>13764</v>
      </c>
      <c r="DX370" t="s">
        <v>1523</v>
      </c>
      <c r="DY370" t="s">
        <v>1042</v>
      </c>
      <c r="DZ370" t="s">
        <v>1580</v>
      </c>
      <c r="EA370" s="68" t="s">
        <v>700</v>
      </c>
      <c r="EB370">
        <v>55311</v>
      </c>
      <c r="EC370">
        <v>1.1000000000000001</v>
      </c>
      <c r="ED370">
        <v>4.0999999999999996</v>
      </c>
      <c r="EE370">
        <v>1.9</v>
      </c>
      <c r="EF370">
        <v>5.5</v>
      </c>
      <c r="EG370">
        <v>3.4</v>
      </c>
      <c r="EH370">
        <v>1.1000000000000001</v>
      </c>
      <c r="EI370">
        <v>1.6</v>
      </c>
      <c r="EJ370">
        <v>1.5</v>
      </c>
      <c r="EK370">
        <v>0.6</v>
      </c>
      <c r="EL370">
        <v>2.4</v>
      </c>
      <c r="EM370">
        <v>1</v>
      </c>
      <c r="EN370">
        <v>0.9</v>
      </c>
      <c r="EO370">
        <v>1.4</v>
      </c>
      <c r="EP370">
        <v>1.4</v>
      </c>
      <c r="EQ370">
        <v>1.3</v>
      </c>
      <c r="ER370">
        <v>3.8</v>
      </c>
      <c r="ES370">
        <v>30.6</v>
      </c>
      <c r="ET370">
        <v>3.6</v>
      </c>
      <c r="EU370">
        <v>28.7</v>
      </c>
      <c r="EV370">
        <v>1.5</v>
      </c>
      <c r="EW370">
        <v>14.1</v>
      </c>
      <c r="EX370">
        <v>1.3</v>
      </c>
      <c r="EY370">
        <v>1.1000000000000001</v>
      </c>
      <c r="EZ370">
        <v>3.7</v>
      </c>
      <c r="FA370">
        <v>2.1</v>
      </c>
      <c r="FB370">
        <v>9.9</v>
      </c>
      <c r="FC370">
        <v>1.9</v>
      </c>
      <c r="FD370">
        <v>1.2</v>
      </c>
      <c r="FE370">
        <v>7.9</v>
      </c>
      <c r="FF370">
        <v>3.2</v>
      </c>
      <c r="FG370">
        <v>1.2</v>
      </c>
      <c r="FH370">
        <v>1</v>
      </c>
      <c r="FI370">
        <v>1</v>
      </c>
      <c r="FJ370">
        <v>0.9</v>
      </c>
      <c r="FK370">
        <v>18.5</v>
      </c>
      <c r="FL370">
        <v>3.3</v>
      </c>
      <c r="FM370">
        <v>0.5</v>
      </c>
      <c r="FN370">
        <v>2.8</v>
      </c>
      <c r="FO370">
        <v>3.7</v>
      </c>
      <c r="FP370">
        <v>6.4</v>
      </c>
      <c r="FQ370">
        <v>3.3</v>
      </c>
      <c r="FR370">
        <v>1.2</v>
      </c>
      <c r="FS370">
        <v>107</v>
      </c>
      <c r="FZ370" t="s">
        <v>1871</v>
      </c>
      <c r="GA370" t="s">
        <v>1871</v>
      </c>
      <c r="GB370" t="s">
        <v>1176</v>
      </c>
      <c r="GC370" s="68" t="s">
        <v>2364</v>
      </c>
    </row>
    <row r="371" spans="1:185" x14ac:dyDescent="0.25">
      <c r="A371">
        <v>55313</v>
      </c>
      <c r="B371">
        <v>24039</v>
      </c>
      <c r="C371">
        <v>929</v>
      </c>
      <c r="D371">
        <v>6782</v>
      </c>
      <c r="E371">
        <v>110</v>
      </c>
      <c r="F371">
        <v>14019</v>
      </c>
      <c r="G371">
        <v>819</v>
      </c>
      <c r="H371">
        <v>3238</v>
      </c>
      <c r="I371">
        <v>0</v>
      </c>
      <c r="J371">
        <v>1963</v>
      </c>
      <c r="K371">
        <v>93</v>
      </c>
      <c r="L371">
        <v>4819</v>
      </c>
      <c r="M371">
        <v>17</v>
      </c>
      <c r="N371">
        <v>2236</v>
      </c>
      <c r="O371">
        <v>239</v>
      </c>
      <c r="P371">
        <v>2419</v>
      </c>
      <c r="Q371">
        <v>85</v>
      </c>
      <c r="R371">
        <v>3003</v>
      </c>
      <c r="S371">
        <v>98</v>
      </c>
      <c r="T371">
        <v>3071</v>
      </c>
      <c r="U371">
        <v>239</v>
      </c>
      <c r="V371">
        <v>3290</v>
      </c>
      <c r="W371">
        <v>158</v>
      </c>
      <c r="X371">
        <v>11922</v>
      </c>
      <c r="Y371">
        <v>571</v>
      </c>
      <c r="Z371">
        <v>12117</v>
      </c>
      <c r="AA371">
        <v>358</v>
      </c>
      <c r="AB371">
        <v>23535</v>
      </c>
      <c r="AC371">
        <v>895</v>
      </c>
      <c r="AD371">
        <v>87</v>
      </c>
      <c r="AE371">
        <v>17</v>
      </c>
      <c r="AF371">
        <v>82</v>
      </c>
      <c r="AG371">
        <v>0</v>
      </c>
      <c r="AH371">
        <v>154</v>
      </c>
      <c r="AI371">
        <v>0</v>
      </c>
      <c r="AJ371">
        <v>32</v>
      </c>
      <c r="AK371">
        <v>12</v>
      </c>
      <c r="AL371">
        <v>144</v>
      </c>
      <c r="AM371">
        <v>5</v>
      </c>
      <c r="AN371">
        <v>472</v>
      </c>
      <c r="AO371">
        <v>39</v>
      </c>
      <c r="AP371">
        <v>23095</v>
      </c>
      <c r="AQ371">
        <v>868</v>
      </c>
      <c r="AR371">
        <v>2472</v>
      </c>
      <c r="AS371">
        <v>85</v>
      </c>
      <c r="AT371">
        <v>21567</v>
      </c>
      <c r="AU371">
        <v>844</v>
      </c>
      <c r="AV371">
        <v>23562</v>
      </c>
      <c r="AW371">
        <v>882</v>
      </c>
      <c r="AX371">
        <v>477</v>
      </c>
      <c r="AY371">
        <v>47</v>
      </c>
      <c r="AZ371">
        <v>251</v>
      </c>
      <c r="BA371">
        <v>47</v>
      </c>
      <c r="BB371">
        <v>226</v>
      </c>
      <c r="BC371">
        <v>0</v>
      </c>
      <c r="BD371">
        <v>696</v>
      </c>
      <c r="BE371">
        <v>66</v>
      </c>
      <c r="BF371">
        <v>4293</v>
      </c>
      <c r="BG371">
        <v>157</v>
      </c>
      <c r="BH371">
        <v>5378</v>
      </c>
      <c r="BI371">
        <v>257</v>
      </c>
      <c r="BJ371">
        <v>4654</v>
      </c>
      <c r="BK371">
        <v>100</v>
      </c>
      <c r="BL371">
        <v>12026</v>
      </c>
      <c r="BM371">
        <v>615</v>
      </c>
      <c r="BN371">
        <v>11490</v>
      </c>
      <c r="BO371">
        <v>541</v>
      </c>
      <c r="BP371">
        <v>536</v>
      </c>
      <c r="BQ371">
        <v>74</v>
      </c>
      <c r="BR371">
        <v>1993</v>
      </c>
      <c r="BS371">
        <v>204</v>
      </c>
      <c r="BT371">
        <v>8047</v>
      </c>
      <c r="BU371">
        <v>320</v>
      </c>
      <c r="BV371">
        <v>4228</v>
      </c>
      <c r="BW371">
        <v>293</v>
      </c>
      <c r="BX371">
        <v>1744</v>
      </c>
      <c r="BY371">
        <v>206</v>
      </c>
      <c r="BZ371">
        <v>1436</v>
      </c>
      <c r="CA371">
        <v>113</v>
      </c>
      <c r="CB371">
        <v>2334</v>
      </c>
      <c r="CC371">
        <v>214</v>
      </c>
      <c r="CD371">
        <v>10024</v>
      </c>
      <c r="CE371">
        <v>510</v>
      </c>
      <c r="CF371">
        <v>11564</v>
      </c>
      <c r="CG371">
        <v>205</v>
      </c>
      <c r="CH371">
        <v>929</v>
      </c>
      <c r="CI371">
        <v>23110</v>
      </c>
      <c r="CJ371">
        <v>19361</v>
      </c>
      <c r="CK371">
        <v>6588</v>
      </c>
      <c r="CL371">
        <v>21841</v>
      </c>
      <c r="CM371">
        <v>910</v>
      </c>
      <c r="CN371">
        <v>297</v>
      </c>
      <c r="CO371">
        <v>349</v>
      </c>
      <c r="CP371">
        <v>1289</v>
      </c>
      <c r="CQ371">
        <v>1969</v>
      </c>
      <c r="CR371">
        <v>415</v>
      </c>
      <c r="CS371">
        <v>1515</v>
      </c>
      <c r="CT371">
        <v>678</v>
      </c>
      <c r="CU371">
        <v>226</v>
      </c>
      <c r="CV371">
        <v>656</v>
      </c>
      <c r="CW371">
        <v>1087</v>
      </c>
      <c r="CX371">
        <v>2890</v>
      </c>
      <c r="CY371">
        <v>800</v>
      </c>
      <c r="CZ371">
        <v>674</v>
      </c>
      <c r="DA371">
        <v>413</v>
      </c>
      <c r="DB371">
        <v>438</v>
      </c>
      <c r="DC371">
        <v>264</v>
      </c>
      <c r="DD371">
        <v>473</v>
      </c>
      <c r="DE371">
        <v>2256</v>
      </c>
      <c r="DF371">
        <v>6418</v>
      </c>
      <c r="DG371">
        <v>5440</v>
      </c>
      <c r="DH371">
        <v>2281</v>
      </c>
      <c r="DI371">
        <v>282</v>
      </c>
      <c r="DJ371">
        <v>165</v>
      </c>
      <c r="DK371">
        <v>696</v>
      </c>
      <c r="DL371">
        <v>476</v>
      </c>
      <c r="DM371">
        <v>21496</v>
      </c>
      <c r="DN371">
        <v>2653</v>
      </c>
      <c r="DO371">
        <v>6680</v>
      </c>
      <c r="DP371">
        <v>1994</v>
      </c>
      <c r="DQ371">
        <v>245</v>
      </c>
      <c r="DR371">
        <v>252</v>
      </c>
      <c r="DS371">
        <v>320</v>
      </c>
      <c r="DT371">
        <v>159</v>
      </c>
      <c r="DU371">
        <v>242</v>
      </c>
      <c r="DV371">
        <v>654</v>
      </c>
      <c r="DW371">
        <v>8674</v>
      </c>
      <c r="DX371" t="s">
        <v>1516</v>
      </c>
      <c r="DY371" t="s">
        <v>1101</v>
      </c>
      <c r="DZ371" t="s">
        <v>1581</v>
      </c>
      <c r="EA371" s="68" t="s">
        <v>700</v>
      </c>
      <c r="EB371">
        <v>55313</v>
      </c>
      <c r="EC371">
        <v>1.1000000000000001</v>
      </c>
      <c r="ED371">
        <v>4</v>
      </c>
      <c r="EE371">
        <v>0.4</v>
      </c>
      <c r="EF371">
        <v>6.3</v>
      </c>
      <c r="EG371">
        <v>2.6</v>
      </c>
      <c r="EH371">
        <v>2.4</v>
      </c>
      <c r="EI371">
        <v>3.7</v>
      </c>
      <c r="EJ371">
        <v>3</v>
      </c>
      <c r="EK371">
        <v>0.9</v>
      </c>
      <c r="EL371">
        <v>1.2</v>
      </c>
      <c r="EM371">
        <v>1.5</v>
      </c>
      <c r="EN371">
        <v>0.5</v>
      </c>
      <c r="EO371">
        <v>1.5</v>
      </c>
      <c r="EP371">
        <v>1.2</v>
      </c>
      <c r="EQ371">
        <v>1.1000000000000001</v>
      </c>
      <c r="ER371">
        <v>35.299999999999997</v>
      </c>
      <c r="ES371">
        <v>19.100000000000001</v>
      </c>
      <c r="ET371">
        <v>10.7</v>
      </c>
      <c r="EU371">
        <v>51.8</v>
      </c>
      <c r="EV371">
        <v>6.2</v>
      </c>
      <c r="EW371">
        <v>6.8</v>
      </c>
      <c r="EX371">
        <v>1.1000000000000001</v>
      </c>
      <c r="EY371">
        <v>1.1000000000000001</v>
      </c>
      <c r="EZ371">
        <v>13.5</v>
      </c>
      <c r="FA371">
        <v>24.3</v>
      </c>
      <c r="FB371">
        <v>7.4</v>
      </c>
      <c r="FC371">
        <v>3</v>
      </c>
      <c r="FD371">
        <v>1.2</v>
      </c>
      <c r="FE371">
        <v>6.5</v>
      </c>
      <c r="FF371">
        <v>2.1</v>
      </c>
      <c r="FG371">
        <v>2.1</v>
      </c>
      <c r="FH371">
        <v>1.4</v>
      </c>
      <c r="FI371">
        <v>1.6</v>
      </c>
      <c r="FJ371">
        <v>1.5</v>
      </c>
      <c r="FK371">
        <v>11</v>
      </c>
      <c r="FL371">
        <v>5</v>
      </c>
      <c r="FM371">
        <v>1.7</v>
      </c>
      <c r="FN371">
        <v>2.6</v>
      </c>
      <c r="FO371">
        <v>5.9</v>
      </c>
      <c r="FP371">
        <v>6.6</v>
      </c>
      <c r="FQ371">
        <v>2</v>
      </c>
      <c r="FR371">
        <v>1</v>
      </c>
      <c r="FS371">
        <v>95</v>
      </c>
      <c r="FZ371" t="s">
        <v>1871</v>
      </c>
      <c r="GA371" t="s">
        <v>1871</v>
      </c>
      <c r="GB371" t="s">
        <v>1177</v>
      </c>
      <c r="GC371" s="68" t="s">
        <v>2364</v>
      </c>
    </row>
    <row r="372" spans="1:185" x14ac:dyDescent="0.25">
      <c r="A372">
        <v>55316</v>
      </c>
      <c r="B372">
        <v>24448</v>
      </c>
      <c r="C372">
        <v>629</v>
      </c>
      <c r="D372">
        <v>6849</v>
      </c>
      <c r="E372">
        <v>48</v>
      </c>
      <c r="F372">
        <v>15209</v>
      </c>
      <c r="G372">
        <v>581</v>
      </c>
      <c r="H372">
        <v>2390</v>
      </c>
      <c r="I372">
        <v>0</v>
      </c>
      <c r="J372">
        <v>2082</v>
      </c>
      <c r="K372">
        <v>0</v>
      </c>
      <c r="L372">
        <v>4767</v>
      </c>
      <c r="M372">
        <v>48</v>
      </c>
      <c r="N372">
        <v>1427</v>
      </c>
      <c r="O372">
        <v>85</v>
      </c>
      <c r="P372">
        <v>2761</v>
      </c>
      <c r="Q372">
        <v>211</v>
      </c>
      <c r="R372">
        <v>2920</v>
      </c>
      <c r="S372">
        <v>132</v>
      </c>
      <c r="T372">
        <v>4012</v>
      </c>
      <c r="U372">
        <v>124</v>
      </c>
      <c r="V372">
        <v>4089</v>
      </c>
      <c r="W372">
        <v>29</v>
      </c>
      <c r="X372">
        <v>11816</v>
      </c>
      <c r="Y372">
        <v>405</v>
      </c>
      <c r="Z372">
        <v>12632</v>
      </c>
      <c r="AA372">
        <v>224</v>
      </c>
      <c r="AB372">
        <v>20975</v>
      </c>
      <c r="AC372">
        <v>555</v>
      </c>
      <c r="AD372">
        <v>2080</v>
      </c>
      <c r="AE372">
        <v>35</v>
      </c>
      <c r="AF372">
        <v>12</v>
      </c>
      <c r="AG372">
        <v>12</v>
      </c>
      <c r="AH372">
        <v>651</v>
      </c>
      <c r="AI372">
        <v>16</v>
      </c>
      <c r="AJ372">
        <v>89</v>
      </c>
      <c r="AK372">
        <v>0</v>
      </c>
      <c r="AL372">
        <v>641</v>
      </c>
      <c r="AM372">
        <v>11</v>
      </c>
      <c r="AN372">
        <v>628</v>
      </c>
      <c r="AO372">
        <v>20</v>
      </c>
      <c r="AP372">
        <v>20470</v>
      </c>
      <c r="AQ372">
        <v>535</v>
      </c>
      <c r="AR372">
        <v>1686</v>
      </c>
      <c r="AS372">
        <v>40</v>
      </c>
      <c r="AT372">
        <v>22762</v>
      </c>
      <c r="AU372">
        <v>589</v>
      </c>
      <c r="AV372">
        <v>22493</v>
      </c>
      <c r="AW372">
        <v>562</v>
      </c>
      <c r="AX372">
        <v>1955</v>
      </c>
      <c r="AY372">
        <v>67</v>
      </c>
      <c r="AZ372">
        <v>1016</v>
      </c>
      <c r="BA372">
        <v>27</v>
      </c>
      <c r="BB372">
        <v>939</v>
      </c>
      <c r="BC372">
        <v>40</v>
      </c>
      <c r="BD372">
        <v>374</v>
      </c>
      <c r="BE372">
        <v>62</v>
      </c>
      <c r="BF372">
        <v>3489</v>
      </c>
      <c r="BG372">
        <v>176</v>
      </c>
      <c r="BH372">
        <v>6003</v>
      </c>
      <c r="BI372">
        <v>194</v>
      </c>
      <c r="BJ372">
        <v>6306</v>
      </c>
      <c r="BK372">
        <v>64</v>
      </c>
      <c r="BL372">
        <v>13439</v>
      </c>
      <c r="BM372">
        <v>486</v>
      </c>
      <c r="BN372">
        <v>13064</v>
      </c>
      <c r="BO372">
        <v>460</v>
      </c>
      <c r="BP372">
        <v>375</v>
      </c>
      <c r="BQ372">
        <v>26</v>
      </c>
      <c r="BR372">
        <v>1770</v>
      </c>
      <c r="BS372">
        <v>95</v>
      </c>
      <c r="BT372">
        <v>9453</v>
      </c>
      <c r="BU372">
        <v>202</v>
      </c>
      <c r="BV372">
        <v>4379</v>
      </c>
      <c r="BW372">
        <v>298</v>
      </c>
      <c r="BX372">
        <v>1377</v>
      </c>
      <c r="BY372">
        <v>81</v>
      </c>
      <c r="BZ372">
        <v>1246</v>
      </c>
      <c r="CA372">
        <v>57</v>
      </c>
      <c r="CB372">
        <v>2211</v>
      </c>
      <c r="CC372">
        <v>99</v>
      </c>
      <c r="CD372">
        <v>8149</v>
      </c>
      <c r="CE372">
        <v>385</v>
      </c>
      <c r="CF372">
        <v>14030</v>
      </c>
      <c r="CG372">
        <v>145</v>
      </c>
      <c r="CH372">
        <v>629</v>
      </c>
      <c r="CI372">
        <v>23819</v>
      </c>
      <c r="CJ372">
        <v>20574</v>
      </c>
      <c r="CK372">
        <v>5767</v>
      </c>
      <c r="CL372">
        <v>20677</v>
      </c>
      <c r="CM372">
        <v>1971</v>
      </c>
      <c r="CN372">
        <v>670</v>
      </c>
      <c r="CO372">
        <v>59</v>
      </c>
      <c r="CP372">
        <v>772</v>
      </c>
      <c r="CQ372">
        <v>2047</v>
      </c>
      <c r="CR372">
        <v>309</v>
      </c>
      <c r="CS372">
        <v>1742</v>
      </c>
      <c r="CT372">
        <v>497</v>
      </c>
      <c r="CU372">
        <v>304</v>
      </c>
      <c r="CV372">
        <v>1526</v>
      </c>
      <c r="CW372">
        <v>1597</v>
      </c>
      <c r="CX372">
        <v>3385</v>
      </c>
      <c r="CY372">
        <v>739</v>
      </c>
      <c r="CZ372">
        <v>546</v>
      </c>
      <c r="DA372">
        <v>516</v>
      </c>
      <c r="DB372">
        <v>203</v>
      </c>
      <c r="DC372">
        <v>245</v>
      </c>
      <c r="DD372">
        <v>443</v>
      </c>
      <c r="DE372">
        <v>2253</v>
      </c>
      <c r="DF372">
        <v>6723</v>
      </c>
      <c r="DG372">
        <v>5760</v>
      </c>
      <c r="DH372">
        <v>2607</v>
      </c>
      <c r="DI372">
        <v>211</v>
      </c>
      <c r="DJ372">
        <v>107</v>
      </c>
      <c r="DK372">
        <v>752</v>
      </c>
      <c r="DL372">
        <v>488</v>
      </c>
      <c r="DM372">
        <v>22518</v>
      </c>
      <c r="DN372">
        <v>1616</v>
      </c>
      <c r="DO372">
        <v>7703</v>
      </c>
      <c r="DP372">
        <v>1273</v>
      </c>
      <c r="DQ372">
        <v>121</v>
      </c>
      <c r="DR372">
        <v>59</v>
      </c>
      <c r="DS372">
        <v>231</v>
      </c>
      <c r="DT372">
        <v>153</v>
      </c>
      <c r="DU372">
        <v>109</v>
      </c>
      <c r="DV372">
        <v>555</v>
      </c>
      <c r="DW372">
        <v>8976</v>
      </c>
      <c r="DX372" t="s">
        <v>1523</v>
      </c>
      <c r="DY372" t="s">
        <v>1042</v>
      </c>
      <c r="DZ372" t="s">
        <v>1582</v>
      </c>
      <c r="EA372" s="68" t="s">
        <v>700</v>
      </c>
      <c r="EB372">
        <v>55316</v>
      </c>
      <c r="EC372">
        <v>1.1000000000000001</v>
      </c>
      <c r="ED372">
        <v>0.8</v>
      </c>
      <c r="EE372">
        <v>1.4</v>
      </c>
      <c r="EF372">
        <v>4.2</v>
      </c>
      <c r="EG372">
        <v>4.2</v>
      </c>
      <c r="EH372">
        <v>3</v>
      </c>
      <c r="EI372">
        <v>1.6</v>
      </c>
      <c r="EJ372">
        <v>0.7</v>
      </c>
      <c r="EK372">
        <v>1.1000000000000001</v>
      </c>
      <c r="EL372">
        <v>1</v>
      </c>
      <c r="EM372">
        <v>1.4</v>
      </c>
      <c r="EN372">
        <v>0.7</v>
      </c>
      <c r="EO372">
        <v>1.5</v>
      </c>
      <c r="EP372">
        <v>0.9</v>
      </c>
      <c r="EQ372">
        <v>1.2</v>
      </c>
      <c r="ER372">
        <v>1.6</v>
      </c>
      <c r="ES372">
        <v>62.8</v>
      </c>
      <c r="ET372">
        <v>3.4</v>
      </c>
      <c r="EU372">
        <v>17.8</v>
      </c>
      <c r="EV372">
        <v>2.6</v>
      </c>
      <c r="EW372">
        <v>4.9000000000000004</v>
      </c>
      <c r="EX372">
        <v>1.2</v>
      </c>
      <c r="EY372">
        <v>1.1000000000000001</v>
      </c>
      <c r="EZ372">
        <v>2.5</v>
      </c>
      <c r="FA372">
        <v>3.1</v>
      </c>
      <c r="FB372">
        <v>4.3</v>
      </c>
      <c r="FC372">
        <v>2.1</v>
      </c>
      <c r="FD372">
        <v>1.1000000000000001</v>
      </c>
      <c r="FE372">
        <v>11.5</v>
      </c>
      <c r="FF372">
        <v>2.9</v>
      </c>
      <c r="FG372">
        <v>1.5</v>
      </c>
      <c r="FH372">
        <v>1.1000000000000001</v>
      </c>
      <c r="FI372">
        <v>1.4</v>
      </c>
      <c r="FJ372">
        <v>1.4</v>
      </c>
      <c r="FK372">
        <v>7</v>
      </c>
      <c r="FL372">
        <v>3.1</v>
      </c>
      <c r="FM372">
        <v>1.1000000000000001</v>
      </c>
      <c r="FN372">
        <v>2.7</v>
      </c>
      <c r="FO372">
        <v>3.6</v>
      </c>
      <c r="FP372">
        <v>3.5</v>
      </c>
      <c r="FQ372">
        <v>2.6</v>
      </c>
      <c r="FR372">
        <v>0.7</v>
      </c>
      <c r="FS372">
        <v>42</v>
      </c>
      <c r="FZ372" t="s">
        <v>1871</v>
      </c>
      <c r="GA372" t="s">
        <v>1871</v>
      </c>
      <c r="GB372" t="s">
        <v>1178</v>
      </c>
      <c r="GC372" s="68" t="s">
        <v>2364</v>
      </c>
    </row>
    <row r="373" spans="1:185" x14ac:dyDescent="0.25">
      <c r="A373">
        <v>55318</v>
      </c>
      <c r="B373">
        <v>27574</v>
      </c>
      <c r="C373">
        <v>1136</v>
      </c>
      <c r="D373">
        <v>8009</v>
      </c>
      <c r="E373">
        <v>308</v>
      </c>
      <c r="F373">
        <v>17047</v>
      </c>
      <c r="G373">
        <v>828</v>
      </c>
      <c r="H373">
        <v>2518</v>
      </c>
      <c r="I373">
        <v>0</v>
      </c>
      <c r="J373">
        <v>2256</v>
      </c>
      <c r="K373">
        <v>51</v>
      </c>
      <c r="L373">
        <v>5753</v>
      </c>
      <c r="M373">
        <v>257</v>
      </c>
      <c r="N373">
        <v>2090</v>
      </c>
      <c r="O373">
        <v>142</v>
      </c>
      <c r="P373">
        <v>3146</v>
      </c>
      <c r="Q373">
        <v>310</v>
      </c>
      <c r="R373">
        <v>4055</v>
      </c>
      <c r="S373">
        <v>99</v>
      </c>
      <c r="T373">
        <v>4363</v>
      </c>
      <c r="U373">
        <v>67</v>
      </c>
      <c r="V373">
        <v>3393</v>
      </c>
      <c r="W373">
        <v>210</v>
      </c>
      <c r="X373">
        <v>13519</v>
      </c>
      <c r="Y373">
        <v>558</v>
      </c>
      <c r="Z373">
        <v>14055</v>
      </c>
      <c r="AA373">
        <v>578</v>
      </c>
      <c r="AB373">
        <v>24863</v>
      </c>
      <c r="AC373">
        <v>962</v>
      </c>
      <c r="AD373">
        <v>623</v>
      </c>
      <c r="AE373">
        <v>78</v>
      </c>
      <c r="AF373">
        <v>113</v>
      </c>
      <c r="AG373">
        <v>0</v>
      </c>
      <c r="AH373">
        <v>924</v>
      </c>
      <c r="AI373">
        <v>0</v>
      </c>
      <c r="AJ373">
        <v>200</v>
      </c>
      <c r="AK373">
        <v>39</v>
      </c>
      <c r="AL373">
        <v>851</v>
      </c>
      <c r="AM373">
        <v>57</v>
      </c>
      <c r="AN373">
        <v>2143</v>
      </c>
      <c r="AO373">
        <v>299</v>
      </c>
      <c r="AP373">
        <v>23084</v>
      </c>
      <c r="AQ373">
        <v>721</v>
      </c>
      <c r="AR373">
        <v>2182</v>
      </c>
      <c r="AS373">
        <v>54</v>
      </c>
      <c r="AT373">
        <v>25392</v>
      </c>
      <c r="AU373">
        <v>1082</v>
      </c>
      <c r="AV373">
        <v>25844</v>
      </c>
      <c r="AW373">
        <v>943</v>
      </c>
      <c r="AX373">
        <v>1730</v>
      </c>
      <c r="AY373">
        <v>193</v>
      </c>
      <c r="AZ373">
        <v>1028</v>
      </c>
      <c r="BA373">
        <v>25</v>
      </c>
      <c r="BB373">
        <v>702</v>
      </c>
      <c r="BC373">
        <v>168</v>
      </c>
      <c r="BD373">
        <v>832</v>
      </c>
      <c r="BE373">
        <v>149</v>
      </c>
      <c r="BF373">
        <v>3160</v>
      </c>
      <c r="BG373">
        <v>266</v>
      </c>
      <c r="BH373">
        <v>5247</v>
      </c>
      <c r="BI373">
        <v>169</v>
      </c>
      <c r="BJ373">
        <v>8236</v>
      </c>
      <c r="BK373">
        <v>102</v>
      </c>
      <c r="BL373">
        <v>15072</v>
      </c>
      <c r="BM373">
        <v>654</v>
      </c>
      <c r="BN373">
        <v>14766</v>
      </c>
      <c r="BO373">
        <v>630</v>
      </c>
      <c r="BP373">
        <v>306</v>
      </c>
      <c r="BQ373">
        <v>24</v>
      </c>
      <c r="BR373">
        <v>1975</v>
      </c>
      <c r="BS373">
        <v>174</v>
      </c>
      <c r="BT373">
        <v>11367</v>
      </c>
      <c r="BU373">
        <v>513</v>
      </c>
      <c r="BV373">
        <v>3972</v>
      </c>
      <c r="BW373">
        <v>168</v>
      </c>
      <c r="BX373">
        <v>1708</v>
      </c>
      <c r="BY373">
        <v>147</v>
      </c>
      <c r="BZ373">
        <v>1384</v>
      </c>
      <c r="CA373">
        <v>179</v>
      </c>
      <c r="CB373">
        <v>2073</v>
      </c>
      <c r="CC373">
        <v>224</v>
      </c>
      <c r="CD373">
        <v>9159</v>
      </c>
      <c r="CE373">
        <v>541</v>
      </c>
      <c r="CF373">
        <v>16289</v>
      </c>
      <c r="CG373">
        <v>371</v>
      </c>
      <c r="CH373">
        <v>1136</v>
      </c>
      <c r="CI373">
        <v>26438</v>
      </c>
      <c r="CJ373">
        <v>23540</v>
      </c>
      <c r="CK373">
        <v>5553</v>
      </c>
      <c r="CL373">
        <v>23038</v>
      </c>
      <c r="CM373">
        <v>2867</v>
      </c>
      <c r="CN373">
        <v>706</v>
      </c>
      <c r="CO373">
        <v>42</v>
      </c>
      <c r="CP373">
        <v>888</v>
      </c>
      <c r="CQ373">
        <v>2500</v>
      </c>
      <c r="CR373">
        <v>589</v>
      </c>
      <c r="CS373">
        <v>1840</v>
      </c>
      <c r="CT373">
        <v>422</v>
      </c>
      <c r="CU373">
        <v>323</v>
      </c>
      <c r="CV373">
        <v>1616</v>
      </c>
      <c r="CW373">
        <v>1957</v>
      </c>
      <c r="CX373">
        <v>3440</v>
      </c>
      <c r="CY373">
        <v>1351</v>
      </c>
      <c r="CZ373">
        <v>740</v>
      </c>
      <c r="DA373">
        <v>387</v>
      </c>
      <c r="DB373">
        <v>270</v>
      </c>
      <c r="DC373">
        <v>132</v>
      </c>
      <c r="DD373">
        <v>546</v>
      </c>
      <c r="DE373">
        <v>3219</v>
      </c>
      <c r="DF373">
        <v>7010</v>
      </c>
      <c r="DG373">
        <v>5766</v>
      </c>
      <c r="DH373">
        <v>3035</v>
      </c>
      <c r="DI373">
        <v>402</v>
      </c>
      <c r="DJ373">
        <v>314</v>
      </c>
      <c r="DK373">
        <v>842</v>
      </c>
      <c r="DL373">
        <v>613</v>
      </c>
      <c r="DM373">
        <v>23822</v>
      </c>
      <c r="DN373">
        <v>3338</v>
      </c>
      <c r="DO373">
        <v>7442</v>
      </c>
      <c r="DP373">
        <v>2787</v>
      </c>
      <c r="DQ373">
        <v>265</v>
      </c>
      <c r="DR373">
        <v>527</v>
      </c>
      <c r="DS373">
        <v>350</v>
      </c>
      <c r="DT373">
        <v>449</v>
      </c>
      <c r="DU373">
        <v>177</v>
      </c>
      <c r="DV373">
        <v>840</v>
      </c>
      <c r="DW373">
        <v>10229</v>
      </c>
      <c r="DX373" t="s">
        <v>1523</v>
      </c>
      <c r="DY373" t="s">
        <v>1025</v>
      </c>
      <c r="DZ373" t="s">
        <v>1583</v>
      </c>
      <c r="EA373" s="68" t="s">
        <v>700</v>
      </c>
      <c r="EB373">
        <v>55318</v>
      </c>
      <c r="EC373">
        <v>1.2</v>
      </c>
      <c r="ED373">
        <v>2.2000000000000002</v>
      </c>
      <c r="EE373">
        <v>2.4</v>
      </c>
      <c r="EF373">
        <v>4.4000000000000004</v>
      </c>
      <c r="EG373">
        <v>4.3</v>
      </c>
      <c r="EH373">
        <v>1.7</v>
      </c>
      <c r="EI373">
        <v>1.2</v>
      </c>
      <c r="EJ373">
        <v>4.2</v>
      </c>
      <c r="EK373">
        <v>1.1000000000000001</v>
      </c>
      <c r="EL373">
        <v>2</v>
      </c>
      <c r="EM373">
        <v>1.5</v>
      </c>
      <c r="EN373">
        <v>0.7</v>
      </c>
      <c r="EO373">
        <v>1.5</v>
      </c>
      <c r="EP373">
        <v>1.4</v>
      </c>
      <c r="EQ373">
        <v>1.2</v>
      </c>
      <c r="ER373">
        <v>14.7</v>
      </c>
      <c r="ES373">
        <v>14.3</v>
      </c>
      <c r="ET373">
        <v>1.9</v>
      </c>
      <c r="EU373">
        <v>50.5</v>
      </c>
      <c r="EV373">
        <v>6.9</v>
      </c>
      <c r="EW373">
        <v>11.5</v>
      </c>
      <c r="EX373">
        <v>1</v>
      </c>
      <c r="EY373">
        <v>1.1000000000000001</v>
      </c>
      <c r="EZ373">
        <v>7.1</v>
      </c>
      <c r="FA373">
        <v>3.8</v>
      </c>
      <c r="FB373">
        <v>15.1</v>
      </c>
      <c r="FC373">
        <v>2.6</v>
      </c>
      <c r="FD373">
        <v>1.3</v>
      </c>
      <c r="FE373">
        <v>11.2</v>
      </c>
      <c r="FF373">
        <v>5.4</v>
      </c>
      <c r="FG373">
        <v>1.8</v>
      </c>
      <c r="FH373">
        <v>0.8</v>
      </c>
      <c r="FI373">
        <v>1.4</v>
      </c>
      <c r="FJ373">
        <v>1.4</v>
      </c>
      <c r="FK373">
        <v>9.1999999999999993</v>
      </c>
      <c r="FL373">
        <v>4.5</v>
      </c>
      <c r="FM373">
        <v>1.8</v>
      </c>
      <c r="FN373">
        <v>2.2000000000000002</v>
      </c>
      <c r="FO373">
        <v>4.8</v>
      </c>
      <c r="FP373">
        <v>5.0999999999999996</v>
      </c>
      <c r="FQ373">
        <v>2.2999999999999998</v>
      </c>
      <c r="FR373">
        <v>1.5</v>
      </c>
      <c r="FS373">
        <v>109</v>
      </c>
      <c r="FZ373" t="s">
        <v>1871</v>
      </c>
      <c r="GA373" t="s">
        <v>1871</v>
      </c>
      <c r="GB373" t="s">
        <v>1179</v>
      </c>
      <c r="GC373" s="68" t="s">
        <v>2364</v>
      </c>
    </row>
    <row r="374" spans="1:185" x14ac:dyDescent="0.25">
      <c r="A374">
        <v>55319</v>
      </c>
      <c r="B374">
        <v>5245</v>
      </c>
      <c r="C374">
        <v>136</v>
      </c>
      <c r="D374">
        <v>1301</v>
      </c>
      <c r="E374">
        <v>39</v>
      </c>
      <c r="F374">
        <v>3160</v>
      </c>
      <c r="G374">
        <v>97</v>
      </c>
      <c r="H374">
        <v>784</v>
      </c>
      <c r="I374">
        <v>0</v>
      </c>
      <c r="J374">
        <v>306</v>
      </c>
      <c r="K374">
        <v>0</v>
      </c>
      <c r="L374">
        <v>995</v>
      </c>
      <c r="M374">
        <v>39</v>
      </c>
      <c r="N374">
        <v>383</v>
      </c>
      <c r="O374">
        <v>23</v>
      </c>
      <c r="P374">
        <v>469</v>
      </c>
      <c r="Q374">
        <v>24</v>
      </c>
      <c r="R374">
        <v>661</v>
      </c>
      <c r="S374">
        <v>33</v>
      </c>
      <c r="T374">
        <v>904</v>
      </c>
      <c r="U374">
        <v>3</v>
      </c>
      <c r="V374">
        <v>743</v>
      </c>
      <c r="W374">
        <v>14</v>
      </c>
      <c r="X374">
        <v>2759</v>
      </c>
      <c r="Y374">
        <v>82</v>
      </c>
      <c r="Z374">
        <v>2486</v>
      </c>
      <c r="AA374">
        <v>54</v>
      </c>
      <c r="AB374">
        <v>5084</v>
      </c>
      <c r="AC374">
        <v>130</v>
      </c>
      <c r="AD374">
        <v>40</v>
      </c>
      <c r="AE374">
        <v>0</v>
      </c>
      <c r="AF374">
        <v>33</v>
      </c>
      <c r="AG374">
        <v>0</v>
      </c>
      <c r="AH374">
        <v>24</v>
      </c>
      <c r="AI374">
        <v>3</v>
      </c>
      <c r="AJ374">
        <v>3</v>
      </c>
      <c r="AK374">
        <v>0</v>
      </c>
      <c r="AL374">
        <v>61</v>
      </c>
      <c r="AM374">
        <v>3</v>
      </c>
      <c r="AN374">
        <v>41</v>
      </c>
      <c r="AO374">
        <v>0</v>
      </c>
      <c r="AP374">
        <v>5055</v>
      </c>
      <c r="AQ374">
        <v>130</v>
      </c>
      <c r="AR374">
        <v>458</v>
      </c>
      <c r="AS374">
        <v>7</v>
      </c>
      <c r="AT374">
        <v>4787</v>
      </c>
      <c r="AU374">
        <v>129</v>
      </c>
      <c r="AV374">
        <v>5181</v>
      </c>
      <c r="AW374">
        <v>136</v>
      </c>
      <c r="AX374">
        <v>64</v>
      </c>
      <c r="AY374">
        <v>0</v>
      </c>
      <c r="AZ374">
        <v>50</v>
      </c>
      <c r="BA374">
        <v>0</v>
      </c>
      <c r="BB374">
        <v>14</v>
      </c>
      <c r="BC374">
        <v>0</v>
      </c>
      <c r="BD374">
        <v>163</v>
      </c>
      <c r="BE374">
        <v>3</v>
      </c>
      <c r="BF374">
        <v>1159</v>
      </c>
      <c r="BG374">
        <v>26</v>
      </c>
      <c r="BH374">
        <v>1347</v>
      </c>
      <c r="BI374">
        <v>45</v>
      </c>
      <c r="BJ374">
        <v>892</v>
      </c>
      <c r="BK374">
        <v>0</v>
      </c>
      <c r="BL374">
        <v>2695</v>
      </c>
      <c r="BM374">
        <v>78</v>
      </c>
      <c r="BN374">
        <v>2621</v>
      </c>
      <c r="BO374">
        <v>70</v>
      </c>
      <c r="BP374">
        <v>74</v>
      </c>
      <c r="BQ374">
        <v>8</v>
      </c>
      <c r="BR374">
        <v>465</v>
      </c>
      <c r="BS374">
        <v>19</v>
      </c>
      <c r="BT374">
        <v>1918</v>
      </c>
      <c r="BU374">
        <v>35</v>
      </c>
      <c r="BV374">
        <v>857</v>
      </c>
      <c r="BW374">
        <v>38</v>
      </c>
      <c r="BX374">
        <v>385</v>
      </c>
      <c r="BY374">
        <v>24</v>
      </c>
      <c r="BZ374">
        <v>200</v>
      </c>
      <c r="CA374">
        <v>30</v>
      </c>
      <c r="CB374">
        <v>377</v>
      </c>
      <c r="CC374">
        <v>34</v>
      </c>
      <c r="CD374">
        <v>2235</v>
      </c>
      <c r="CE374">
        <v>72</v>
      </c>
      <c r="CF374">
        <v>2602</v>
      </c>
      <c r="CG374">
        <v>24</v>
      </c>
      <c r="CH374">
        <v>136</v>
      </c>
      <c r="CI374">
        <v>5109</v>
      </c>
      <c r="CJ374">
        <v>4341</v>
      </c>
      <c r="CK374">
        <v>1473</v>
      </c>
      <c r="CL374">
        <v>4937</v>
      </c>
      <c r="CM374">
        <v>86</v>
      </c>
      <c r="CN374">
        <v>26</v>
      </c>
      <c r="CO374">
        <v>75</v>
      </c>
      <c r="CP374">
        <v>299</v>
      </c>
      <c r="CQ374">
        <v>389</v>
      </c>
      <c r="CR374">
        <v>128</v>
      </c>
      <c r="CS374">
        <v>358</v>
      </c>
      <c r="CT374">
        <v>241</v>
      </c>
      <c r="CU374">
        <v>9</v>
      </c>
      <c r="CV374">
        <v>99</v>
      </c>
      <c r="CW374">
        <v>213</v>
      </c>
      <c r="CX374">
        <v>626</v>
      </c>
      <c r="CY374">
        <v>201</v>
      </c>
      <c r="CZ374">
        <v>111</v>
      </c>
      <c r="DA374">
        <v>86</v>
      </c>
      <c r="DB374">
        <v>47</v>
      </c>
      <c r="DC374">
        <v>30</v>
      </c>
      <c r="DD374">
        <v>47</v>
      </c>
      <c r="DE374">
        <v>476</v>
      </c>
      <c r="DF374">
        <v>1415</v>
      </c>
      <c r="DG374">
        <v>1221</v>
      </c>
      <c r="DH374">
        <v>440</v>
      </c>
      <c r="DI374">
        <v>92</v>
      </c>
      <c r="DJ374">
        <v>41</v>
      </c>
      <c r="DK374">
        <v>102</v>
      </c>
      <c r="DL374">
        <v>54</v>
      </c>
      <c r="DM374">
        <v>4737</v>
      </c>
      <c r="DN374">
        <v>457</v>
      </c>
      <c r="DO374">
        <v>1752</v>
      </c>
      <c r="DP374">
        <v>139</v>
      </c>
      <c r="DQ374">
        <v>48</v>
      </c>
      <c r="DR374">
        <v>13</v>
      </c>
      <c r="DS374">
        <v>12</v>
      </c>
      <c r="DT374">
        <v>10</v>
      </c>
      <c r="DU374">
        <v>24</v>
      </c>
      <c r="DV374">
        <v>16</v>
      </c>
      <c r="DW374">
        <v>1891</v>
      </c>
      <c r="DX374" t="s">
        <v>1516</v>
      </c>
      <c r="DY374" t="s">
        <v>1086</v>
      </c>
      <c r="DZ374" t="s">
        <v>1584</v>
      </c>
      <c r="EA374" s="68" t="s">
        <v>700</v>
      </c>
      <c r="EB374">
        <v>55319</v>
      </c>
      <c r="EC374">
        <v>1.2</v>
      </c>
      <c r="ED374">
        <v>5.6</v>
      </c>
      <c r="EE374">
        <v>3.6</v>
      </c>
      <c r="EF374">
        <v>3.9</v>
      </c>
      <c r="EG374">
        <v>4.5999999999999996</v>
      </c>
      <c r="EH374">
        <v>3.4</v>
      </c>
      <c r="EI374">
        <v>0.5</v>
      </c>
      <c r="EJ374">
        <v>2</v>
      </c>
      <c r="EK374">
        <v>3.4</v>
      </c>
      <c r="EL374">
        <v>2.8</v>
      </c>
      <c r="EM374">
        <v>1.2</v>
      </c>
      <c r="EN374">
        <v>2.2000000000000002</v>
      </c>
      <c r="EO374">
        <v>1.8</v>
      </c>
      <c r="EP374">
        <v>0.9</v>
      </c>
      <c r="EQ374">
        <v>1.2</v>
      </c>
      <c r="ER374">
        <v>33.700000000000003</v>
      </c>
      <c r="ES374">
        <v>37.9</v>
      </c>
      <c r="ET374">
        <v>23.6</v>
      </c>
      <c r="EU374">
        <v>100</v>
      </c>
      <c r="EV374">
        <v>7</v>
      </c>
      <c r="EW374">
        <v>33.200000000000003</v>
      </c>
      <c r="EX374">
        <v>1.2</v>
      </c>
      <c r="EY374">
        <v>1.2</v>
      </c>
      <c r="EZ374">
        <v>23.6</v>
      </c>
      <c r="FA374">
        <v>28.8</v>
      </c>
      <c r="FB374">
        <v>58.2</v>
      </c>
      <c r="FC374">
        <v>1.6</v>
      </c>
      <c r="FD374">
        <v>1.3</v>
      </c>
      <c r="FE374">
        <v>3.7</v>
      </c>
      <c r="FF374">
        <v>1.6</v>
      </c>
      <c r="FG374">
        <v>1.9</v>
      </c>
      <c r="FH374">
        <v>1.9</v>
      </c>
      <c r="FI374">
        <v>1.2</v>
      </c>
      <c r="FJ374">
        <v>1.2</v>
      </c>
      <c r="FK374">
        <v>10.7</v>
      </c>
      <c r="FL374">
        <v>3.1</v>
      </c>
      <c r="FM374">
        <v>1.3</v>
      </c>
      <c r="FN374">
        <v>2.2000000000000002</v>
      </c>
      <c r="FO374">
        <v>4</v>
      </c>
      <c r="FP374">
        <v>8.3000000000000007</v>
      </c>
      <c r="FQ374">
        <v>1.7</v>
      </c>
      <c r="FR374">
        <v>0.6</v>
      </c>
      <c r="FS374">
        <v>32</v>
      </c>
      <c r="FZ374" t="s">
        <v>1871</v>
      </c>
      <c r="GA374" t="s">
        <v>1871</v>
      </c>
      <c r="GB374" t="s">
        <v>1180</v>
      </c>
      <c r="GC374" s="68" t="s">
        <v>2364</v>
      </c>
    </row>
    <row r="375" spans="1:185" x14ac:dyDescent="0.25">
      <c r="A375">
        <v>55320</v>
      </c>
      <c r="B375">
        <v>5168</v>
      </c>
      <c r="C375">
        <v>158</v>
      </c>
      <c r="D375">
        <v>1332</v>
      </c>
      <c r="E375">
        <v>43</v>
      </c>
      <c r="F375">
        <v>3168</v>
      </c>
      <c r="G375">
        <v>115</v>
      </c>
      <c r="H375">
        <v>668</v>
      </c>
      <c r="I375">
        <v>0</v>
      </c>
      <c r="J375">
        <v>412</v>
      </c>
      <c r="K375">
        <v>4</v>
      </c>
      <c r="L375">
        <v>920</v>
      </c>
      <c r="M375">
        <v>39</v>
      </c>
      <c r="N375">
        <v>519</v>
      </c>
      <c r="O375">
        <v>24</v>
      </c>
      <c r="P375">
        <v>572</v>
      </c>
      <c r="Q375">
        <v>38</v>
      </c>
      <c r="R375">
        <v>546</v>
      </c>
      <c r="S375">
        <v>23</v>
      </c>
      <c r="T375">
        <v>774</v>
      </c>
      <c r="U375">
        <v>14</v>
      </c>
      <c r="V375">
        <v>757</v>
      </c>
      <c r="W375">
        <v>16</v>
      </c>
      <c r="X375">
        <v>2554</v>
      </c>
      <c r="Y375">
        <v>77</v>
      </c>
      <c r="Z375">
        <v>2614</v>
      </c>
      <c r="AA375">
        <v>81</v>
      </c>
      <c r="AB375">
        <v>5004</v>
      </c>
      <c r="AC375">
        <v>148</v>
      </c>
      <c r="AD375">
        <v>27</v>
      </c>
      <c r="AE375">
        <v>0</v>
      </c>
      <c r="AF375">
        <v>25</v>
      </c>
      <c r="AG375">
        <v>0</v>
      </c>
      <c r="AH375">
        <v>42</v>
      </c>
      <c r="AI375">
        <v>0</v>
      </c>
      <c r="AJ375">
        <v>44</v>
      </c>
      <c r="AK375">
        <v>10</v>
      </c>
      <c r="AL375">
        <v>26</v>
      </c>
      <c r="AM375">
        <v>0</v>
      </c>
      <c r="AN375">
        <v>147</v>
      </c>
      <c r="AO375">
        <v>34</v>
      </c>
      <c r="AP375">
        <v>4905</v>
      </c>
      <c r="AQ375">
        <v>124</v>
      </c>
      <c r="AR375">
        <v>489</v>
      </c>
      <c r="AS375">
        <v>0</v>
      </c>
      <c r="AT375">
        <v>4679</v>
      </c>
      <c r="AU375">
        <v>158</v>
      </c>
      <c r="AV375">
        <v>5035</v>
      </c>
      <c r="AW375">
        <v>124</v>
      </c>
      <c r="AX375">
        <v>133</v>
      </c>
      <c r="AY375">
        <v>34</v>
      </c>
      <c r="AZ375">
        <v>67</v>
      </c>
      <c r="BA375">
        <v>7</v>
      </c>
      <c r="BB375">
        <v>66</v>
      </c>
      <c r="BC375">
        <v>27</v>
      </c>
      <c r="BD375">
        <v>133</v>
      </c>
      <c r="BE375">
        <v>35</v>
      </c>
      <c r="BF375">
        <v>1101</v>
      </c>
      <c r="BG375">
        <v>39</v>
      </c>
      <c r="BH375">
        <v>1345</v>
      </c>
      <c r="BI375">
        <v>10</v>
      </c>
      <c r="BJ375">
        <v>738</v>
      </c>
      <c r="BK375">
        <v>7</v>
      </c>
      <c r="BL375">
        <v>2721</v>
      </c>
      <c r="BM375">
        <v>109</v>
      </c>
      <c r="BN375">
        <v>2628</v>
      </c>
      <c r="BO375">
        <v>106</v>
      </c>
      <c r="BP375">
        <v>93</v>
      </c>
      <c r="BQ375">
        <v>3</v>
      </c>
      <c r="BR375">
        <v>447</v>
      </c>
      <c r="BS375">
        <v>6</v>
      </c>
      <c r="BT375">
        <v>1931</v>
      </c>
      <c r="BU375">
        <v>45</v>
      </c>
      <c r="BV375">
        <v>855</v>
      </c>
      <c r="BW375">
        <v>61</v>
      </c>
      <c r="BX375">
        <v>382</v>
      </c>
      <c r="BY375">
        <v>9</v>
      </c>
      <c r="BZ375">
        <v>341</v>
      </c>
      <c r="CA375">
        <v>36</v>
      </c>
      <c r="CB375">
        <v>499</v>
      </c>
      <c r="CC375">
        <v>39</v>
      </c>
      <c r="CD375">
        <v>2000</v>
      </c>
      <c r="CE375">
        <v>75</v>
      </c>
      <c r="CF375">
        <v>2619</v>
      </c>
      <c r="CG375">
        <v>44</v>
      </c>
      <c r="CH375">
        <v>158</v>
      </c>
      <c r="CI375">
        <v>5010</v>
      </c>
      <c r="CJ375">
        <v>4440</v>
      </c>
      <c r="CK375">
        <v>1272</v>
      </c>
      <c r="CL375">
        <v>4595</v>
      </c>
      <c r="CM375">
        <v>226</v>
      </c>
      <c r="CN375">
        <v>43</v>
      </c>
      <c r="CO375">
        <v>48</v>
      </c>
      <c r="CP375">
        <v>285</v>
      </c>
      <c r="CQ375">
        <v>448</v>
      </c>
      <c r="CR375">
        <v>47</v>
      </c>
      <c r="CS375">
        <v>286</v>
      </c>
      <c r="CT375">
        <v>239</v>
      </c>
      <c r="CU375">
        <v>41</v>
      </c>
      <c r="CV375">
        <v>157</v>
      </c>
      <c r="CW375">
        <v>249</v>
      </c>
      <c r="CX375">
        <v>661</v>
      </c>
      <c r="CY375">
        <v>207</v>
      </c>
      <c r="CZ375">
        <v>103</v>
      </c>
      <c r="DA375">
        <v>113</v>
      </c>
      <c r="DB375">
        <v>58</v>
      </c>
      <c r="DC375">
        <v>12</v>
      </c>
      <c r="DD375">
        <v>60</v>
      </c>
      <c r="DE375">
        <v>505</v>
      </c>
      <c r="DF375">
        <v>1391</v>
      </c>
      <c r="DG375">
        <v>1210</v>
      </c>
      <c r="DH375">
        <v>509</v>
      </c>
      <c r="DI375">
        <v>78</v>
      </c>
      <c r="DJ375">
        <v>26</v>
      </c>
      <c r="DK375">
        <v>103</v>
      </c>
      <c r="DL375">
        <v>52</v>
      </c>
      <c r="DM375">
        <v>4703</v>
      </c>
      <c r="DN375">
        <v>375</v>
      </c>
      <c r="DO375">
        <v>1603</v>
      </c>
      <c r="DP375">
        <v>293</v>
      </c>
      <c r="DQ375">
        <v>52</v>
      </c>
      <c r="DR375">
        <v>52</v>
      </c>
      <c r="DS375">
        <v>26</v>
      </c>
      <c r="DT375">
        <v>44</v>
      </c>
      <c r="DU375">
        <v>15</v>
      </c>
      <c r="DV375">
        <v>52</v>
      </c>
      <c r="DW375">
        <v>1896</v>
      </c>
      <c r="DX375" t="s">
        <v>1516</v>
      </c>
      <c r="DY375" t="s">
        <v>1101</v>
      </c>
      <c r="DZ375" t="s">
        <v>1030</v>
      </c>
      <c r="EA375" s="68" t="s">
        <v>700</v>
      </c>
      <c r="EB375">
        <v>55320</v>
      </c>
      <c r="EC375">
        <v>1</v>
      </c>
      <c r="ED375">
        <v>1.4</v>
      </c>
      <c r="EE375">
        <v>2.7</v>
      </c>
      <c r="EF375">
        <v>3.8</v>
      </c>
      <c r="EG375">
        <v>3.5</v>
      </c>
      <c r="EH375">
        <v>3</v>
      </c>
      <c r="EI375">
        <v>1.4</v>
      </c>
      <c r="EJ375">
        <v>2</v>
      </c>
      <c r="EK375">
        <v>4.3</v>
      </c>
      <c r="EL375">
        <v>1.9</v>
      </c>
      <c r="EM375">
        <v>1.2</v>
      </c>
      <c r="EN375">
        <v>2.6</v>
      </c>
      <c r="EO375">
        <v>1.2</v>
      </c>
      <c r="EP375">
        <v>1.3</v>
      </c>
      <c r="EQ375">
        <v>1</v>
      </c>
      <c r="ER375">
        <v>41.9</v>
      </c>
      <c r="ES375">
        <v>43.5</v>
      </c>
      <c r="ET375">
        <v>32.700000000000003</v>
      </c>
      <c r="EU375">
        <v>37.4</v>
      </c>
      <c r="EV375">
        <v>42.7</v>
      </c>
      <c r="EW375">
        <v>19.5</v>
      </c>
      <c r="EX375">
        <v>1.1000000000000001</v>
      </c>
      <c r="EY375">
        <v>1</v>
      </c>
      <c r="EZ375">
        <v>22.6</v>
      </c>
      <c r="FA375">
        <v>15.9</v>
      </c>
      <c r="FB375">
        <v>39.6</v>
      </c>
      <c r="FC375">
        <v>3.5</v>
      </c>
      <c r="FD375">
        <v>1.1000000000000001</v>
      </c>
      <c r="FE375">
        <v>15.2</v>
      </c>
      <c r="FF375">
        <v>2.1</v>
      </c>
      <c r="FG375">
        <v>0.6</v>
      </c>
      <c r="FH375">
        <v>1</v>
      </c>
      <c r="FI375">
        <v>1.4</v>
      </c>
      <c r="FJ375">
        <v>1.5</v>
      </c>
      <c r="FK375">
        <v>6.1</v>
      </c>
      <c r="FL375">
        <v>1.6</v>
      </c>
      <c r="FM375">
        <v>1.1000000000000001</v>
      </c>
      <c r="FN375">
        <v>3.6</v>
      </c>
      <c r="FO375">
        <v>2.4</v>
      </c>
      <c r="FP375">
        <v>6.5</v>
      </c>
      <c r="FQ375">
        <v>2.4</v>
      </c>
      <c r="FR375">
        <v>1</v>
      </c>
      <c r="FS375">
        <v>38</v>
      </c>
      <c r="FZ375" t="s">
        <v>1871</v>
      </c>
      <c r="GA375" t="s">
        <v>1871</v>
      </c>
      <c r="GB375" t="s">
        <v>1181</v>
      </c>
      <c r="GC375" s="68" t="s">
        <v>2364</v>
      </c>
    </row>
    <row r="376" spans="1:185" x14ac:dyDescent="0.25">
      <c r="A376">
        <v>55321</v>
      </c>
      <c r="B376">
        <v>5358</v>
      </c>
      <c r="C376">
        <v>202</v>
      </c>
      <c r="D376">
        <v>1736</v>
      </c>
      <c r="E376">
        <v>11</v>
      </c>
      <c r="F376">
        <v>2896</v>
      </c>
      <c r="G376">
        <v>186</v>
      </c>
      <c r="H376">
        <v>726</v>
      </c>
      <c r="I376">
        <v>5</v>
      </c>
      <c r="J376">
        <v>406</v>
      </c>
      <c r="K376">
        <v>0</v>
      </c>
      <c r="L376">
        <v>1330</v>
      </c>
      <c r="M376">
        <v>11</v>
      </c>
      <c r="N376">
        <v>411</v>
      </c>
      <c r="O376">
        <v>40</v>
      </c>
      <c r="P376">
        <v>480</v>
      </c>
      <c r="Q376">
        <v>19</v>
      </c>
      <c r="R376">
        <v>679</v>
      </c>
      <c r="S376">
        <v>45</v>
      </c>
      <c r="T376">
        <v>666</v>
      </c>
      <c r="U376">
        <v>30</v>
      </c>
      <c r="V376">
        <v>660</v>
      </c>
      <c r="W376">
        <v>52</v>
      </c>
      <c r="X376">
        <v>2732</v>
      </c>
      <c r="Y376">
        <v>102</v>
      </c>
      <c r="Z376">
        <v>2626</v>
      </c>
      <c r="AA376">
        <v>100</v>
      </c>
      <c r="AB376">
        <v>5102</v>
      </c>
      <c r="AC376">
        <v>184</v>
      </c>
      <c r="AD376">
        <v>45</v>
      </c>
      <c r="AE376">
        <v>0</v>
      </c>
      <c r="AF376">
        <v>12</v>
      </c>
      <c r="AG376">
        <v>12</v>
      </c>
      <c r="AH376">
        <v>34</v>
      </c>
      <c r="AI376">
        <v>0</v>
      </c>
      <c r="AJ376">
        <v>30</v>
      </c>
      <c r="AK376">
        <v>6</v>
      </c>
      <c r="AL376">
        <v>125</v>
      </c>
      <c r="AM376">
        <v>0</v>
      </c>
      <c r="AN376">
        <v>256</v>
      </c>
      <c r="AO376">
        <v>6</v>
      </c>
      <c r="AP376">
        <v>4901</v>
      </c>
      <c r="AQ376">
        <v>184</v>
      </c>
      <c r="AR376">
        <v>560</v>
      </c>
      <c r="AS376">
        <v>30</v>
      </c>
      <c r="AT376">
        <v>4798</v>
      </c>
      <c r="AU376">
        <v>172</v>
      </c>
      <c r="AV376">
        <v>5226</v>
      </c>
      <c r="AW376">
        <v>192</v>
      </c>
      <c r="AX376">
        <v>132</v>
      </c>
      <c r="AY376">
        <v>10</v>
      </c>
      <c r="AZ376">
        <v>67</v>
      </c>
      <c r="BA376">
        <v>0</v>
      </c>
      <c r="BB376">
        <v>65</v>
      </c>
      <c r="BC376">
        <v>10</v>
      </c>
      <c r="BD376">
        <v>272</v>
      </c>
      <c r="BE376">
        <v>46</v>
      </c>
      <c r="BF376">
        <v>1168</v>
      </c>
      <c r="BG376">
        <v>37</v>
      </c>
      <c r="BH376">
        <v>1172</v>
      </c>
      <c r="BI376">
        <v>47</v>
      </c>
      <c r="BJ376">
        <v>599</v>
      </c>
      <c r="BK376">
        <v>21</v>
      </c>
      <c r="BL376">
        <v>2385</v>
      </c>
      <c r="BM376">
        <v>149</v>
      </c>
      <c r="BN376">
        <v>2338</v>
      </c>
      <c r="BO376">
        <v>134</v>
      </c>
      <c r="BP376">
        <v>47</v>
      </c>
      <c r="BQ376">
        <v>15</v>
      </c>
      <c r="BR376">
        <v>511</v>
      </c>
      <c r="BS376">
        <v>37</v>
      </c>
      <c r="BT376">
        <v>1640</v>
      </c>
      <c r="BU376">
        <v>80</v>
      </c>
      <c r="BV376">
        <v>835</v>
      </c>
      <c r="BW376">
        <v>99</v>
      </c>
      <c r="BX376">
        <v>421</v>
      </c>
      <c r="BY376">
        <v>7</v>
      </c>
      <c r="BZ376">
        <v>418</v>
      </c>
      <c r="CA376">
        <v>30</v>
      </c>
      <c r="CB376">
        <v>673</v>
      </c>
      <c r="CC376">
        <v>35</v>
      </c>
      <c r="CD376">
        <v>3115</v>
      </c>
      <c r="CE376">
        <v>102</v>
      </c>
      <c r="CF376">
        <v>1551</v>
      </c>
      <c r="CG376">
        <v>65</v>
      </c>
      <c r="CH376">
        <v>202</v>
      </c>
      <c r="CI376">
        <v>5156</v>
      </c>
      <c r="CJ376">
        <v>4037</v>
      </c>
      <c r="CK376">
        <v>1796</v>
      </c>
      <c r="CL376">
        <v>4927</v>
      </c>
      <c r="CM376">
        <v>229</v>
      </c>
      <c r="CN376">
        <v>58</v>
      </c>
      <c r="CO376">
        <v>154</v>
      </c>
      <c r="CP376">
        <v>342</v>
      </c>
      <c r="CQ376">
        <v>504</v>
      </c>
      <c r="CR376">
        <v>71</v>
      </c>
      <c r="CS376">
        <v>286</v>
      </c>
      <c r="CT376">
        <v>88</v>
      </c>
      <c r="CU376">
        <v>14</v>
      </c>
      <c r="CV376">
        <v>117</v>
      </c>
      <c r="CW376">
        <v>176</v>
      </c>
      <c r="CX376">
        <v>572</v>
      </c>
      <c r="CY376">
        <v>142</v>
      </c>
      <c r="CZ376">
        <v>110</v>
      </c>
      <c r="DA376">
        <v>50</v>
      </c>
      <c r="DB376">
        <v>33</v>
      </c>
      <c r="DC376">
        <v>30</v>
      </c>
      <c r="DD376">
        <v>96</v>
      </c>
      <c r="DE376">
        <v>576</v>
      </c>
      <c r="DF376">
        <v>1277</v>
      </c>
      <c r="DG376">
        <v>1003</v>
      </c>
      <c r="DH376">
        <v>428</v>
      </c>
      <c r="DI376">
        <v>101</v>
      </c>
      <c r="DJ376">
        <v>69</v>
      </c>
      <c r="DK376">
        <v>173</v>
      </c>
      <c r="DL376">
        <v>82</v>
      </c>
      <c r="DM376">
        <v>4621</v>
      </c>
      <c r="DN376">
        <v>793</v>
      </c>
      <c r="DO376">
        <v>1367</v>
      </c>
      <c r="DP376">
        <v>486</v>
      </c>
      <c r="DQ376">
        <v>71</v>
      </c>
      <c r="DR376">
        <v>73</v>
      </c>
      <c r="DS376">
        <v>56</v>
      </c>
      <c r="DT376">
        <v>39</v>
      </c>
      <c r="DU376">
        <v>94</v>
      </c>
      <c r="DV376">
        <v>127</v>
      </c>
      <c r="DW376">
        <v>1853</v>
      </c>
      <c r="DX376" t="s">
        <v>1516</v>
      </c>
      <c r="DY376" t="s">
        <v>1101</v>
      </c>
      <c r="DZ376" t="s">
        <v>1585</v>
      </c>
      <c r="EA376" s="68" t="s">
        <v>700</v>
      </c>
      <c r="EB376">
        <v>55321</v>
      </c>
      <c r="EC376">
        <v>1.1000000000000001</v>
      </c>
      <c r="ED376">
        <v>4.2</v>
      </c>
      <c r="EE376">
        <v>0.7</v>
      </c>
      <c r="EF376">
        <v>8.1999999999999993</v>
      </c>
      <c r="EG376">
        <v>5.4</v>
      </c>
      <c r="EH376">
        <v>4</v>
      </c>
      <c r="EI376">
        <v>2.9</v>
      </c>
      <c r="EJ376">
        <v>3.8</v>
      </c>
      <c r="EK376">
        <v>5.0999999999999996</v>
      </c>
      <c r="EL376">
        <v>0.5</v>
      </c>
      <c r="EM376">
        <v>1.9</v>
      </c>
      <c r="EN376">
        <v>1.1000000000000001</v>
      </c>
      <c r="EO376">
        <v>1.6</v>
      </c>
      <c r="EP376">
        <v>1.4</v>
      </c>
      <c r="EQ376">
        <v>1.1000000000000001</v>
      </c>
      <c r="ER376">
        <v>31.1</v>
      </c>
      <c r="ES376">
        <v>62.8</v>
      </c>
      <c r="ET376">
        <v>37.299999999999997</v>
      </c>
      <c r="EU376">
        <v>23.2</v>
      </c>
      <c r="EV376">
        <v>13</v>
      </c>
      <c r="EW376">
        <v>3.4</v>
      </c>
      <c r="EX376">
        <v>1.1000000000000001</v>
      </c>
      <c r="EY376">
        <v>1.2</v>
      </c>
      <c r="EZ376">
        <v>8.4</v>
      </c>
      <c r="FA376">
        <v>22.7</v>
      </c>
      <c r="FB376">
        <v>16</v>
      </c>
      <c r="FC376">
        <v>4.8</v>
      </c>
      <c r="FD376">
        <v>1.1000000000000001</v>
      </c>
      <c r="FE376">
        <v>11.1</v>
      </c>
      <c r="FF376">
        <v>1.7</v>
      </c>
      <c r="FG376">
        <v>2</v>
      </c>
      <c r="FH376">
        <v>2.6</v>
      </c>
      <c r="FI376">
        <v>2.1</v>
      </c>
      <c r="FJ376">
        <v>1.8</v>
      </c>
      <c r="FK376">
        <v>46.6</v>
      </c>
      <c r="FL376">
        <v>5.2</v>
      </c>
      <c r="FM376">
        <v>2.2000000000000002</v>
      </c>
      <c r="FN376">
        <v>5.2</v>
      </c>
      <c r="FO376">
        <v>1.4</v>
      </c>
      <c r="FP376">
        <v>4.2</v>
      </c>
      <c r="FQ376">
        <v>1.5</v>
      </c>
      <c r="FR376">
        <v>1.7</v>
      </c>
      <c r="FS376">
        <v>27</v>
      </c>
      <c r="FZ376" t="s">
        <v>1871</v>
      </c>
      <c r="GA376" t="s">
        <v>1871</v>
      </c>
      <c r="GB376" t="s">
        <v>1182</v>
      </c>
      <c r="GC376" s="68" t="s">
        <v>2364</v>
      </c>
    </row>
    <row r="377" spans="1:185" x14ac:dyDescent="0.25">
      <c r="A377">
        <v>55322</v>
      </c>
      <c r="B377">
        <v>3505</v>
      </c>
      <c r="C377">
        <v>67</v>
      </c>
      <c r="D377">
        <v>1005</v>
      </c>
      <c r="E377">
        <v>16</v>
      </c>
      <c r="F377">
        <v>2063</v>
      </c>
      <c r="G377">
        <v>48</v>
      </c>
      <c r="H377">
        <v>437</v>
      </c>
      <c r="I377">
        <v>3</v>
      </c>
      <c r="J377">
        <v>360</v>
      </c>
      <c r="K377">
        <v>3</v>
      </c>
      <c r="L377">
        <v>645</v>
      </c>
      <c r="M377">
        <v>13</v>
      </c>
      <c r="N377">
        <v>244</v>
      </c>
      <c r="O377">
        <v>0</v>
      </c>
      <c r="P377">
        <v>421</v>
      </c>
      <c r="Q377">
        <v>1</v>
      </c>
      <c r="R377">
        <v>421</v>
      </c>
      <c r="S377">
        <v>22</v>
      </c>
      <c r="T377">
        <v>477</v>
      </c>
      <c r="U377">
        <v>12</v>
      </c>
      <c r="V377">
        <v>500</v>
      </c>
      <c r="W377">
        <v>13</v>
      </c>
      <c r="X377">
        <v>1727</v>
      </c>
      <c r="Y377">
        <v>42</v>
      </c>
      <c r="Z377">
        <v>1778</v>
      </c>
      <c r="AA377">
        <v>25</v>
      </c>
      <c r="AB377">
        <v>3238</v>
      </c>
      <c r="AC377">
        <v>64</v>
      </c>
      <c r="AD377">
        <v>178</v>
      </c>
      <c r="AE377">
        <v>0</v>
      </c>
      <c r="AF377">
        <v>4</v>
      </c>
      <c r="AG377">
        <v>0</v>
      </c>
      <c r="AH377">
        <v>10</v>
      </c>
      <c r="AI377">
        <v>0</v>
      </c>
      <c r="AJ377">
        <v>24</v>
      </c>
      <c r="AK377">
        <v>3</v>
      </c>
      <c r="AL377">
        <v>51</v>
      </c>
      <c r="AM377">
        <v>0</v>
      </c>
      <c r="AN377">
        <v>84</v>
      </c>
      <c r="AO377">
        <v>9</v>
      </c>
      <c r="AP377">
        <v>3192</v>
      </c>
      <c r="AQ377">
        <v>58</v>
      </c>
      <c r="AR377">
        <v>221</v>
      </c>
      <c r="AS377">
        <v>4</v>
      </c>
      <c r="AT377">
        <v>3284</v>
      </c>
      <c r="AU377">
        <v>63</v>
      </c>
      <c r="AV377">
        <v>3382</v>
      </c>
      <c r="AW377">
        <v>55</v>
      </c>
      <c r="AX377">
        <v>123</v>
      </c>
      <c r="AY377">
        <v>12</v>
      </c>
      <c r="AZ377">
        <v>85</v>
      </c>
      <c r="BA377">
        <v>3</v>
      </c>
      <c r="BB377">
        <v>38</v>
      </c>
      <c r="BC377">
        <v>9</v>
      </c>
      <c r="BD377">
        <v>71</v>
      </c>
      <c r="BE377">
        <v>13</v>
      </c>
      <c r="BF377">
        <v>792</v>
      </c>
      <c r="BG377">
        <v>20</v>
      </c>
      <c r="BH377">
        <v>764</v>
      </c>
      <c r="BI377">
        <v>18</v>
      </c>
      <c r="BJ377">
        <v>629</v>
      </c>
      <c r="BK377">
        <v>0</v>
      </c>
      <c r="BL377">
        <v>1845</v>
      </c>
      <c r="BM377">
        <v>36</v>
      </c>
      <c r="BN377">
        <v>1813</v>
      </c>
      <c r="BO377">
        <v>36</v>
      </c>
      <c r="BP377">
        <v>32</v>
      </c>
      <c r="BQ377">
        <v>0</v>
      </c>
      <c r="BR377">
        <v>218</v>
      </c>
      <c r="BS377">
        <v>12</v>
      </c>
      <c r="BT377">
        <v>1329</v>
      </c>
      <c r="BU377">
        <v>26</v>
      </c>
      <c r="BV377">
        <v>581</v>
      </c>
      <c r="BW377">
        <v>13</v>
      </c>
      <c r="BX377">
        <v>153</v>
      </c>
      <c r="BY377">
        <v>9</v>
      </c>
      <c r="BZ377">
        <v>151</v>
      </c>
      <c r="CA377">
        <v>9</v>
      </c>
      <c r="CB377">
        <v>219</v>
      </c>
      <c r="CC377">
        <v>9</v>
      </c>
      <c r="CD377">
        <v>1464</v>
      </c>
      <c r="CE377">
        <v>53</v>
      </c>
      <c r="CF377">
        <v>1822</v>
      </c>
      <c r="CG377">
        <v>5</v>
      </c>
      <c r="CH377">
        <v>67</v>
      </c>
      <c r="CI377">
        <v>3438</v>
      </c>
      <c r="CJ377">
        <v>2903</v>
      </c>
      <c r="CK377">
        <v>922</v>
      </c>
      <c r="CL377">
        <v>2963</v>
      </c>
      <c r="CM377">
        <v>255</v>
      </c>
      <c r="CN377">
        <v>27</v>
      </c>
      <c r="CO377">
        <v>103</v>
      </c>
      <c r="CP377">
        <v>153</v>
      </c>
      <c r="CQ377">
        <v>336</v>
      </c>
      <c r="CR377">
        <v>78</v>
      </c>
      <c r="CS377">
        <v>190</v>
      </c>
      <c r="CT377">
        <v>90</v>
      </c>
      <c r="CU377">
        <v>31</v>
      </c>
      <c r="CV377">
        <v>149</v>
      </c>
      <c r="CW377">
        <v>217</v>
      </c>
      <c r="CX377">
        <v>337</v>
      </c>
      <c r="CY377">
        <v>102</v>
      </c>
      <c r="CZ377">
        <v>121</v>
      </c>
      <c r="DA377">
        <v>37</v>
      </c>
      <c r="DB377">
        <v>39</v>
      </c>
      <c r="DC377">
        <v>31</v>
      </c>
      <c r="DD377">
        <v>43</v>
      </c>
      <c r="DE377">
        <v>286</v>
      </c>
      <c r="DF377">
        <v>950</v>
      </c>
      <c r="DG377">
        <v>853</v>
      </c>
      <c r="DH377">
        <v>377</v>
      </c>
      <c r="DI377">
        <v>33</v>
      </c>
      <c r="DJ377">
        <v>15</v>
      </c>
      <c r="DK377">
        <v>64</v>
      </c>
      <c r="DL377">
        <v>31</v>
      </c>
      <c r="DM377">
        <v>3074</v>
      </c>
      <c r="DN377">
        <v>359</v>
      </c>
      <c r="DO377">
        <v>1114</v>
      </c>
      <c r="DP377">
        <v>122</v>
      </c>
      <c r="DQ377">
        <v>37</v>
      </c>
      <c r="DR377">
        <v>10</v>
      </c>
      <c r="DS377">
        <v>17</v>
      </c>
      <c r="DT377">
        <v>12</v>
      </c>
      <c r="DU377">
        <v>3</v>
      </c>
      <c r="DV377">
        <v>32</v>
      </c>
      <c r="DW377">
        <v>1236</v>
      </c>
      <c r="DX377" t="s">
        <v>1523</v>
      </c>
      <c r="DY377" t="s">
        <v>1025</v>
      </c>
      <c r="DZ377" t="s">
        <v>1586</v>
      </c>
      <c r="EA377" s="68" t="s">
        <v>700</v>
      </c>
      <c r="EB377">
        <v>55322</v>
      </c>
      <c r="EC377">
        <v>0.8</v>
      </c>
      <c r="ED377">
        <v>1.8</v>
      </c>
      <c r="EE377">
        <v>1.8</v>
      </c>
      <c r="EF377">
        <v>6.9</v>
      </c>
      <c r="EG377">
        <v>0.6</v>
      </c>
      <c r="EH377">
        <v>3.2</v>
      </c>
      <c r="EI377">
        <v>2.2999999999999998</v>
      </c>
      <c r="EJ377">
        <v>2.2999999999999998</v>
      </c>
      <c r="EK377">
        <v>1.9</v>
      </c>
      <c r="EL377">
        <v>1.6</v>
      </c>
      <c r="EM377">
        <v>0.9</v>
      </c>
      <c r="EN377">
        <v>1.2</v>
      </c>
      <c r="EO377">
        <v>1</v>
      </c>
      <c r="EP377">
        <v>1</v>
      </c>
      <c r="EQ377">
        <v>0.9</v>
      </c>
      <c r="ER377">
        <v>9.4</v>
      </c>
      <c r="ES377">
        <v>100</v>
      </c>
      <c r="ET377">
        <v>68.8</v>
      </c>
      <c r="EU377">
        <v>10.7</v>
      </c>
      <c r="EV377">
        <v>28.3</v>
      </c>
      <c r="EW377">
        <v>7.6</v>
      </c>
      <c r="EX377">
        <v>0.9</v>
      </c>
      <c r="EY377">
        <v>0.8</v>
      </c>
      <c r="EZ377">
        <v>8.1</v>
      </c>
      <c r="FA377">
        <v>5.5</v>
      </c>
      <c r="FB377">
        <v>22</v>
      </c>
      <c r="FC377">
        <v>2.2999999999999998</v>
      </c>
      <c r="FD377">
        <v>0.9</v>
      </c>
      <c r="FE377">
        <v>10.8</v>
      </c>
      <c r="FF377">
        <v>1.9</v>
      </c>
      <c r="FG377">
        <v>1.4</v>
      </c>
      <c r="FH377">
        <v>2.7</v>
      </c>
      <c r="FI377">
        <v>0.9</v>
      </c>
      <c r="FJ377">
        <v>0.9</v>
      </c>
      <c r="FK377">
        <v>38.5</v>
      </c>
      <c r="FL377">
        <v>4.2</v>
      </c>
      <c r="FM377">
        <v>1.1000000000000001</v>
      </c>
      <c r="FN377">
        <v>1.6</v>
      </c>
      <c r="FO377">
        <v>5.2</v>
      </c>
      <c r="FP377">
        <v>3.6</v>
      </c>
      <c r="FQ377">
        <v>1.8</v>
      </c>
      <c r="FR377">
        <v>0.5</v>
      </c>
      <c r="FS377">
        <v>7</v>
      </c>
      <c r="FZ377" t="s">
        <v>1871</v>
      </c>
      <c r="GA377" t="s">
        <v>1871</v>
      </c>
      <c r="GB377" t="s">
        <v>1183</v>
      </c>
      <c r="GC377" s="68" t="s">
        <v>2364</v>
      </c>
    </row>
    <row r="378" spans="1:185" x14ac:dyDescent="0.25">
      <c r="A378">
        <v>55325</v>
      </c>
      <c r="B378">
        <v>4554</v>
      </c>
      <c r="C378">
        <v>225</v>
      </c>
      <c r="D378">
        <v>1342</v>
      </c>
      <c r="E378">
        <v>66</v>
      </c>
      <c r="F378">
        <v>2501</v>
      </c>
      <c r="G378">
        <v>159</v>
      </c>
      <c r="H378">
        <v>711</v>
      </c>
      <c r="I378">
        <v>0</v>
      </c>
      <c r="J378">
        <v>404</v>
      </c>
      <c r="K378">
        <v>25</v>
      </c>
      <c r="L378">
        <v>938</v>
      </c>
      <c r="M378">
        <v>41</v>
      </c>
      <c r="N378">
        <v>324</v>
      </c>
      <c r="O378">
        <v>55</v>
      </c>
      <c r="P378">
        <v>392</v>
      </c>
      <c r="Q378">
        <v>18</v>
      </c>
      <c r="R378">
        <v>508</v>
      </c>
      <c r="S378">
        <v>32</v>
      </c>
      <c r="T378">
        <v>553</v>
      </c>
      <c r="U378">
        <v>24</v>
      </c>
      <c r="V378">
        <v>724</v>
      </c>
      <c r="W378">
        <v>30</v>
      </c>
      <c r="X378">
        <v>2323</v>
      </c>
      <c r="Y378">
        <v>119</v>
      </c>
      <c r="Z378">
        <v>2231</v>
      </c>
      <c r="AA378">
        <v>106</v>
      </c>
      <c r="AB378">
        <v>4420</v>
      </c>
      <c r="AC378">
        <v>190</v>
      </c>
      <c r="AD378">
        <v>0</v>
      </c>
      <c r="AE378">
        <v>0</v>
      </c>
      <c r="AF378">
        <v>0</v>
      </c>
      <c r="AG378">
        <v>0</v>
      </c>
      <c r="AH378">
        <v>14</v>
      </c>
      <c r="AI378">
        <v>0</v>
      </c>
      <c r="AJ378">
        <v>23</v>
      </c>
      <c r="AK378">
        <v>0</v>
      </c>
      <c r="AL378">
        <v>97</v>
      </c>
      <c r="AM378">
        <v>35</v>
      </c>
      <c r="AN378">
        <v>92</v>
      </c>
      <c r="AO378">
        <v>13</v>
      </c>
      <c r="AP378">
        <v>4365</v>
      </c>
      <c r="AQ378">
        <v>177</v>
      </c>
      <c r="AR378">
        <v>453</v>
      </c>
      <c r="AS378">
        <v>13</v>
      </c>
      <c r="AT378">
        <v>4101</v>
      </c>
      <c r="AU378">
        <v>212</v>
      </c>
      <c r="AV378">
        <v>4473</v>
      </c>
      <c r="AW378">
        <v>212</v>
      </c>
      <c r="AX378">
        <v>81</v>
      </c>
      <c r="AY378">
        <v>13</v>
      </c>
      <c r="AZ378">
        <v>36</v>
      </c>
      <c r="BA378">
        <v>0</v>
      </c>
      <c r="BB378">
        <v>45</v>
      </c>
      <c r="BC378">
        <v>13</v>
      </c>
      <c r="BD378">
        <v>158</v>
      </c>
      <c r="BE378">
        <v>8</v>
      </c>
      <c r="BF378">
        <v>920</v>
      </c>
      <c r="BG378">
        <v>32</v>
      </c>
      <c r="BH378">
        <v>1087</v>
      </c>
      <c r="BI378">
        <v>51</v>
      </c>
      <c r="BJ378">
        <v>723</v>
      </c>
      <c r="BK378">
        <v>13</v>
      </c>
      <c r="BL378">
        <v>2000</v>
      </c>
      <c r="BM378">
        <v>113</v>
      </c>
      <c r="BN378">
        <v>1958</v>
      </c>
      <c r="BO378">
        <v>93</v>
      </c>
      <c r="BP378">
        <v>42</v>
      </c>
      <c r="BQ378">
        <v>20</v>
      </c>
      <c r="BR378">
        <v>501</v>
      </c>
      <c r="BS378">
        <v>46</v>
      </c>
      <c r="BT378">
        <v>1449</v>
      </c>
      <c r="BU378">
        <v>57</v>
      </c>
      <c r="BV378">
        <v>666</v>
      </c>
      <c r="BW378">
        <v>52</v>
      </c>
      <c r="BX378">
        <v>386</v>
      </c>
      <c r="BY378">
        <v>50</v>
      </c>
      <c r="BZ378">
        <v>299</v>
      </c>
      <c r="CA378">
        <v>28</v>
      </c>
      <c r="CB378">
        <v>504</v>
      </c>
      <c r="CC378">
        <v>52</v>
      </c>
      <c r="CD378">
        <v>2254</v>
      </c>
      <c r="CE378">
        <v>150</v>
      </c>
      <c r="CF378">
        <v>1789</v>
      </c>
      <c r="CG378">
        <v>22</v>
      </c>
      <c r="CH378">
        <v>225</v>
      </c>
      <c r="CI378">
        <v>4329</v>
      </c>
      <c r="CJ378">
        <v>3672</v>
      </c>
      <c r="CK378">
        <v>1365</v>
      </c>
      <c r="CL378">
        <v>4180</v>
      </c>
      <c r="CM378">
        <v>108</v>
      </c>
      <c r="CN378">
        <v>53</v>
      </c>
      <c r="CO378">
        <v>121</v>
      </c>
      <c r="CP378">
        <v>206</v>
      </c>
      <c r="CQ378">
        <v>491</v>
      </c>
      <c r="CR378">
        <v>94</v>
      </c>
      <c r="CS378">
        <v>196</v>
      </c>
      <c r="CT378">
        <v>101</v>
      </c>
      <c r="CU378">
        <v>20</v>
      </c>
      <c r="CV378">
        <v>102</v>
      </c>
      <c r="CW378">
        <v>96</v>
      </c>
      <c r="CX378">
        <v>568</v>
      </c>
      <c r="CY378">
        <v>85</v>
      </c>
      <c r="CZ378">
        <v>72</v>
      </c>
      <c r="DA378">
        <v>41</v>
      </c>
      <c r="DB378">
        <v>51</v>
      </c>
      <c r="DC378">
        <v>26</v>
      </c>
      <c r="DD378">
        <v>71</v>
      </c>
      <c r="DE378">
        <v>455</v>
      </c>
      <c r="DF378">
        <v>1216</v>
      </c>
      <c r="DG378">
        <v>1054</v>
      </c>
      <c r="DH378">
        <v>385</v>
      </c>
      <c r="DI378">
        <v>84</v>
      </c>
      <c r="DJ378">
        <v>49</v>
      </c>
      <c r="DK378">
        <v>78</v>
      </c>
      <c r="DL378">
        <v>31</v>
      </c>
      <c r="DM378">
        <v>4180</v>
      </c>
      <c r="DN378">
        <v>358</v>
      </c>
      <c r="DO378">
        <v>1402</v>
      </c>
      <c r="DP378">
        <v>269</v>
      </c>
      <c r="DQ378">
        <v>53</v>
      </c>
      <c r="DR378">
        <v>46</v>
      </c>
      <c r="DS378">
        <v>27</v>
      </c>
      <c r="DT378">
        <v>37</v>
      </c>
      <c r="DU378">
        <v>22</v>
      </c>
      <c r="DV378">
        <v>56</v>
      </c>
      <c r="DW378">
        <v>1671</v>
      </c>
      <c r="DX378" t="s">
        <v>1522</v>
      </c>
      <c r="DY378" t="s">
        <v>1062</v>
      </c>
      <c r="DZ378" t="s">
        <v>1587</v>
      </c>
      <c r="EA378" s="68" t="s">
        <v>700</v>
      </c>
      <c r="EB378">
        <v>55325</v>
      </c>
      <c r="EC378">
        <v>1.3</v>
      </c>
      <c r="ED378">
        <v>4.5999999999999996</v>
      </c>
      <c r="EE378">
        <v>2.5</v>
      </c>
      <c r="EF378">
        <v>8.4</v>
      </c>
      <c r="EG378">
        <v>3</v>
      </c>
      <c r="EH378">
        <v>3.3</v>
      </c>
      <c r="EI378">
        <v>2.2999999999999998</v>
      </c>
      <c r="EJ378">
        <v>2.2999999999999998</v>
      </c>
      <c r="EK378">
        <v>4</v>
      </c>
      <c r="EL378">
        <v>2.2999999999999998</v>
      </c>
      <c r="EM378">
        <v>1.7</v>
      </c>
      <c r="EN378">
        <v>2.4</v>
      </c>
      <c r="EO378">
        <v>1.6</v>
      </c>
      <c r="EP378">
        <v>1.5</v>
      </c>
      <c r="EQ378">
        <v>1.3</v>
      </c>
      <c r="ET378">
        <v>58.2</v>
      </c>
      <c r="EU378">
        <v>45.4</v>
      </c>
      <c r="EV378">
        <v>16.3</v>
      </c>
      <c r="EW378">
        <v>12</v>
      </c>
      <c r="EX378">
        <v>1.2</v>
      </c>
      <c r="EY378">
        <v>1.3</v>
      </c>
      <c r="EZ378">
        <v>14.6</v>
      </c>
      <c r="FA378">
        <v>36.1</v>
      </c>
      <c r="FB378">
        <v>19.600000000000001</v>
      </c>
      <c r="FC378">
        <v>2.2999999999999998</v>
      </c>
      <c r="FD378">
        <v>1.4</v>
      </c>
      <c r="FE378">
        <v>5.7</v>
      </c>
      <c r="FF378">
        <v>1.7</v>
      </c>
      <c r="FG378">
        <v>1.6</v>
      </c>
      <c r="FH378">
        <v>1.1000000000000001</v>
      </c>
      <c r="FI378">
        <v>1.6</v>
      </c>
      <c r="FJ378">
        <v>1.5</v>
      </c>
      <c r="FK378">
        <v>26.6</v>
      </c>
      <c r="FL378">
        <v>5.0999999999999996</v>
      </c>
      <c r="FM378">
        <v>1.5</v>
      </c>
      <c r="FN378">
        <v>3.5</v>
      </c>
      <c r="FO378">
        <v>6.9</v>
      </c>
      <c r="FP378">
        <v>6</v>
      </c>
      <c r="FQ378">
        <v>2.4</v>
      </c>
      <c r="FR378">
        <v>1.1000000000000001</v>
      </c>
      <c r="FS378">
        <v>20</v>
      </c>
      <c r="FZ378" t="s">
        <v>1871</v>
      </c>
      <c r="GA378" t="s">
        <v>1871</v>
      </c>
      <c r="GB378" t="s">
        <v>1184</v>
      </c>
      <c r="GC378" s="68" t="s">
        <v>2364</v>
      </c>
    </row>
    <row r="379" spans="1:185" x14ac:dyDescent="0.25">
      <c r="A379">
        <v>55329</v>
      </c>
      <c r="B379">
        <v>1924</v>
      </c>
      <c r="C379">
        <v>156</v>
      </c>
      <c r="D379">
        <v>478</v>
      </c>
      <c r="E379">
        <v>43</v>
      </c>
      <c r="F379">
        <v>1095</v>
      </c>
      <c r="G379">
        <v>113</v>
      </c>
      <c r="H379">
        <v>351</v>
      </c>
      <c r="I379">
        <v>0</v>
      </c>
      <c r="J379">
        <v>159</v>
      </c>
      <c r="K379">
        <v>17</v>
      </c>
      <c r="L379">
        <v>319</v>
      </c>
      <c r="M379">
        <v>26</v>
      </c>
      <c r="N379">
        <v>177</v>
      </c>
      <c r="O379">
        <v>31</v>
      </c>
      <c r="P379">
        <v>187</v>
      </c>
      <c r="Q379">
        <v>29</v>
      </c>
      <c r="R379">
        <v>220</v>
      </c>
      <c r="S379">
        <v>21</v>
      </c>
      <c r="T379">
        <v>241</v>
      </c>
      <c r="U379">
        <v>14</v>
      </c>
      <c r="V379">
        <v>270</v>
      </c>
      <c r="W379">
        <v>18</v>
      </c>
      <c r="X379">
        <v>945</v>
      </c>
      <c r="Y379">
        <v>102</v>
      </c>
      <c r="Z379">
        <v>979</v>
      </c>
      <c r="AA379">
        <v>54</v>
      </c>
      <c r="AB379">
        <v>1844</v>
      </c>
      <c r="AC379">
        <v>154</v>
      </c>
      <c r="AD379">
        <v>17</v>
      </c>
      <c r="AE379">
        <v>0</v>
      </c>
      <c r="AF379">
        <v>7</v>
      </c>
      <c r="AG379">
        <v>0</v>
      </c>
      <c r="AH379">
        <v>8</v>
      </c>
      <c r="AI379">
        <v>2</v>
      </c>
      <c r="AJ379">
        <v>2</v>
      </c>
      <c r="AK379">
        <v>0</v>
      </c>
      <c r="AL379">
        <v>46</v>
      </c>
      <c r="AM379">
        <v>0</v>
      </c>
      <c r="AN379">
        <v>18</v>
      </c>
      <c r="AO379">
        <v>0</v>
      </c>
      <c r="AP379">
        <v>1835</v>
      </c>
      <c r="AQ379">
        <v>154</v>
      </c>
      <c r="AR379">
        <v>200</v>
      </c>
      <c r="AS379">
        <v>9</v>
      </c>
      <c r="AT379">
        <v>1724</v>
      </c>
      <c r="AU379">
        <v>147</v>
      </c>
      <c r="AV379">
        <v>1912</v>
      </c>
      <c r="AW379">
        <v>154</v>
      </c>
      <c r="AX379">
        <v>12</v>
      </c>
      <c r="AY379">
        <v>2</v>
      </c>
      <c r="AZ379">
        <v>10</v>
      </c>
      <c r="BA379">
        <v>0</v>
      </c>
      <c r="BB379">
        <v>2</v>
      </c>
      <c r="BC379">
        <v>2</v>
      </c>
      <c r="BD379">
        <v>127</v>
      </c>
      <c r="BE379">
        <v>34</v>
      </c>
      <c r="BF379">
        <v>509</v>
      </c>
      <c r="BG379">
        <v>22</v>
      </c>
      <c r="BH379">
        <v>442</v>
      </c>
      <c r="BI379">
        <v>23</v>
      </c>
      <c r="BJ379">
        <v>191</v>
      </c>
      <c r="BK379">
        <v>3</v>
      </c>
      <c r="BL379">
        <v>960</v>
      </c>
      <c r="BM379">
        <v>94</v>
      </c>
      <c r="BN379">
        <v>919</v>
      </c>
      <c r="BO379">
        <v>67</v>
      </c>
      <c r="BP379">
        <v>41</v>
      </c>
      <c r="BQ379">
        <v>27</v>
      </c>
      <c r="BR379">
        <v>135</v>
      </c>
      <c r="BS379">
        <v>19</v>
      </c>
      <c r="BT379">
        <v>695</v>
      </c>
      <c r="BU379">
        <v>54</v>
      </c>
      <c r="BV379">
        <v>272</v>
      </c>
      <c r="BW379">
        <v>31</v>
      </c>
      <c r="BX379">
        <v>128</v>
      </c>
      <c r="BY379">
        <v>28</v>
      </c>
      <c r="BZ379">
        <v>123</v>
      </c>
      <c r="CA379">
        <v>8</v>
      </c>
      <c r="CB379">
        <v>309</v>
      </c>
      <c r="CC379">
        <v>8</v>
      </c>
      <c r="CD379">
        <v>991</v>
      </c>
      <c r="CE379">
        <v>102</v>
      </c>
      <c r="CF379">
        <v>624</v>
      </c>
      <c r="CG379">
        <v>46</v>
      </c>
      <c r="CH379">
        <v>156</v>
      </c>
      <c r="CI379">
        <v>1768</v>
      </c>
      <c r="CJ379">
        <v>1440</v>
      </c>
      <c r="CK379">
        <v>686</v>
      </c>
      <c r="CL379">
        <v>1735</v>
      </c>
      <c r="CM379">
        <v>52</v>
      </c>
      <c r="CN379">
        <v>7</v>
      </c>
      <c r="CO379">
        <v>57</v>
      </c>
      <c r="CP379">
        <v>121</v>
      </c>
      <c r="CQ379">
        <v>289</v>
      </c>
      <c r="CR379">
        <v>18</v>
      </c>
      <c r="CS379">
        <v>96</v>
      </c>
      <c r="CT379">
        <v>44</v>
      </c>
      <c r="CU379">
        <v>0</v>
      </c>
      <c r="CV379">
        <v>37</v>
      </c>
      <c r="CW379">
        <v>36</v>
      </c>
      <c r="CX379">
        <v>209</v>
      </c>
      <c r="CY379">
        <v>41</v>
      </c>
      <c r="CZ379">
        <v>36</v>
      </c>
      <c r="DA379">
        <v>32</v>
      </c>
      <c r="DB379">
        <v>12</v>
      </c>
      <c r="DC379">
        <v>20</v>
      </c>
      <c r="DD379">
        <v>63</v>
      </c>
      <c r="DE379">
        <v>312</v>
      </c>
      <c r="DF379">
        <v>497</v>
      </c>
      <c r="DG379">
        <v>414</v>
      </c>
      <c r="DH379">
        <v>164</v>
      </c>
      <c r="DI379">
        <v>45</v>
      </c>
      <c r="DJ379">
        <v>20</v>
      </c>
      <c r="DK379">
        <v>38</v>
      </c>
      <c r="DL379">
        <v>21</v>
      </c>
      <c r="DM379">
        <v>1682</v>
      </c>
      <c r="DN379">
        <v>215</v>
      </c>
      <c r="DO379">
        <v>618</v>
      </c>
      <c r="DP379">
        <v>191</v>
      </c>
      <c r="DQ379">
        <v>17</v>
      </c>
      <c r="DR379">
        <v>27</v>
      </c>
      <c r="DS379">
        <v>21</v>
      </c>
      <c r="DT379">
        <v>13</v>
      </c>
      <c r="DU379">
        <v>6</v>
      </c>
      <c r="DV379">
        <v>90</v>
      </c>
      <c r="DW379">
        <v>809</v>
      </c>
      <c r="DX379" t="s">
        <v>1516</v>
      </c>
      <c r="DY379" t="s">
        <v>1088</v>
      </c>
      <c r="DZ379" t="s">
        <v>1588</v>
      </c>
      <c r="EA379" s="68" t="s">
        <v>700</v>
      </c>
      <c r="EB379">
        <v>55329</v>
      </c>
      <c r="EC379">
        <v>3.2</v>
      </c>
      <c r="ED379">
        <v>7.8</v>
      </c>
      <c r="EE379">
        <v>4.4000000000000004</v>
      </c>
      <c r="EF379">
        <v>14.4</v>
      </c>
      <c r="EG379">
        <v>11.9</v>
      </c>
      <c r="EH379">
        <v>7.1</v>
      </c>
      <c r="EI379">
        <v>4.2</v>
      </c>
      <c r="EJ379">
        <v>4.5999999999999996</v>
      </c>
      <c r="EK379">
        <v>8.1</v>
      </c>
      <c r="EL379">
        <v>4.5999999999999996</v>
      </c>
      <c r="EM379">
        <v>4.7</v>
      </c>
      <c r="EN379">
        <v>4.9000000000000004</v>
      </c>
      <c r="EO379">
        <v>5.4</v>
      </c>
      <c r="EP379">
        <v>2.5</v>
      </c>
      <c r="EQ379">
        <v>3.2</v>
      </c>
      <c r="ER379">
        <v>52.8</v>
      </c>
      <c r="ES379">
        <v>82.3</v>
      </c>
      <c r="ET379">
        <v>41.2</v>
      </c>
      <c r="EU379">
        <v>100</v>
      </c>
      <c r="EV379">
        <v>30.6</v>
      </c>
      <c r="EW379">
        <v>51.3</v>
      </c>
      <c r="EX379">
        <v>3.3</v>
      </c>
      <c r="EY379">
        <v>3.1</v>
      </c>
      <c r="EZ379">
        <v>31.7</v>
      </c>
      <c r="FA379">
        <v>68.8</v>
      </c>
      <c r="FB379">
        <v>100</v>
      </c>
      <c r="FC379">
        <v>3.4</v>
      </c>
      <c r="FD379">
        <v>3.5</v>
      </c>
      <c r="FE379">
        <v>10.6</v>
      </c>
      <c r="FF379">
        <v>3.5</v>
      </c>
      <c r="FG379">
        <v>4.4000000000000004</v>
      </c>
      <c r="FH379">
        <v>2.1</v>
      </c>
      <c r="FI379">
        <v>5</v>
      </c>
      <c r="FJ379">
        <v>3.7</v>
      </c>
      <c r="FK379">
        <v>46.9</v>
      </c>
      <c r="FL379">
        <v>10.9</v>
      </c>
      <c r="FM379">
        <v>4.5</v>
      </c>
      <c r="FN379">
        <v>8.5</v>
      </c>
      <c r="FO379">
        <v>16.3</v>
      </c>
      <c r="FP379">
        <v>2.8</v>
      </c>
      <c r="FQ379">
        <v>5.4</v>
      </c>
      <c r="FR379">
        <v>4.3</v>
      </c>
      <c r="FS379">
        <v>8</v>
      </c>
      <c r="FZ379" t="s">
        <v>1871</v>
      </c>
      <c r="GA379" t="s">
        <v>1872</v>
      </c>
      <c r="GB379" t="s">
        <v>1185</v>
      </c>
      <c r="GC379" s="68" t="s">
        <v>2364</v>
      </c>
    </row>
    <row r="380" spans="1:185" x14ac:dyDescent="0.25">
      <c r="A380">
        <v>55330</v>
      </c>
      <c r="B380">
        <v>37601</v>
      </c>
      <c r="C380">
        <v>1345</v>
      </c>
      <c r="D380">
        <v>10664</v>
      </c>
      <c r="E380">
        <v>156</v>
      </c>
      <c r="F380">
        <v>22640</v>
      </c>
      <c r="G380">
        <v>1177</v>
      </c>
      <c r="H380">
        <v>4297</v>
      </c>
      <c r="I380">
        <v>12</v>
      </c>
      <c r="J380">
        <v>3213</v>
      </c>
      <c r="K380">
        <v>19</v>
      </c>
      <c r="L380">
        <v>7451</v>
      </c>
      <c r="M380">
        <v>137</v>
      </c>
      <c r="N380">
        <v>2594</v>
      </c>
      <c r="O380">
        <v>188</v>
      </c>
      <c r="P380">
        <v>4110</v>
      </c>
      <c r="Q380">
        <v>332</v>
      </c>
      <c r="R380">
        <v>5481</v>
      </c>
      <c r="S380">
        <v>184</v>
      </c>
      <c r="T380">
        <v>5978</v>
      </c>
      <c r="U380">
        <v>231</v>
      </c>
      <c r="V380">
        <v>4477</v>
      </c>
      <c r="W380">
        <v>242</v>
      </c>
      <c r="X380">
        <v>18757</v>
      </c>
      <c r="Y380">
        <v>808</v>
      </c>
      <c r="Z380">
        <v>18844</v>
      </c>
      <c r="AA380">
        <v>537</v>
      </c>
      <c r="AB380">
        <v>35518</v>
      </c>
      <c r="AC380">
        <v>1159</v>
      </c>
      <c r="AD380">
        <v>591</v>
      </c>
      <c r="AE380">
        <v>74</v>
      </c>
      <c r="AF380">
        <v>137</v>
      </c>
      <c r="AG380">
        <v>0</v>
      </c>
      <c r="AH380">
        <v>523</v>
      </c>
      <c r="AI380">
        <v>21</v>
      </c>
      <c r="AJ380">
        <v>347</v>
      </c>
      <c r="AK380">
        <v>12</v>
      </c>
      <c r="AL380">
        <v>485</v>
      </c>
      <c r="AM380">
        <v>79</v>
      </c>
      <c r="AN380">
        <v>563</v>
      </c>
      <c r="AO380">
        <v>12</v>
      </c>
      <c r="AP380">
        <v>35229</v>
      </c>
      <c r="AQ380">
        <v>1159</v>
      </c>
      <c r="AR380">
        <v>3329</v>
      </c>
      <c r="AS380">
        <v>70</v>
      </c>
      <c r="AT380">
        <v>34272</v>
      </c>
      <c r="AU380">
        <v>1275</v>
      </c>
      <c r="AV380">
        <v>36272</v>
      </c>
      <c r="AW380">
        <v>1264</v>
      </c>
      <c r="AX380">
        <v>1329</v>
      </c>
      <c r="AY380">
        <v>81</v>
      </c>
      <c r="AZ380">
        <v>913</v>
      </c>
      <c r="BA380">
        <v>32</v>
      </c>
      <c r="BB380">
        <v>416</v>
      </c>
      <c r="BC380">
        <v>49</v>
      </c>
      <c r="BD380">
        <v>1089</v>
      </c>
      <c r="BE380">
        <v>198</v>
      </c>
      <c r="BF380">
        <v>6336</v>
      </c>
      <c r="BG380">
        <v>376</v>
      </c>
      <c r="BH380">
        <v>9933</v>
      </c>
      <c r="BI380">
        <v>373</v>
      </c>
      <c r="BJ380">
        <v>6985</v>
      </c>
      <c r="BK380">
        <v>54</v>
      </c>
      <c r="BL380">
        <v>20092</v>
      </c>
      <c r="BM380">
        <v>1063</v>
      </c>
      <c r="BN380">
        <v>19416</v>
      </c>
      <c r="BO380">
        <v>944</v>
      </c>
      <c r="BP380">
        <v>676</v>
      </c>
      <c r="BQ380">
        <v>119</v>
      </c>
      <c r="BR380">
        <v>2548</v>
      </c>
      <c r="BS380">
        <v>114</v>
      </c>
      <c r="BT380">
        <v>14626</v>
      </c>
      <c r="BU380">
        <v>606</v>
      </c>
      <c r="BV380">
        <v>5667</v>
      </c>
      <c r="BW380">
        <v>398</v>
      </c>
      <c r="BX380">
        <v>2347</v>
      </c>
      <c r="BY380">
        <v>173</v>
      </c>
      <c r="BZ380">
        <v>2181</v>
      </c>
      <c r="CA380">
        <v>289</v>
      </c>
      <c r="CB380">
        <v>2837</v>
      </c>
      <c r="CC380">
        <v>313</v>
      </c>
      <c r="CD380">
        <v>13922</v>
      </c>
      <c r="CE380">
        <v>654</v>
      </c>
      <c r="CF380">
        <v>20629</v>
      </c>
      <c r="CG380">
        <v>378</v>
      </c>
      <c r="CH380">
        <v>1345</v>
      </c>
      <c r="CI380">
        <v>36256</v>
      </c>
      <c r="CJ380">
        <v>32132</v>
      </c>
      <c r="CK380">
        <v>8419</v>
      </c>
      <c r="CL380">
        <v>33829</v>
      </c>
      <c r="CM380">
        <v>1802</v>
      </c>
      <c r="CN380">
        <v>533</v>
      </c>
      <c r="CO380">
        <v>192</v>
      </c>
      <c r="CP380">
        <v>2047</v>
      </c>
      <c r="CQ380">
        <v>3372</v>
      </c>
      <c r="CR380">
        <v>747</v>
      </c>
      <c r="CS380">
        <v>2534</v>
      </c>
      <c r="CT380">
        <v>1277</v>
      </c>
      <c r="CU380">
        <v>122</v>
      </c>
      <c r="CV380">
        <v>1485</v>
      </c>
      <c r="CW380">
        <v>2260</v>
      </c>
      <c r="CX380">
        <v>4534</v>
      </c>
      <c r="CY380">
        <v>923</v>
      </c>
      <c r="CZ380">
        <v>704</v>
      </c>
      <c r="DA380">
        <v>752</v>
      </c>
      <c r="DB380">
        <v>292</v>
      </c>
      <c r="DC380">
        <v>182</v>
      </c>
      <c r="DD380">
        <v>768</v>
      </c>
      <c r="DE380">
        <v>2832</v>
      </c>
      <c r="DF380">
        <v>10475</v>
      </c>
      <c r="DG380">
        <v>8360</v>
      </c>
      <c r="DH380">
        <v>3374</v>
      </c>
      <c r="DI380">
        <v>730</v>
      </c>
      <c r="DJ380">
        <v>445</v>
      </c>
      <c r="DK380">
        <v>1385</v>
      </c>
      <c r="DL380">
        <v>954</v>
      </c>
      <c r="DM380">
        <v>33128</v>
      </c>
      <c r="DN380">
        <v>4630</v>
      </c>
      <c r="DO380">
        <v>11077</v>
      </c>
      <c r="DP380">
        <v>2230</v>
      </c>
      <c r="DQ380">
        <v>226</v>
      </c>
      <c r="DR380">
        <v>324</v>
      </c>
      <c r="DS380">
        <v>305</v>
      </c>
      <c r="DT380">
        <v>235</v>
      </c>
      <c r="DU380">
        <v>177</v>
      </c>
      <c r="DV380">
        <v>802</v>
      </c>
      <c r="DW380">
        <v>13307</v>
      </c>
      <c r="DX380" t="s">
        <v>1516</v>
      </c>
      <c r="DY380" t="s">
        <v>1086</v>
      </c>
      <c r="DZ380" t="s">
        <v>1589</v>
      </c>
      <c r="EA380" s="68" t="s">
        <v>700</v>
      </c>
      <c r="EB380">
        <v>55330</v>
      </c>
      <c r="EC380">
        <v>0.9</v>
      </c>
      <c r="ED380">
        <v>0.7</v>
      </c>
      <c r="EE380">
        <v>1.2</v>
      </c>
      <c r="EF380">
        <v>5.8</v>
      </c>
      <c r="EG380">
        <v>4</v>
      </c>
      <c r="EH380">
        <v>2.1</v>
      </c>
      <c r="EI380">
        <v>1.8</v>
      </c>
      <c r="EJ380">
        <v>3.3</v>
      </c>
      <c r="EK380">
        <v>0.7</v>
      </c>
      <c r="EL380">
        <v>0.9</v>
      </c>
      <c r="EM380">
        <v>1.4</v>
      </c>
      <c r="EN380">
        <v>0.5</v>
      </c>
      <c r="EO380">
        <v>1.4</v>
      </c>
      <c r="EP380">
        <v>1</v>
      </c>
      <c r="EQ380">
        <v>0.9</v>
      </c>
      <c r="ER380">
        <v>16</v>
      </c>
      <c r="ES380">
        <v>12</v>
      </c>
      <c r="ET380">
        <v>6.5</v>
      </c>
      <c r="EU380">
        <v>6.9</v>
      </c>
      <c r="EV380">
        <v>17.2</v>
      </c>
      <c r="EW380">
        <v>3.8</v>
      </c>
      <c r="EX380">
        <v>0.9</v>
      </c>
      <c r="EY380">
        <v>0.9</v>
      </c>
      <c r="EZ380">
        <v>5.0999999999999996</v>
      </c>
      <c r="FA380">
        <v>3.8</v>
      </c>
      <c r="FB380">
        <v>12.2</v>
      </c>
      <c r="FC380">
        <v>1.9</v>
      </c>
      <c r="FD380">
        <v>1</v>
      </c>
      <c r="FE380">
        <v>10.8</v>
      </c>
      <c r="FF380">
        <v>2.4</v>
      </c>
      <c r="FG380">
        <v>1.7</v>
      </c>
      <c r="FH380">
        <v>0.9</v>
      </c>
      <c r="FI380">
        <v>1.5</v>
      </c>
      <c r="FJ380">
        <v>1.4</v>
      </c>
      <c r="FK380">
        <v>14.2</v>
      </c>
      <c r="FL380">
        <v>3.4</v>
      </c>
      <c r="FM380">
        <v>1.3</v>
      </c>
      <c r="FN380">
        <v>2.9</v>
      </c>
      <c r="FO380">
        <v>5.3</v>
      </c>
      <c r="FP380">
        <v>6.6</v>
      </c>
      <c r="FQ380">
        <v>1.7</v>
      </c>
      <c r="FR380">
        <v>0.9</v>
      </c>
      <c r="FS380">
        <v>201</v>
      </c>
      <c r="FZ380" t="s">
        <v>1872</v>
      </c>
      <c r="GA380" t="s">
        <v>1871</v>
      </c>
      <c r="GB380" t="s">
        <v>1186</v>
      </c>
      <c r="GC380" s="68" t="s">
        <v>2364</v>
      </c>
    </row>
    <row r="381" spans="1:185" x14ac:dyDescent="0.25">
      <c r="A381">
        <v>55331</v>
      </c>
      <c r="B381">
        <v>18411</v>
      </c>
      <c r="C381">
        <v>397</v>
      </c>
      <c r="D381">
        <v>4766</v>
      </c>
      <c r="E381">
        <v>47</v>
      </c>
      <c r="F381">
        <v>10642</v>
      </c>
      <c r="G381">
        <v>350</v>
      </c>
      <c r="H381">
        <v>3003</v>
      </c>
      <c r="I381">
        <v>0</v>
      </c>
      <c r="J381">
        <v>1061</v>
      </c>
      <c r="K381">
        <v>4</v>
      </c>
      <c r="L381">
        <v>3705</v>
      </c>
      <c r="M381">
        <v>43</v>
      </c>
      <c r="N381">
        <v>911</v>
      </c>
      <c r="O381">
        <v>66</v>
      </c>
      <c r="P381">
        <v>1221</v>
      </c>
      <c r="Q381">
        <v>107</v>
      </c>
      <c r="R381">
        <v>1941</v>
      </c>
      <c r="S381">
        <v>49</v>
      </c>
      <c r="T381">
        <v>3183</v>
      </c>
      <c r="U381">
        <v>65</v>
      </c>
      <c r="V381">
        <v>3386</v>
      </c>
      <c r="W381">
        <v>63</v>
      </c>
      <c r="X381">
        <v>9200</v>
      </c>
      <c r="Y381">
        <v>193</v>
      </c>
      <c r="Z381">
        <v>9211</v>
      </c>
      <c r="AA381">
        <v>204</v>
      </c>
      <c r="AB381">
        <v>17675</v>
      </c>
      <c r="AC381">
        <v>383</v>
      </c>
      <c r="AD381">
        <v>86</v>
      </c>
      <c r="AE381">
        <v>9</v>
      </c>
      <c r="AF381">
        <v>28</v>
      </c>
      <c r="AG381">
        <v>0</v>
      </c>
      <c r="AH381">
        <v>280</v>
      </c>
      <c r="AI381">
        <v>0</v>
      </c>
      <c r="AJ381">
        <v>91</v>
      </c>
      <c r="AK381">
        <v>5</v>
      </c>
      <c r="AL381">
        <v>230</v>
      </c>
      <c r="AM381">
        <v>0</v>
      </c>
      <c r="AN381">
        <v>813</v>
      </c>
      <c r="AO381">
        <v>168</v>
      </c>
      <c r="AP381">
        <v>16976</v>
      </c>
      <c r="AQ381">
        <v>220</v>
      </c>
      <c r="AR381">
        <v>1163</v>
      </c>
      <c r="AS381">
        <v>43</v>
      </c>
      <c r="AT381">
        <v>17248</v>
      </c>
      <c r="AU381">
        <v>354</v>
      </c>
      <c r="AV381">
        <v>17307</v>
      </c>
      <c r="AW381">
        <v>286</v>
      </c>
      <c r="AX381">
        <v>1104</v>
      </c>
      <c r="AY381">
        <v>111</v>
      </c>
      <c r="AZ381">
        <v>626</v>
      </c>
      <c r="BA381">
        <v>12</v>
      </c>
      <c r="BB381">
        <v>478</v>
      </c>
      <c r="BC381">
        <v>99</v>
      </c>
      <c r="BD381">
        <v>269</v>
      </c>
      <c r="BE381">
        <v>10</v>
      </c>
      <c r="BF381">
        <v>1507</v>
      </c>
      <c r="BG381">
        <v>117</v>
      </c>
      <c r="BH381">
        <v>2850</v>
      </c>
      <c r="BI381">
        <v>28</v>
      </c>
      <c r="BJ381">
        <v>8108</v>
      </c>
      <c r="BK381">
        <v>129</v>
      </c>
      <c r="BL381">
        <v>8652</v>
      </c>
      <c r="BM381">
        <v>285</v>
      </c>
      <c r="BN381">
        <v>8333</v>
      </c>
      <c r="BO381">
        <v>285</v>
      </c>
      <c r="BP381">
        <v>319</v>
      </c>
      <c r="BQ381">
        <v>0</v>
      </c>
      <c r="BR381">
        <v>1990</v>
      </c>
      <c r="BS381">
        <v>65</v>
      </c>
      <c r="BT381">
        <v>6200</v>
      </c>
      <c r="BU381">
        <v>205</v>
      </c>
      <c r="BV381">
        <v>2766</v>
      </c>
      <c r="BW381">
        <v>97</v>
      </c>
      <c r="BX381">
        <v>1676</v>
      </c>
      <c r="BY381">
        <v>48</v>
      </c>
      <c r="BZ381">
        <v>743</v>
      </c>
      <c r="CA381">
        <v>31</v>
      </c>
      <c r="CB381">
        <v>1151</v>
      </c>
      <c r="CC381">
        <v>74</v>
      </c>
      <c r="CD381">
        <v>3888</v>
      </c>
      <c r="CE381">
        <v>212</v>
      </c>
      <c r="CF381">
        <v>13338</v>
      </c>
      <c r="CG381">
        <v>111</v>
      </c>
      <c r="CH381">
        <v>397</v>
      </c>
      <c r="CI381">
        <v>18014</v>
      </c>
      <c r="CJ381">
        <v>16322</v>
      </c>
      <c r="CK381">
        <v>3988</v>
      </c>
      <c r="CL381">
        <v>16285</v>
      </c>
      <c r="CM381">
        <v>1332</v>
      </c>
      <c r="CN381">
        <v>429</v>
      </c>
      <c r="CO381">
        <v>45</v>
      </c>
      <c r="CP381">
        <v>484</v>
      </c>
      <c r="CQ381">
        <v>1297</v>
      </c>
      <c r="CR381">
        <v>353</v>
      </c>
      <c r="CS381">
        <v>991</v>
      </c>
      <c r="CT381">
        <v>370</v>
      </c>
      <c r="CU381">
        <v>237</v>
      </c>
      <c r="CV381">
        <v>1213</v>
      </c>
      <c r="CW381">
        <v>1435</v>
      </c>
      <c r="CX381">
        <v>1872</v>
      </c>
      <c r="CY381">
        <v>664</v>
      </c>
      <c r="CZ381">
        <v>333</v>
      </c>
      <c r="DA381">
        <v>147</v>
      </c>
      <c r="DB381">
        <v>133</v>
      </c>
      <c r="DC381">
        <v>90</v>
      </c>
      <c r="DD381">
        <v>230</v>
      </c>
      <c r="DE381">
        <v>1743</v>
      </c>
      <c r="DF381">
        <v>5259</v>
      </c>
      <c r="DG381">
        <v>4659</v>
      </c>
      <c r="DH381">
        <v>1925</v>
      </c>
      <c r="DI381">
        <v>230</v>
      </c>
      <c r="DJ381">
        <v>129</v>
      </c>
      <c r="DK381">
        <v>370</v>
      </c>
      <c r="DL381">
        <v>192</v>
      </c>
      <c r="DM381">
        <v>16315</v>
      </c>
      <c r="DN381">
        <v>1943</v>
      </c>
      <c r="DO381">
        <v>5874</v>
      </c>
      <c r="DP381">
        <v>1128</v>
      </c>
      <c r="DQ381">
        <v>135</v>
      </c>
      <c r="DR381">
        <v>190</v>
      </c>
      <c r="DS381">
        <v>190</v>
      </c>
      <c r="DT381">
        <v>139</v>
      </c>
      <c r="DU381">
        <v>84</v>
      </c>
      <c r="DV381">
        <v>348</v>
      </c>
      <c r="DW381">
        <v>7002</v>
      </c>
      <c r="DX381" t="s">
        <v>1523</v>
      </c>
      <c r="DY381" t="s">
        <v>1042</v>
      </c>
      <c r="DZ381" t="s">
        <v>1590</v>
      </c>
      <c r="EA381" s="68" t="s">
        <v>700</v>
      </c>
      <c r="EB381">
        <v>55331</v>
      </c>
      <c r="EC381">
        <v>0.7</v>
      </c>
      <c r="ED381">
        <v>0.6</v>
      </c>
      <c r="EE381">
        <v>1</v>
      </c>
      <c r="EF381">
        <v>5.9</v>
      </c>
      <c r="EG381">
        <v>5.2</v>
      </c>
      <c r="EH381">
        <v>1.6</v>
      </c>
      <c r="EI381">
        <v>1.6</v>
      </c>
      <c r="EJ381">
        <v>1.2</v>
      </c>
      <c r="EK381">
        <v>0.9</v>
      </c>
      <c r="EL381">
        <v>0.8</v>
      </c>
      <c r="EM381">
        <v>1.1000000000000001</v>
      </c>
      <c r="EN381">
        <v>0.6</v>
      </c>
      <c r="EO381">
        <v>0.8</v>
      </c>
      <c r="EP381">
        <v>0.8</v>
      </c>
      <c r="EQ381">
        <v>0.7</v>
      </c>
      <c r="ER381">
        <v>7.5</v>
      </c>
      <c r="ES381">
        <v>41.1</v>
      </c>
      <c r="ET381">
        <v>6.1</v>
      </c>
      <c r="EU381">
        <v>6.8</v>
      </c>
      <c r="EV381">
        <v>7.3</v>
      </c>
      <c r="EW381">
        <v>10.9</v>
      </c>
      <c r="EX381">
        <v>0.5</v>
      </c>
      <c r="EY381">
        <v>0.6</v>
      </c>
      <c r="EZ381">
        <v>6.8</v>
      </c>
      <c r="FA381">
        <v>2.8</v>
      </c>
      <c r="FB381">
        <v>15.6</v>
      </c>
      <c r="FC381">
        <v>3.4</v>
      </c>
      <c r="FD381">
        <v>0.6</v>
      </c>
      <c r="FE381">
        <v>5.0999999999999996</v>
      </c>
      <c r="FF381">
        <v>4.2</v>
      </c>
      <c r="FG381">
        <v>0.7</v>
      </c>
      <c r="FH381">
        <v>0.9</v>
      </c>
      <c r="FI381">
        <v>1.2</v>
      </c>
      <c r="FJ381">
        <v>1.3</v>
      </c>
      <c r="FK381">
        <v>5.3</v>
      </c>
      <c r="FL381">
        <v>1.9</v>
      </c>
      <c r="FM381">
        <v>1.4</v>
      </c>
      <c r="FN381">
        <v>1.6</v>
      </c>
      <c r="FO381">
        <v>2</v>
      </c>
      <c r="FP381">
        <v>4.2</v>
      </c>
      <c r="FQ381">
        <v>2.7</v>
      </c>
      <c r="FR381">
        <v>0.5</v>
      </c>
      <c r="FS381">
        <v>27</v>
      </c>
      <c r="FZ381" t="s">
        <v>1871</v>
      </c>
      <c r="GA381" t="s">
        <v>1871</v>
      </c>
      <c r="GB381" t="s">
        <v>1187</v>
      </c>
      <c r="GC381" s="68" t="s">
        <v>2364</v>
      </c>
    </row>
    <row r="382" spans="1:185" x14ac:dyDescent="0.25">
      <c r="A382">
        <v>55335</v>
      </c>
      <c r="B382">
        <v>1733</v>
      </c>
      <c r="C382">
        <v>118</v>
      </c>
      <c r="D382">
        <v>480</v>
      </c>
      <c r="E382">
        <v>7</v>
      </c>
      <c r="F382">
        <v>924</v>
      </c>
      <c r="G382">
        <v>111</v>
      </c>
      <c r="H382">
        <v>329</v>
      </c>
      <c r="I382">
        <v>0</v>
      </c>
      <c r="J382">
        <v>186</v>
      </c>
      <c r="K382">
        <v>1</v>
      </c>
      <c r="L382">
        <v>294</v>
      </c>
      <c r="M382">
        <v>6</v>
      </c>
      <c r="N382">
        <v>108</v>
      </c>
      <c r="O382">
        <v>16</v>
      </c>
      <c r="P382">
        <v>214</v>
      </c>
      <c r="Q382">
        <v>32</v>
      </c>
      <c r="R382">
        <v>206</v>
      </c>
      <c r="S382">
        <v>12</v>
      </c>
      <c r="T382">
        <v>183</v>
      </c>
      <c r="U382">
        <v>15</v>
      </c>
      <c r="V382">
        <v>213</v>
      </c>
      <c r="W382">
        <v>36</v>
      </c>
      <c r="X382">
        <v>873</v>
      </c>
      <c r="Y382">
        <v>76</v>
      </c>
      <c r="Z382">
        <v>860</v>
      </c>
      <c r="AA382">
        <v>42</v>
      </c>
      <c r="AB382">
        <v>1666</v>
      </c>
      <c r="AC382">
        <v>118</v>
      </c>
      <c r="AD382">
        <v>16</v>
      </c>
      <c r="AE382">
        <v>0</v>
      </c>
      <c r="AF382">
        <v>13</v>
      </c>
      <c r="AG382">
        <v>0</v>
      </c>
      <c r="AH382">
        <v>18</v>
      </c>
      <c r="AI382">
        <v>0</v>
      </c>
      <c r="AJ382">
        <v>4</v>
      </c>
      <c r="AK382">
        <v>0</v>
      </c>
      <c r="AL382">
        <v>16</v>
      </c>
      <c r="AM382">
        <v>0</v>
      </c>
      <c r="AN382">
        <v>117</v>
      </c>
      <c r="AO382">
        <v>57</v>
      </c>
      <c r="AP382">
        <v>1563</v>
      </c>
      <c r="AQ382">
        <v>61</v>
      </c>
      <c r="AR382">
        <v>209</v>
      </c>
      <c r="AS382">
        <v>17</v>
      </c>
      <c r="AT382">
        <v>1524</v>
      </c>
      <c r="AU382">
        <v>101</v>
      </c>
      <c r="AV382">
        <v>1655</v>
      </c>
      <c r="AW382">
        <v>63</v>
      </c>
      <c r="AX382">
        <v>78</v>
      </c>
      <c r="AY382">
        <v>55</v>
      </c>
      <c r="AZ382">
        <v>17</v>
      </c>
      <c r="BA382">
        <v>10</v>
      </c>
      <c r="BB382">
        <v>61</v>
      </c>
      <c r="BC382">
        <v>45</v>
      </c>
      <c r="BD382">
        <v>139</v>
      </c>
      <c r="BE382">
        <v>49</v>
      </c>
      <c r="BF382">
        <v>403</v>
      </c>
      <c r="BG382">
        <v>27</v>
      </c>
      <c r="BH382">
        <v>409</v>
      </c>
      <c r="BI382">
        <v>17</v>
      </c>
      <c r="BJ382">
        <v>194</v>
      </c>
      <c r="BK382">
        <v>2</v>
      </c>
      <c r="BL382">
        <v>784</v>
      </c>
      <c r="BM382">
        <v>92</v>
      </c>
      <c r="BN382">
        <v>770</v>
      </c>
      <c r="BO382">
        <v>88</v>
      </c>
      <c r="BP382">
        <v>14</v>
      </c>
      <c r="BQ382">
        <v>4</v>
      </c>
      <c r="BR382">
        <v>140</v>
      </c>
      <c r="BS382">
        <v>19</v>
      </c>
      <c r="BT382">
        <v>576</v>
      </c>
      <c r="BU382">
        <v>65</v>
      </c>
      <c r="BV382">
        <v>239</v>
      </c>
      <c r="BW382">
        <v>33</v>
      </c>
      <c r="BX382">
        <v>109</v>
      </c>
      <c r="BY382">
        <v>13</v>
      </c>
      <c r="BZ382">
        <v>242</v>
      </c>
      <c r="CA382">
        <v>15</v>
      </c>
      <c r="CB382">
        <v>412</v>
      </c>
      <c r="CC382">
        <v>20</v>
      </c>
      <c r="CD382">
        <v>879</v>
      </c>
      <c r="CE382">
        <v>92</v>
      </c>
      <c r="CF382">
        <v>432</v>
      </c>
      <c r="CG382">
        <v>6</v>
      </c>
      <c r="CH382">
        <v>118</v>
      </c>
      <c r="CI382">
        <v>1615</v>
      </c>
      <c r="CJ382">
        <v>1219</v>
      </c>
      <c r="CK382">
        <v>700</v>
      </c>
      <c r="CL382">
        <v>1465</v>
      </c>
      <c r="CM382">
        <v>131</v>
      </c>
      <c r="CN382">
        <v>75</v>
      </c>
      <c r="CO382">
        <v>182</v>
      </c>
      <c r="CP382">
        <v>53</v>
      </c>
      <c r="CQ382">
        <v>149</v>
      </c>
      <c r="CR382">
        <v>32</v>
      </c>
      <c r="CS382">
        <v>87</v>
      </c>
      <c r="CT382">
        <v>37</v>
      </c>
      <c r="CU382">
        <v>5</v>
      </c>
      <c r="CV382">
        <v>21</v>
      </c>
      <c r="CW382">
        <v>33</v>
      </c>
      <c r="CX382">
        <v>162</v>
      </c>
      <c r="CY382">
        <v>41</v>
      </c>
      <c r="CZ382">
        <v>23</v>
      </c>
      <c r="DA382">
        <v>36</v>
      </c>
      <c r="DB382">
        <v>15</v>
      </c>
      <c r="DC382">
        <v>7</v>
      </c>
      <c r="DD382">
        <v>39</v>
      </c>
      <c r="DE382">
        <v>227</v>
      </c>
      <c r="DF382">
        <v>459</v>
      </c>
      <c r="DG382">
        <v>362</v>
      </c>
      <c r="DH382">
        <v>155</v>
      </c>
      <c r="DI382">
        <v>42</v>
      </c>
      <c r="DJ382">
        <v>29</v>
      </c>
      <c r="DK382">
        <v>55</v>
      </c>
      <c r="DL382">
        <v>29</v>
      </c>
      <c r="DM382">
        <v>1555</v>
      </c>
      <c r="DN382">
        <v>155</v>
      </c>
      <c r="DO382">
        <v>552</v>
      </c>
      <c r="DP382">
        <v>134</v>
      </c>
      <c r="DQ382">
        <v>23</v>
      </c>
      <c r="DR382">
        <v>23</v>
      </c>
      <c r="DS382">
        <v>11</v>
      </c>
      <c r="DT382">
        <v>4</v>
      </c>
      <c r="DU382">
        <v>4</v>
      </c>
      <c r="DV382">
        <v>37</v>
      </c>
      <c r="DW382">
        <v>686</v>
      </c>
      <c r="DX382" t="s">
        <v>1521</v>
      </c>
      <c r="DY382" t="s">
        <v>1087</v>
      </c>
      <c r="DZ382" t="s">
        <v>1591</v>
      </c>
      <c r="EA382" s="68" t="s">
        <v>700</v>
      </c>
      <c r="EB382">
        <v>55335</v>
      </c>
      <c r="EC382">
        <v>3.2</v>
      </c>
      <c r="ED382">
        <v>1.3</v>
      </c>
      <c r="EE382">
        <v>3</v>
      </c>
      <c r="EF382">
        <v>15</v>
      </c>
      <c r="EG382">
        <v>12.6</v>
      </c>
      <c r="EH382">
        <v>6.6</v>
      </c>
      <c r="EI382">
        <v>6.8</v>
      </c>
      <c r="EJ382">
        <v>8.1999999999999993</v>
      </c>
      <c r="EK382">
        <v>12.7</v>
      </c>
      <c r="EL382">
        <v>1.8</v>
      </c>
      <c r="EM382">
        <v>5.4</v>
      </c>
      <c r="EN382">
        <v>5.2</v>
      </c>
      <c r="EO382">
        <v>4.5</v>
      </c>
      <c r="EP382">
        <v>2.6</v>
      </c>
      <c r="EQ382">
        <v>3.4</v>
      </c>
      <c r="ER382">
        <v>54.4</v>
      </c>
      <c r="ES382">
        <v>60.4</v>
      </c>
      <c r="ET382">
        <v>51.3</v>
      </c>
      <c r="EU382">
        <v>100</v>
      </c>
      <c r="EV382">
        <v>54.4</v>
      </c>
      <c r="EW382">
        <v>24.1</v>
      </c>
      <c r="EX382">
        <v>2.1</v>
      </c>
      <c r="EY382">
        <v>2</v>
      </c>
      <c r="EZ382">
        <v>36</v>
      </c>
      <c r="FA382">
        <v>47.8</v>
      </c>
      <c r="FB382">
        <v>42.7</v>
      </c>
      <c r="FC382">
        <v>10.1</v>
      </c>
      <c r="FD382">
        <v>3.5</v>
      </c>
      <c r="FE382">
        <v>18.399999999999999</v>
      </c>
      <c r="FF382">
        <v>4.4000000000000004</v>
      </c>
      <c r="FG382">
        <v>2.8</v>
      </c>
      <c r="FH382">
        <v>1.5</v>
      </c>
      <c r="FI382">
        <v>5</v>
      </c>
      <c r="FJ382">
        <v>5.0999999999999996</v>
      </c>
      <c r="FK382">
        <v>33.799999999999997</v>
      </c>
      <c r="FL382">
        <v>12.1</v>
      </c>
      <c r="FM382">
        <v>5.6</v>
      </c>
      <c r="FN382">
        <v>8.1999999999999993</v>
      </c>
      <c r="FO382">
        <v>12.8</v>
      </c>
      <c r="FP382">
        <v>4.5999999999999996</v>
      </c>
      <c r="FQ382">
        <v>5.8</v>
      </c>
      <c r="FR382">
        <v>1.5</v>
      </c>
      <c r="FS382">
        <v>17</v>
      </c>
      <c r="FZ382" t="s">
        <v>1871</v>
      </c>
      <c r="GA382" t="s">
        <v>1871</v>
      </c>
      <c r="GB382" t="s">
        <v>1188</v>
      </c>
      <c r="GC382" s="68" t="s">
        <v>2364</v>
      </c>
    </row>
    <row r="383" spans="1:185" x14ac:dyDescent="0.25">
      <c r="A383">
        <v>55336</v>
      </c>
      <c r="B383">
        <v>7702</v>
      </c>
      <c r="C383">
        <v>530</v>
      </c>
      <c r="D383">
        <v>2164</v>
      </c>
      <c r="E383">
        <v>170</v>
      </c>
      <c r="F383">
        <v>4146</v>
      </c>
      <c r="G383">
        <v>360</v>
      </c>
      <c r="H383">
        <v>1392</v>
      </c>
      <c r="I383">
        <v>0</v>
      </c>
      <c r="J383">
        <v>581</v>
      </c>
      <c r="K383">
        <v>16</v>
      </c>
      <c r="L383">
        <v>1583</v>
      </c>
      <c r="M383">
        <v>154</v>
      </c>
      <c r="N383">
        <v>511</v>
      </c>
      <c r="O383">
        <v>17</v>
      </c>
      <c r="P383">
        <v>633</v>
      </c>
      <c r="Q383">
        <v>17</v>
      </c>
      <c r="R383">
        <v>1079</v>
      </c>
      <c r="S383">
        <v>198</v>
      </c>
      <c r="T383">
        <v>927</v>
      </c>
      <c r="U383">
        <v>68</v>
      </c>
      <c r="V383">
        <v>996</v>
      </c>
      <c r="W383">
        <v>60</v>
      </c>
      <c r="X383">
        <v>3731</v>
      </c>
      <c r="Y383">
        <v>300</v>
      </c>
      <c r="Z383">
        <v>3971</v>
      </c>
      <c r="AA383">
        <v>230</v>
      </c>
      <c r="AB383">
        <v>6887</v>
      </c>
      <c r="AC383">
        <v>220</v>
      </c>
      <c r="AD383">
        <v>39</v>
      </c>
      <c r="AE383">
        <v>0</v>
      </c>
      <c r="AF383">
        <v>4</v>
      </c>
      <c r="AG383">
        <v>0</v>
      </c>
      <c r="AH383">
        <v>11</v>
      </c>
      <c r="AI383">
        <v>0</v>
      </c>
      <c r="AJ383">
        <v>637</v>
      </c>
      <c r="AK383">
        <v>310</v>
      </c>
      <c r="AL383">
        <v>124</v>
      </c>
      <c r="AM383">
        <v>0</v>
      </c>
      <c r="AN383">
        <v>1037</v>
      </c>
      <c r="AO383">
        <v>315</v>
      </c>
      <c r="AP383">
        <v>6404</v>
      </c>
      <c r="AQ383">
        <v>215</v>
      </c>
      <c r="AR383">
        <v>1004</v>
      </c>
      <c r="AS383">
        <v>12</v>
      </c>
      <c r="AT383">
        <v>6698</v>
      </c>
      <c r="AU383">
        <v>518</v>
      </c>
      <c r="AV383">
        <v>7247</v>
      </c>
      <c r="AW383">
        <v>276</v>
      </c>
      <c r="AX383">
        <v>455</v>
      </c>
      <c r="AY383">
        <v>254</v>
      </c>
      <c r="AZ383">
        <v>100</v>
      </c>
      <c r="BA383">
        <v>0</v>
      </c>
      <c r="BB383">
        <v>355</v>
      </c>
      <c r="BC383">
        <v>254</v>
      </c>
      <c r="BD383">
        <v>575</v>
      </c>
      <c r="BE383">
        <v>136</v>
      </c>
      <c r="BF383">
        <v>2072</v>
      </c>
      <c r="BG383">
        <v>122</v>
      </c>
      <c r="BH383">
        <v>1641</v>
      </c>
      <c r="BI383">
        <v>59</v>
      </c>
      <c r="BJ383">
        <v>739</v>
      </c>
      <c r="BK383">
        <v>26</v>
      </c>
      <c r="BL383">
        <v>3594</v>
      </c>
      <c r="BM383">
        <v>265</v>
      </c>
      <c r="BN383">
        <v>3464</v>
      </c>
      <c r="BO383">
        <v>247</v>
      </c>
      <c r="BP383">
        <v>130</v>
      </c>
      <c r="BQ383">
        <v>18</v>
      </c>
      <c r="BR383">
        <v>552</v>
      </c>
      <c r="BS383">
        <v>95</v>
      </c>
      <c r="BT383">
        <v>2385</v>
      </c>
      <c r="BU383">
        <v>130</v>
      </c>
      <c r="BV383">
        <v>1231</v>
      </c>
      <c r="BW383">
        <v>173</v>
      </c>
      <c r="BX383">
        <v>530</v>
      </c>
      <c r="BY383">
        <v>57</v>
      </c>
      <c r="BZ383">
        <v>1016</v>
      </c>
      <c r="CA383">
        <v>178</v>
      </c>
      <c r="CB383">
        <v>1847</v>
      </c>
      <c r="CC383">
        <v>182</v>
      </c>
      <c r="CD383">
        <v>3225</v>
      </c>
      <c r="CE383">
        <v>261</v>
      </c>
      <c r="CF383">
        <v>2624</v>
      </c>
      <c r="CG383">
        <v>87</v>
      </c>
      <c r="CH383">
        <v>530</v>
      </c>
      <c r="CI383">
        <v>7172</v>
      </c>
      <c r="CJ383">
        <v>5368</v>
      </c>
      <c r="CK383">
        <v>3198</v>
      </c>
      <c r="CL383">
        <v>6374</v>
      </c>
      <c r="CM383">
        <v>984</v>
      </c>
      <c r="CN383">
        <v>436</v>
      </c>
      <c r="CO383">
        <v>178</v>
      </c>
      <c r="CP383">
        <v>187</v>
      </c>
      <c r="CQ383">
        <v>817</v>
      </c>
      <c r="CR383">
        <v>189</v>
      </c>
      <c r="CS383">
        <v>370</v>
      </c>
      <c r="CT383">
        <v>202</v>
      </c>
      <c r="CU383">
        <v>50</v>
      </c>
      <c r="CV383">
        <v>172</v>
      </c>
      <c r="CW383">
        <v>343</v>
      </c>
      <c r="CX383">
        <v>724</v>
      </c>
      <c r="CY383">
        <v>250</v>
      </c>
      <c r="CZ383">
        <v>179</v>
      </c>
      <c r="DA383">
        <v>165</v>
      </c>
      <c r="DB383">
        <v>61</v>
      </c>
      <c r="DC383">
        <v>95</v>
      </c>
      <c r="DD383">
        <v>184</v>
      </c>
      <c r="DE383">
        <v>846</v>
      </c>
      <c r="DF383">
        <v>2162</v>
      </c>
      <c r="DG383">
        <v>1577</v>
      </c>
      <c r="DH383">
        <v>700</v>
      </c>
      <c r="DI383">
        <v>297</v>
      </c>
      <c r="DJ383">
        <v>178</v>
      </c>
      <c r="DK383">
        <v>288</v>
      </c>
      <c r="DL383">
        <v>193</v>
      </c>
      <c r="DM383">
        <v>6949</v>
      </c>
      <c r="DN383">
        <v>770</v>
      </c>
      <c r="DO383">
        <v>2418</v>
      </c>
      <c r="DP383">
        <v>590</v>
      </c>
      <c r="DQ383">
        <v>71</v>
      </c>
      <c r="DR383">
        <v>51</v>
      </c>
      <c r="DS383">
        <v>74</v>
      </c>
      <c r="DT383">
        <v>24</v>
      </c>
      <c r="DU383">
        <v>33</v>
      </c>
      <c r="DV383">
        <v>263</v>
      </c>
      <c r="DW383">
        <v>3008</v>
      </c>
      <c r="DX383" t="s">
        <v>1522</v>
      </c>
      <c r="DY383" t="s">
        <v>1058</v>
      </c>
      <c r="DZ383" t="s">
        <v>1592</v>
      </c>
      <c r="EA383" s="68" t="s">
        <v>700</v>
      </c>
      <c r="EB383">
        <v>55336</v>
      </c>
      <c r="EC383">
        <v>3.2</v>
      </c>
      <c r="ED383">
        <v>2.9</v>
      </c>
      <c r="EE383">
        <v>6.9</v>
      </c>
      <c r="EF383">
        <v>4.3</v>
      </c>
      <c r="EG383">
        <v>1.7</v>
      </c>
      <c r="EH383">
        <v>9</v>
      </c>
      <c r="EI383">
        <v>6.9</v>
      </c>
      <c r="EJ383">
        <v>5.0999999999999996</v>
      </c>
      <c r="EK383">
        <v>2.7</v>
      </c>
      <c r="EL383">
        <v>5.2</v>
      </c>
      <c r="EM383">
        <v>3.5</v>
      </c>
      <c r="EN383">
        <v>1.2</v>
      </c>
      <c r="EO383">
        <v>3.4</v>
      </c>
      <c r="EP383">
        <v>3.4</v>
      </c>
      <c r="EQ383">
        <v>1.3</v>
      </c>
      <c r="ER383">
        <v>34.299999999999997</v>
      </c>
      <c r="ES383">
        <v>100</v>
      </c>
      <c r="ET383">
        <v>65.599999999999994</v>
      </c>
      <c r="EU383">
        <v>26.9</v>
      </c>
      <c r="EV383">
        <v>13.1</v>
      </c>
      <c r="EW383">
        <v>20.8</v>
      </c>
      <c r="EX383">
        <v>1.4</v>
      </c>
      <c r="EY383">
        <v>1.9</v>
      </c>
      <c r="EZ383">
        <v>26.7</v>
      </c>
      <c r="FA383">
        <v>16</v>
      </c>
      <c r="FB383">
        <v>26.2</v>
      </c>
      <c r="FC383">
        <v>2.1</v>
      </c>
      <c r="FD383">
        <v>3.6</v>
      </c>
      <c r="FE383">
        <v>14.9</v>
      </c>
      <c r="FF383">
        <v>5.9</v>
      </c>
      <c r="FG383">
        <v>1.9</v>
      </c>
      <c r="FH383">
        <v>3.8</v>
      </c>
      <c r="FI383">
        <v>3.9</v>
      </c>
      <c r="FJ383">
        <v>4</v>
      </c>
      <c r="FK383">
        <v>13.5</v>
      </c>
      <c r="FL383">
        <v>12.1</v>
      </c>
      <c r="FM383">
        <v>3.1</v>
      </c>
      <c r="FN383">
        <v>5.9</v>
      </c>
      <c r="FO383">
        <v>11.5</v>
      </c>
      <c r="FP383">
        <v>8.6999999999999993</v>
      </c>
      <c r="FQ383">
        <v>6.4</v>
      </c>
      <c r="FR383">
        <v>2</v>
      </c>
      <c r="FS383">
        <v>182</v>
      </c>
      <c r="FZ383" t="s">
        <v>1871</v>
      </c>
      <c r="GA383" t="s">
        <v>1871</v>
      </c>
      <c r="GB383" t="s">
        <v>1189</v>
      </c>
      <c r="GC383" s="68" t="s">
        <v>2364</v>
      </c>
    </row>
    <row r="384" spans="1:185" x14ac:dyDescent="0.25">
      <c r="A384">
        <v>55337</v>
      </c>
      <c r="B384">
        <v>44919</v>
      </c>
      <c r="C384">
        <v>2202</v>
      </c>
      <c r="D384">
        <v>10774</v>
      </c>
      <c r="E384">
        <v>360</v>
      </c>
      <c r="F384">
        <v>27253</v>
      </c>
      <c r="G384">
        <v>1811</v>
      </c>
      <c r="H384">
        <v>6892</v>
      </c>
      <c r="I384">
        <v>31</v>
      </c>
      <c r="J384">
        <v>4042</v>
      </c>
      <c r="K384">
        <v>121</v>
      </c>
      <c r="L384">
        <v>6732</v>
      </c>
      <c r="M384">
        <v>239</v>
      </c>
      <c r="N384">
        <v>4391</v>
      </c>
      <c r="O384">
        <v>338</v>
      </c>
      <c r="P384">
        <v>6195</v>
      </c>
      <c r="Q384">
        <v>896</v>
      </c>
      <c r="R384">
        <v>5569</v>
      </c>
      <c r="S384">
        <v>366</v>
      </c>
      <c r="T384">
        <v>5372</v>
      </c>
      <c r="U384">
        <v>122</v>
      </c>
      <c r="V384">
        <v>5726</v>
      </c>
      <c r="W384">
        <v>89</v>
      </c>
      <c r="X384">
        <v>21838</v>
      </c>
      <c r="Y384">
        <v>1268</v>
      </c>
      <c r="Z384">
        <v>23081</v>
      </c>
      <c r="AA384">
        <v>934</v>
      </c>
      <c r="AB384">
        <v>32845</v>
      </c>
      <c r="AC384">
        <v>815</v>
      </c>
      <c r="AD384">
        <v>6306</v>
      </c>
      <c r="AE384">
        <v>479</v>
      </c>
      <c r="AF384">
        <v>85</v>
      </c>
      <c r="AG384">
        <v>0</v>
      </c>
      <c r="AH384">
        <v>2101</v>
      </c>
      <c r="AI384">
        <v>161</v>
      </c>
      <c r="AJ384">
        <v>1444</v>
      </c>
      <c r="AK384">
        <v>530</v>
      </c>
      <c r="AL384">
        <v>2121</v>
      </c>
      <c r="AM384">
        <v>200</v>
      </c>
      <c r="AN384">
        <v>2626</v>
      </c>
      <c r="AO384">
        <v>791</v>
      </c>
      <c r="AP384">
        <v>31740</v>
      </c>
      <c r="AQ384">
        <v>670</v>
      </c>
      <c r="AR384">
        <v>4654</v>
      </c>
      <c r="AS384">
        <v>95</v>
      </c>
      <c r="AT384">
        <v>40265</v>
      </c>
      <c r="AU384">
        <v>2107</v>
      </c>
      <c r="AV384">
        <v>38476</v>
      </c>
      <c r="AW384">
        <v>1276</v>
      </c>
      <c r="AX384">
        <v>6443</v>
      </c>
      <c r="AY384">
        <v>926</v>
      </c>
      <c r="AZ384">
        <v>3631</v>
      </c>
      <c r="BA384">
        <v>225</v>
      </c>
      <c r="BB384">
        <v>2812</v>
      </c>
      <c r="BC384">
        <v>701</v>
      </c>
      <c r="BD384">
        <v>2007</v>
      </c>
      <c r="BE384">
        <v>384</v>
      </c>
      <c r="BF384">
        <v>6359</v>
      </c>
      <c r="BG384">
        <v>595</v>
      </c>
      <c r="BH384">
        <v>9828</v>
      </c>
      <c r="BI384">
        <v>308</v>
      </c>
      <c r="BJ384">
        <v>11560</v>
      </c>
      <c r="BK384">
        <v>217</v>
      </c>
      <c r="BL384">
        <v>23800</v>
      </c>
      <c r="BM384">
        <v>1598</v>
      </c>
      <c r="BN384">
        <v>22818</v>
      </c>
      <c r="BO384">
        <v>1431</v>
      </c>
      <c r="BP384">
        <v>982</v>
      </c>
      <c r="BQ384">
        <v>167</v>
      </c>
      <c r="BR384">
        <v>3453</v>
      </c>
      <c r="BS384">
        <v>213</v>
      </c>
      <c r="BT384">
        <v>17028</v>
      </c>
      <c r="BU384">
        <v>898</v>
      </c>
      <c r="BV384">
        <v>7172</v>
      </c>
      <c r="BW384">
        <v>685</v>
      </c>
      <c r="BX384">
        <v>3053</v>
      </c>
      <c r="BY384">
        <v>228</v>
      </c>
      <c r="BZ384">
        <v>3360</v>
      </c>
      <c r="CA384">
        <v>569</v>
      </c>
      <c r="CB384">
        <v>5549</v>
      </c>
      <c r="CC384">
        <v>762</v>
      </c>
      <c r="CD384">
        <v>18724</v>
      </c>
      <c r="CE384">
        <v>1197</v>
      </c>
      <c r="CF384">
        <v>20593</v>
      </c>
      <c r="CG384">
        <v>243</v>
      </c>
      <c r="CH384">
        <v>2202</v>
      </c>
      <c r="CI384">
        <v>42717</v>
      </c>
      <c r="CJ384">
        <v>34060</v>
      </c>
      <c r="CK384">
        <v>14844</v>
      </c>
      <c r="CL384">
        <v>34533</v>
      </c>
      <c r="CM384">
        <v>7275</v>
      </c>
      <c r="CN384">
        <v>3030</v>
      </c>
      <c r="CO384">
        <v>124</v>
      </c>
      <c r="CP384">
        <v>1391</v>
      </c>
      <c r="CQ384">
        <v>3209</v>
      </c>
      <c r="CR384">
        <v>618</v>
      </c>
      <c r="CS384">
        <v>2596</v>
      </c>
      <c r="CT384">
        <v>1161</v>
      </c>
      <c r="CU384">
        <v>446</v>
      </c>
      <c r="CV384">
        <v>2565</v>
      </c>
      <c r="CW384">
        <v>2869</v>
      </c>
      <c r="CX384">
        <v>5429</v>
      </c>
      <c r="CY384">
        <v>2712</v>
      </c>
      <c r="CZ384">
        <v>878</v>
      </c>
      <c r="DA384">
        <v>819</v>
      </c>
      <c r="DB384">
        <v>635</v>
      </c>
      <c r="DC384">
        <v>448</v>
      </c>
      <c r="DD384">
        <v>1302</v>
      </c>
      <c r="DE384">
        <v>6538</v>
      </c>
      <c r="DF384">
        <v>11834</v>
      </c>
      <c r="DG384">
        <v>8601</v>
      </c>
      <c r="DH384">
        <v>3256</v>
      </c>
      <c r="DI384">
        <v>828</v>
      </c>
      <c r="DJ384">
        <v>435</v>
      </c>
      <c r="DK384">
        <v>2405</v>
      </c>
      <c r="DL384">
        <v>1665</v>
      </c>
      <c r="DM384">
        <v>37510</v>
      </c>
      <c r="DN384">
        <v>6790</v>
      </c>
      <c r="DO384">
        <v>11765</v>
      </c>
      <c r="DP384">
        <v>6607</v>
      </c>
      <c r="DQ384">
        <v>643</v>
      </c>
      <c r="DR384">
        <v>703</v>
      </c>
      <c r="DS384">
        <v>1101</v>
      </c>
      <c r="DT384">
        <v>951</v>
      </c>
      <c r="DU384">
        <v>602</v>
      </c>
      <c r="DV384">
        <v>2436</v>
      </c>
      <c r="DW384">
        <v>18372</v>
      </c>
      <c r="DX384" t="s">
        <v>1523</v>
      </c>
      <c r="DY384" t="s">
        <v>1034</v>
      </c>
      <c r="DZ384" t="s">
        <v>1577</v>
      </c>
      <c r="EA384" s="68" t="s">
        <v>700</v>
      </c>
      <c r="EB384">
        <v>55337</v>
      </c>
      <c r="EC384">
        <v>1.4</v>
      </c>
      <c r="ED384">
        <v>2.1</v>
      </c>
      <c r="EE384">
        <v>2.4</v>
      </c>
      <c r="EF384">
        <v>3.5</v>
      </c>
      <c r="EG384">
        <v>4.8</v>
      </c>
      <c r="EH384">
        <v>2.9</v>
      </c>
      <c r="EI384">
        <v>1.4</v>
      </c>
      <c r="EJ384">
        <v>1.6</v>
      </c>
      <c r="EK384">
        <v>0.9</v>
      </c>
      <c r="EL384">
        <v>1.8</v>
      </c>
      <c r="EM384">
        <v>1.8</v>
      </c>
      <c r="EN384">
        <v>0.5</v>
      </c>
      <c r="EO384">
        <v>1.6</v>
      </c>
      <c r="EP384">
        <v>1.4</v>
      </c>
      <c r="EQ384">
        <v>0.8</v>
      </c>
      <c r="ER384">
        <v>3.9</v>
      </c>
      <c r="ES384">
        <v>18.5</v>
      </c>
      <c r="ET384">
        <v>5.3</v>
      </c>
      <c r="EU384">
        <v>16</v>
      </c>
      <c r="EV384">
        <v>7.9</v>
      </c>
      <c r="EW384">
        <v>11.4</v>
      </c>
      <c r="EX384">
        <v>0.7</v>
      </c>
      <c r="EY384">
        <v>1.1000000000000001</v>
      </c>
      <c r="EZ384">
        <v>5.0999999999999996</v>
      </c>
      <c r="FA384">
        <v>3.6</v>
      </c>
      <c r="FB384">
        <v>8.6</v>
      </c>
      <c r="FC384">
        <v>2</v>
      </c>
      <c r="FD384">
        <v>1.5</v>
      </c>
      <c r="FE384">
        <v>8.6</v>
      </c>
      <c r="FF384">
        <v>3.4</v>
      </c>
      <c r="FG384">
        <v>1.4</v>
      </c>
      <c r="FH384">
        <v>0.8</v>
      </c>
      <c r="FI384">
        <v>1.9</v>
      </c>
      <c r="FJ384">
        <v>1.8</v>
      </c>
      <c r="FK384">
        <v>8.1999999999999993</v>
      </c>
      <c r="FL384">
        <v>3.7</v>
      </c>
      <c r="FM384">
        <v>1.8</v>
      </c>
      <c r="FN384">
        <v>3.6</v>
      </c>
      <c r="FO384">
        <v>4.2</v>
      </c>
      <c r="FP384">
        <v>5</v>
      </c>
      <c r="FQ384">
        <v>2.1</v>
      </c>
      <c r="FR384">
        <v>0.6</v>
      </c>
      <c r="FS384">
        <v>242</v>
      </c>
      <c r="FZ384" t="s">
        <v>1871</v>
      </c>
      <c r="GA384" t="s">
        <v>1871</v>
      </c>
      <c r="GB384" t="s">
        <v>1190</v>
      </c>
      <c r="GC384" s="68" t="s">
        <v>2364</v>
      </c>
    </row>
    <row r="385" spans="1:185" x14ac:dyDescent="0.25">
      <c r="A385">
        <v>55343</v>
      </c>
      <c r="B385">
        <v>24921</v>
      </c>
      <c r="C385">
        <v>1034</v>
      </c>
      <c r="D385">
        <v>5209</v>
      </c>
      <c r="E385">
        <v>144</v>
      </c>
      <c r="F385">
        <v>16279</v>
      </c>
      <c r="G385">
        <v>890</v>
      </c>
      <c r="H385">
        <v>3433</v>
      </c>
      <c r="I385">
        <v>0</v>
      </c>
      <c r="J385">
        <v>1798</v>
      </c>
      <c r="K385">
        <v>84</v>
      </c>
      <c r="L385">
        <v>3411</v>
      </c>
      <c r="M385">
        <v>60</v>
      </c>
      <c r="N385">
        <v>2197</v>
      </c>
      <c r="O385">
        <v>193</v>
      </c>
      <c r="P385">
        <v>5102</v>
      </c>
      <c r="Q385">
        <v>231</v>
      </c>
      <c r="R385">
        <v>2953</v>
      </c>
      <c r="S385">
        <v>197</v>
      </c>
      <c r="T385">
        <v>2963</v>
      </c>
      <c r="U385">
        <v>235</v>
      </c>
      <c r="V385">
        <v>3064</v>
      </c>
      <c r="W385">
        <v>34</v>
      </c>
      <c r="X385">
        <v>12057</v>
      </c>
      <c r="Y385">
        <v>604</v>
      </c>
      <c r="Z385">
        <v>12864</v>
      </c>
      <c r="AA385">
        <v>430</v>
      </c>
      <c r="AB385">
        <v>16892</v>
      </c>
      <c r="AC385">
        <v>513</v>
      </c>
      <c r="AD385">
        <v>4509</v>
      </c>
      <c r="AE385">
        <v>268</v>
      </c>
      <c r="AF385">
        <v>78</v>
      </c>
      <c r="AG385">
        <v>67</v>
      </c>
      <c r="AH385">
        <v>2011</v>
      </c>
      <c r="AI385">
        <v>60</v>
      </c>
      <c r="AJ385">
        <v>754</v>
      </c>
      <c r="AK385">
        <v>29</v>
      </c>
      <c r="AL385">
        <v>677</v>
      </c>
      <c r="AM385">
        <v>97</v>
      </c>
      <c r="AN385">
        <v>1873</v>
      </c>
      <c r="AO385">
        <v>256</v>
      </c>
      <c r="AP385">
        <v>15792</v>
      </c>
      <c r="AQ385">
        <v>335</v>
      </c>
      <c r="AR385">
        <v>2764</v>
      </c>
      <c r="AS385">
        <v>38</v>
      </c>
      <c r="AT385">
        <v>22157</v>
      </c>
      <c r="AU385">
        <v>996</v>
      </c>
      <c r="AV385">
        <v>20359</v>
      </c>
      <c r="AW385">
        <v>623</v>
      </c>
      <c r="AX385">
        <v>4562</v>
      </c>
      <c r="AY385">
        <v>411</v>
      </c>
      <c r="AZ385">
        <v>2213</v>
      </c>
      <c r="BA385">
        <v>140</v>
      </c>
      <c r="BB385">
        <v>2349</v>
      </c>
      <c r="BC385">
        <v>271</v>
      </c>
      <c r="BD385">
        <v>926</v>
      </c>
      <c r="BE385">
        <v>111</v>
      </c>
      <c r="BF385">
        <v>3429</v>
      </c>
      <c r="BG385">
        <v>204</v>
      </c>
      <c r="BH385">
        <v>5246</v>
      </c>
      <c r="BI385">
        <v>355</v>
      </c>
      <c r="BJ385">
        <v>7914</v>
      </c>
      <c r="BK385">
        <v>27</v>
      </c>
      <c r="BL385">
        <v>13993</v>
      </c>
      <c r="BM385">
        <v>726</v>
      </c>
      <c r="BN385">
        <v>13495</v>
      </c>
      <c r="BO385">
        <v>635</v>
      </c>
      <c r="BP385">
        <v>498</v>
      </c>
      <c r="BQ385">
        <v>91</v>
      </c>
      <c r="BR385">
        <v>2286</v>
      </c>
      <c r="BS385">
        <v>164</v>
      </c>
      <c r="BT385">
        <v>9829</v>
      </c>
      <c r="BU385">
        <v>279</v>
      </c>
      <c r="BV385">
        <v>4520</v>
      </c>
      <c r="BW385">
        <v>452</v>
      </c>
      <c r="BX385">
        <v>1930</v>
      </c>
      <c r="BY385">
        <v>159</v>
      </c>
      <c r="BZ385">
        <v>2076</v>
      </c>
      <c r="CA385">
        <v>174</v>
      </c>
      <c r="CB385">
        <v>3759</v>
      </c>
      <c r="CC385">
        <v>264</v>
      </c>
      <c r="CD385">
        <v>10252</v>
      </c>
      <c r="CE385">
        <v>563</v>
      </c>
      <c r="CF385">
        <v>10765</v>
      </c>
      <c r="CG385">
        <v>207</v>
      </c>
      <c r="CH385">
        <v>1034</v>
      </c>
      <c r="CI385">
        <v>23887</v>
      </c>
      <c r="CJ385">
        <v>18179</v>
      </c>
      <c r="CK385">
        <v>8615</v>
      </c>
      <c r="CL385">
        <v>17976</v>
      </c>
      <c r="CM385">
        <v>5617</v>
      </c>
      <c r="CN385">
        <v>1793</v>
      </c>
      <c r="CO385">
        <v>30</v>
      </c>
      <c r="CP385">
        <v>699</v>
      </c>
      <c r="CQ385">
        <v>1695</v>
      </c>
      <c r="CR385">
        <v>667</v>
      </c>
      <c r="CS385">
        <v>1658</v>
      </c>
      <c r="CT385">
        <v>581</v>
      </c>
      <c r="CU385">
        <v>277</v>
      </c>
      <c r="CV385">
        <v>1251</v>
      </c>
      <c r="CW385">
        <v>2189</v>
      </c>
      <c r="CX385">
        <v>3496</v>
      </c>
      <c r="CY385">
        <v>1226</v>
      </c>
      <c r="CZ385">
        <v>632</v>
      </c>
      <c r="DA385">
        <v>299</v>
      </c>
      <c r="DB385">
        <v>368</v>
      </c>
      <c r="DC385">
        <v>466</v>
      </c>
      <c r="DD385">
        <v>890</v>
      </c>
      <c r="DE385">
        <v>6200</v>
      </c>
      <c r="DF385">
        <v>5557</v>
      </c>
      <c r="DG385">
        <v>4050</v>
      </c>
      <c r="DH385">
        <v>1576</v>
      </c>
      <c r="DI385">
        <v>464</v>
      </c>
      <c r="DJ385">
        <v>212</v>
      </c>
      <c r="DK385">
        <v>1043</v>
      </c>
      <c r="DL385">
        <v>571</v>
      </c>
      <c r="DM385">
        <v>20284</v>
      </c>
      <c r="DN385">
        <v>4263</v>
      </c>
      <c r="DO385">
        <v>5364</v>
      </c>
      <c r="DP385">
        <v>6393</v>
      </c>
      <c r="DQ385">
        <v>1134</v>
      </c>
      <c r="DR385">
        <v>1235</v>
      </c>
      <c r="DS385">
        <v>714</v>
      </c>
      <c r="DT385">
        <v>559</v>
      </c>
      <c r="DU385">
        <v>877</v>
      </c>
      <c r="DV385">
        <v>1782</v>
      </c>
      <c r="DW385">
        <v>11757</v>
      </c>
      <c r="DX385" t="s">
        <v>1523</v>
      </c>
      <c r="DY385" t="s">
        <v>1042</v>
      </c>
      <c r="DZ385" s="66" t="s">
        <v>1593</v>
      </c>
      <c r="EA385" s="68" t="s">
        <v>700</v>
      </c>
      <c r="EB385">
        <v>55343</v>
      </c>
      <c r="EC385">
        <v>1.6</v>
      </c>
      <c r="ED385">
        <v>4.0999999999999996</v>
      </c>
      <c r="EE385">
        <v>2</v>
      </c>
      <c r="EF385">
        <v>5.3</v>
      </c>
      <c r="EG385">
        <v>2.2000000000000002</v>
      </c>
      <c r="EH385">
        <v>4.2</v>
      </c>
      <c r="EI385">
        <v>5.4</v>
      </c>
      <c r="EJ385">
        <v>1.1000000000000001</v>
      </c>
      <c r="EK385">
        <v>0.8</v>
      </c>
      <c r="EL385">
        <v>2.6</v>
      </c>
      <c r="EM385">
        <v>1.9</v>
      </c>
      <c r="EN385">
        <v>0.5</v>
      </c>
      <c r="EO385">
        <v>1.7</v>
      </c>
      <c r="EP385">
        <v>1.9</v>
      </c>
      <c r="EQ385">
        <v>1.5</v>
      </c>
      <c r="ER385">
        <v>4.9000000000000004</v>
      </c>
      <c r="ES385">
        <v>43</v>
      </c>
      <c r="ET385">
        <v>3.2</v>
      </c>
      <c r="EU385">
        <v>4.2</v>
      </c>
      <c r="EV385">
        <v>12.8</v>
      </c>
      <c r="EW385">
        <v>11.9</v>
      </c>
      <c r="EX385">
        <v>0.9</v>
      </c>
      <c r="EY385">
        <v>1.2</v>
      </c>
      <c r="EZ385">
        <v>5.2</v>
      </c>
      <c r="FA385">
        <v>4.7</v>
      </c>
      <c r="FB385">
        <v>8.4</v>
      </c>
      <c r="FC385">
        <v>2.2000000000000002</v>
      </c>
      <c r="FD385">
        <v>1.7</v>
      </c>
      <c r="FE385">
        <v>11.5</v>
      </c>
      <c r="FF385">
        <v>3.3</v>
      </c>
      <c r="FG385">
        <v>3.3</v>
      </c>
      <c r="FH385">
        <v>0.4</v>
      </c>
      <c r="FI385">
        <v>1.7</v>
      </c>
      <c r="FJ385">
        <v>1.6</v>
      </c>
      <c r="FK385">
        <v>15.4</v>
      </c>
      <c r="FL385">
        <v>5.3</v>
      </c>
      <c r="FM385">
        <v>1.6</v>
      </c>
      <c r="FN385">
        <v>4</v>
      </c>
      <c r="FO385">
        <v>6.3</v>
      </c>
      <c r="FP385">
        <v>5.2</v>
      </c>
      <c r="FQ385">
        <v>2.7</v>
      </c>
      <c r="FR385">
        <v>1.2</v>
      </c>
      <c r="FS385">
        <v>108</v>
      </c>
      <c r="FZ385" t="s">
        <v>1871</v>
      </c>
      <c r="GA385" t="s">
        <v>1871</v>
      </c>
      <c r="GB385" t="s">
        <v>1191</v>
      </c>
      <c r="GC385" s="68" t="s">
        <v>2364</v>
      </c>
    </row>
    <row r="386" spans="1:185" x14ac:dyDescent="0.25">
      <c r="A386">
        <v>55344</v>
      </c>
      <c r="B386">
        <v>16982</v>
      </c>
      <c r="C386">
        <v>689</v>
      </c>
      <c r="D386">
        <v>4389</v>
      </c>
      <c r="E386">
        <v>48</v>
      </c>
      <c r="F386">
        <v>10742</v>
      </c>
      <c r="G386">
        <v>641</v>
      </c>
      <c r="H386">
        <v>1851</v>
      </c>
      <c r="I386">
        <v>0</v>
      </c>
      <c r="J386">
        <v>2001</v>
      </c>
      <c r="K386">
        <v>13</v>
      </c>
      <c r="L386">
        <v>2388</v>
      </c>
      <c r="M386">
        <v>35</v>
      </c>
      <c r="N386">
        <v>1430</v>
      </c>
      <c r="O386">
        <v>141</v>
      </c>
      <c r="P386">
        <v>3535</v>
      </c>
      <c r="Q386">
        <v>157</v>
      </c>
      <c r="R386">
        <v>2361</v>
      </c>
      <c r="S386">
        <v>131</v>
      </c>
      <c r="T386">
        <v>1779</v>
      </c>
      <c r="U386">
        <v>150</v>
      </c>
      <c r="V386">
        <v>1637</v>
      </c>
      <c r="W386">
        <v>62</v>
      </c>
      <c r="X386">
        <v>8717</v>
      </c>
      <c r="Y386">
        <v>419</v>
      </c>
      <c r="Z386">
        <v>8265</v>
      </c>
      <c r="AA386">
        <v>270</v>
      </c>
      <c r="AB386">
        <v>10209</v>
      </c>
      <c r="AC386">
        <v>378</v>
      </c>
      <c r="AD386">
        <v>3460</v>
      </c>
      <c r="AE386">
        <v>125</v>
      </c>
      <c r="AF386">
        <v>1</v>
      </c>
      <c r="AG386">
        <v>0</v>
      </c>
      <c r="AH386">
        <v>2409</v>
      </c>
      <c r="AI386">
        <v>31</v>
      </c>
      <c r="AJ386">
        <v>509</v>
      </c>
      <c r="AK386">
        <v>127</v>
      </c>
      <c r="AL386">
        <v>394</v>
      </c>
      <c r="AM386">
        <v>28</v>
      </c>
      <c r="AN386">
        <v>1932</v>
      </c>
      <c r="AO386">
        <v>257</v>
      </c>
      <c r="AP386">
        <v>8747</v>
      </c>
      <c r="AQ386">
        <v>235</v>
      </c>
      <c r="AR386">
        <v>1475</v>
      </c>
      <c r="AS386">
        <v>0</v>
      </c>
      <c r="AT386">
        <v>15507</v>
      </c>
      <c r="AU386">
        <v>689</v>
      </c>
      <c r="AV386">
        <v>11633</v>
      </c>
      <c r="AW386">
        <v>422</v>
      </c>
      <c r="AX386">
        <v>5349</v>
      </c>
      <c r="AY386">
        <v>267</v>
      </c>
      <c r="AZ386">
        <v>1433</v>
      </c>
      <c r="BA386">
        <v>14</v>
      </c>
      <c r="BB386">
        <v>3916</v>
      </c>
      <c r="BC386">
        <v>253</v>
      </c>
      <c r="BD386">
        <v>844</v>
      </c>
      <c r="BE386">
        <v>65</v>
      </c>
      <c r="BF386">
        <v>1442</v>
      </c>
      <c r="BG386">
        <v>160</v>
      </c>
      <c r="BH386">
        <v>2602</v>
      </c>
      <c r="BI386">
        <v>182</v>
      </c>
      <c r="BJ386">
        <v>6275</v>
      </c>
      <c r="BK386">
        <v>93</v>
      </c>
      <c r="BL386">
        <v>8988</v>
      </c>
      <c r="BM386">
        <v>434</v>
      </c>
      <c r="BN386">
        <v>8626</v>
      </c>
      <c r="BO386">
        <v>345</v>
      </c>
      <c r="BP386">
        <v>362</v>
      </c>
      <c r="BQ386">
        <v>89</v>
      </c>
      <c r="BR386">
        <v>1754</v>
      </c>
      <c r="BS386">
        <v>207</v>
      </c>
      <c r="BT386">
        <v>6363</v>
      </c>
      <c r="BU386">
        <v>228</v>
      </c>
      <c r="BV386">
        <v>2642</v>
      </c>
      <c r="BW386">
        <v>245</v>
      </c>
      <c r="BX386">
        <v>1737</v>
      </c>
      <c r="BY386">
        <v>168</v>
      </c>
      <c r="BZ386">
        <v>1940</v>
      </c>
      <c r="CA386">
        <v>241</v>
      </c>
      <c r="CB386">
        <v>3159</v>
      </c>
      <c r="CC386">
        <v>242</v>
      </c>
      <c r="CD386">
        <v>6416</v>
      </c>
      <c r="CE386">
        <v>391</v>
      </c>
      <c r="CF386">
        <v>7367</v>
      </c>
      <c r="CG386">
        <v>56</v>
      </c>
      <c r="CH386">
        <v>689</v>
      </c>
      <c r="CI386">
        <v>16293</v>
      </c>
      <c r="CJ386">
        <v>12980</v>
      </c>
      <c r="CK386">
        <v>5086</v>
      </c>
      <c r="CL386">
        <v>9211</v>
      </c>
      <c r="CM386">
        <v>6303</v>
      </c>
      <c r="CN386">
        <v>2036</v>
      </c>
      <c r="CO386">
        <v>15</v>
      </c>
      <c r="CP386">
        <v>352</v>
      </c>
      <c r="CQ386">
        <v>1069</v>
      </c>
      <c r="CR386">
        <v>197</v>
      </c>
      <c r="CS386">
        <v>1331</v>
      </c>
      <c r="CT386">
        <v>305</v>
      </c>
      <c r="CU386">
        <v>127</v>
      </c>
      <c r="CV386">
        <v>745</v>
      </c>
      <c r="CW386">
        <v>2052</v>
      </c>
      <c r="CX386">
        <v>1812</v>
      </c>
      <c r="CY386">
        <v>882</v>
      </c>
      <c r="CZ386">
        <v>291</v>
      </c>
      <c r="DA386">
        <v>116</v>
      </c>
      <c r="DB386">
        <v>212</v>
      </c>
      <c r="DC386">
        <v>223</v>
      </c>
      <c r="DD386">
        <v>492</v>
      </c>
      <c r="DE386">
        <v>3170</v>
      </c>
      <c r="DF386">
        <v>3933</v>
      </c>
      <c r="DG386">
        <v>3060</v>
      </c>
      <c r="DH386">
        <v>1479</v>
      </c>
      <c r="DI386">
        <v>229</v>
      </c>
      <c r="DJ386">
        <v>127</v>
      </c>
      <c r="DK386">
        <v>644</v>
      </c>
      <c r="DL386">
        <v>396</v>
      </c>
      <c r="DM386">
        <v>11400</v>
      </c>
      <c r="DN386">
        <v>4803</v>
      </c>
      <c r="DO386">
        <v>2288</v>
      </c>
      <c r="DP386">
        <v>4815</v>
      </c>
      <c r="DQ386">
        <v>763</v>
      </c>
      <c r="DR386">
        <v>735</v>
      </c>
      <c r="DS386">
        <v>501</v>
      </c>
      <c r="DT386">
        <v>575</v>
      </c>
      <c r="DU386">
        <v>456</v>
      </c>
      <c r="DV386">
        <v>1594</v>
      </c>
      <c r="DW386">
        <v>7103</v>
      </c>
      <c r="DX386" t="s">
        <v>1523</v>
      </c>
      <c r="DY386" t="s">
        <v>1042</v>
      </c>
      <c r="DZ386" t="s">
        <v>1594</v>
      </c>
      <c r="EA386" s="68" t="s">
        <v>700</v>
      </c>
      <c r="EB386">
        <v>55344</v>
      </c>
      <c r="EC386">
        <v>1.2</v>
      </c>
      <c r="ED386">
        <v>1.2</v>
      </c>
      <c r="EE386">
        <v>1.5</v>
      </c>
      <c r="EF386">
        <v>7</v>
      </c>
      <c r="EG386">
        <v>2.9</v>
      </c>
      <c r="EH386">
        <v>3.2</v>
      </c>
      <c r="EI386">
        <v>5.2</v>
      </c>
      <c r="EJ386">
        <v>2.2000000000000002</v>
      </c>
      <c r="EK386">
        <v>2</v>
      </c>
      <c r="EL386">
        <v>1.3</v>
      </c>
      <c r="EM386">
        <v>1.7</v>
      </c>
      <c r="EN386">
        <v>0.9</v>
      </c>
      <c r="EO386">
        <v>1.7</v>
      </c>
      <c r="EP386">
        <v>1.3</v>
      </c>
      <c r="EQ386">
        <v>1.3</v>
      </c>
      <c r="ER386">
        <v>3.2</v>
      </c>
      <c r="ES386">
        <v>100</v>
      </c>
      <c r="ET386">
        <v>1.3</v>
      </c>
      <c r="EU386">
        <v>23.7</v>
      </c>
      <c r="EV386">
        <v>11.8</v>
      </c>
      <c r="EW386">
        <v>7.2</v>
      </c>
      <c r="EX386">
        <v>1.2</v>
      </c>
      <c r="EY386">
        <v>1.3</v>
      </c>
      <c r="EZ386">
        <v>2.7</v>
      </c>
      <c r="FA386">
        <v>1.5</v>
      </c>
      <c r="FB386">
        <v>3.8</v>
      </c>
      <c r="FC386">
        <v>1.2</v>
      </c>
      <c r="FD386">
        <v>1.3</v>
      </c>
      <c r="FE386">
        <v>7</v>
      </c>
      <c r="FF386">
        <v>6</v>
      </c>
      <c r="FG386">
        <v>3.6</v>
      </c>
      <c r="FH386">
        <v>1.1000000000000001</v>
      </c>
      <c r="FI386">
        <v>1.8</v>
      </c>
      <c r="FJ386">
        <v>1.4</v>
      </c>
      <c r="FK386">
        <v>22.9</v>
      </c>
      <c r="FL386">
        <v>6.3</v>
      </c>
      <c r="FM386">
        <v>1.7</v>
      </c>
      <c r="FN386">
        <v>4</v>
      </c>
      <c r="FO386">
        <v>5.9</v>
      </c>
      <c r="FP386">
        <v>3.9</v>
      </c>
      <c r="FQ386">
        <v>2.5</v>
      </c>
      <c r="FR386">
        <v>0.8</v>
      </c>
      <c r="FS386">
        <v>141</v>
      </c>
      <c r="FZ386" t="s">
        <v>1871</v>
      </c>
      <c r="GA386" t="s">
        <v>1871</v>
      </c>
      <c r="GB386" t="s">
        <v>1192</v>
      </c>
      <c r="GC386" s="68" t="s">
        <v>2364</v>
      </c>
    </row>
    <row r="387" spans="1:185" x14ac:dyDescent="0.25">
      <c r="A387">
        <v>55345</v>
      </c>
      <c r="B387">
        <v>21780</v>
      </c>
      <c r="C387">
        <v>505</v>
      </c>
      <c r="D387">
        <v>5165</v>
      </c>
      <c r="E387">
        <v>113</v>
      </c>
      <c r="F387">
        <v>12399</v>
      </c>
      <c r="G387">
        <v>392</v>
      </c>
      <c r="H387">
        <v>4216</v>
      </c>
      <c r="I387">
        <v>0</v>
      </c>
      <c r="J387">
        <v>1349</v>
      </c>
      <c r="K387">
        <v>6</v>
      </c>
      <c r="L387">
        <v>3816</v>
      </c>
      <c r="M387">
        <v>107</v>
      </c>
      <c r="N387">
        <v>974</v>
      </c>
      <c r="O387">
        <v>29</v>
      </c>
      <c r="P387">
        <v>1668</v>
      </c>
      <c r="Q387">
        <v>105</v>
      </c>
      <c r="R387">
        <v>2668</v>
      </c>
      <c r="S387">
        <v>48</v>
      </c>
      <c r="T387">
        <v>3210</v>
      </c>
      <c r="U387">
        <v>105</v>
      </c>
      <c r="V387">
        <v>3879</v>
      </c>
      <c r="W387">
        <v>105</v>
      </c>
      <c r="X387">
        <v>10462</v>
      </c>
      <c r="Y387">
        <v>194</v>
      </c>
      <c r="Z387">
        <v>11318</v>
      </c>
      <c r="AA387">
        <v>311</v>
      </c>
      <c r="AB387">
        <v>20276</v>
      </c>
      <c r="AC387">
        <v>452</v>
      </c>
      <c r="AD387">
        <v>362</v>
      </c>
      <c r="AE387">
        <v>37</v>
      </c>
      <c r="AF387">
        <v>31</v>
      </c>
      <c r="AG387">
        <v>0</v>
      </c>
      <c r="AH387">
        <v>412</v>
      </c>
      <c r="AI387">
        <v>0</v>
      </c>
      <c r="AJ387">
        <v>108</v>
      </c>
      <c r="AK387">
        <v>16</v>
      </c>
      <c r="AL387">
        <v>578</v>
      </c>
      <c r="AM387">
        <v>0</v>
      </c>
      <c r="AN387">
        <v>446</v>
      </c>
      <c r="AO387">
        <v>45</v>
      </c>
      <c r="AP387">
        <v>19949</v>
      </c>
      <c r="AQ387">
        <v>423</v>
      </c>
      <c r="AR387">
        <v>2042</v>
      </c>
      <c r="AS387">
        <v>0</v>
      </c>
      <c r="AT387">
        <v>19738</v>
      </c>
      <c r="AU387">
        <v>505</v>
      </c>
      <c r="AV387">
        <v>20383</v>
      </c>
      <c r="AW387">
        <v>480</v>
      </c>
      <c r="AX387">
        <v>1397</v>
      </c>
      <c r="AY387">
        <v>25</v>
      </c>
      <c r="AZ387">
        <v>938</v>
      </c>
      <c r="BA387">
        <v>8</v>
      </c>
      <c r="BB387">
        <v>459</v>
      </c>
      <c r="BC387">
        <v>17</v>
      </c>
      <c r="BD387">
        <v>348</v>
      </c>
      <c r="BE387">
        <v>59</v>
      </c>
      <c r="BF387">
        <v>1881</v>
      </c>
      <c r="BG387">
        <v>31</v>
      </c>
      <c r="BH387">
        <v>4023</v>
      </c>
      <c r="BI387">
        <v>115</v>
      </c>
      <c r="BJ387">
        <v>9389</v>
      </c>
      <c r="BK387">
        <v>158</v>
      </c>
      <c r="BL387">
        <v>10594</v>
      </c>
      <c r="BM387">
        <v>272</v>
      </c>
      <c r="BN387">
        <v>10273</v>
      </c>
      <c r="BO387">
        <v>241</v>
      </c>
      <c r="BP387">
        <v>321</v>
      </c>
      <c r="BQ387">
        <v>31</v>
      </c>
      <c r="BR387">
        <v>1805</v>
      </c>
      <c r="BS387">
        <v>120</v>
      </c>
      <c r="BT387">
        <v>7683</v>
      </c>
      <c r="BU387">
        <v>146</v>
      </c>
      <c r="BV387">
        <v>3189</v>
      </c>
      <c r="BW387">
        <v>144</v>
      </c>
      <c r="BX387">
        <v>1527</v>
      </c>
      <c r="BY387">
        <v>102</v>
      </c>
      <c r="BZ387">
        <v>811</v>
      </c>
      <c r="CA387">
        <v>45</v>
      </c>
      <c r="CB387">
        <v>1236</v>
      </c>
      <c r="CC387">
        <v>68</v>
      </c>
      <c r="CD387">
        <v>5509</v>
      </c>
      <c r="CE387">
        <v>340</v>
      </c>
      <c r="CF387">
        <v>15026</v>
      </c>
      <c r="CG387">
        <v>97</v>
      </c>
      <c r="CH387">
        <v>505</v>
      </c>
      <c r="CI387">
        <v>21275</v>
      </c>
      <c r="CJ387">
        <v>19072</v>
      </c>
      <c r="CK387">
        <v>5502</v>
      </c>
      <c r="CL387">
        <v>19118</v>
      </c>
      <c r="CM387">
        <v>1652</v>
      </c>
      <c r="CN387">
        <v>420</v>
      </c>
      <c r="CO387">
        <v>42</v>
      </c>
      <c r="CP387">
        <v>476</v>
      </c>
      <c r="CQ387">
        <v>1266</v>
      </c>
      <c r="CR387">
        <v>412</v>
      </c>
      <c r="CS387">
        <v>1161</v>
      </c>
      <c r="CT387">
        <v>346</v>
      </c>
      <c r="CU387">
        <v>302</v>
      </c>
      <c r="CV387">
        <v>1382</v>
      </c>
      <c r="CW387">
        <v>1879</v>
      </c>
      <c r="CX387">
        <v>2654</v>
      </c>
      <c r="CY387">
        <v>796</v>
      </c>
      <c r="CZ387">
        <v>492</v>
      </c>
      <c r="DA387">
        <v>174</v>
      </c>
      <c r="DB387">
        <v>271</v>
      </c>
      <c r="DC387">
        <v>99</v>
      </c>
      <c r="DD387">
        <v>289</v>
      </c>
      <c r="DE387">
        <v>2820</v>
      </c>
      <c r="DF387">
        <v>6078</v>
      </c>
      <c r="DG387">
        <v>5279</v>
      </c>
      <c r="DH387">
        <v>2163</v>
      </c>
      <c r="DI387">
        <v>217</v>
      </c>
      <c r="DJ387">
        <v>74</v>
      </c>
      <c r="DK387">
        <v>582</v>
      </c>
      <c r="DL387">
        <v>334</v>
      </c>
      <c r="DM387">
        <v>18922</v>
      </c>
      <c r="DN387">
        <v>2730</v>
      </c>
      <c r="DO387">
        <v>7206</v>
      </c>
      <c r="DP387">
        <v>1692</v>
      </c>
      <c r="DQ387">
        <v>190</v>
      </c>
      <c r="DR387">
        <v>128</v>
      </c>
      <c r="DS387">
        <v>220</v>
      </c>
      <c r="DT387">
        <v>262</v>
      </c>
      <c r="DU387">
        <v>130</v>
      </c>
      <c r="DV387">
        <v>666</v>
      </c>
      <c r="DW387">
        <v>8898</v>
      </c>
      <c r="DX387" t="s">
        <v>1523</v>
      </c>
      <c r="DY387" t="s">
        <v>1042</v>
      </c>
      <c r="DZ387" t="s">
        <v>1576</v>
      </c>
      <c r="EA387" s="68" t="s">
        <v>700</v>
      </c>
      <c r="EB387">
        <v>55345</v>
      </c>
      <c r="EC387">
        <v>0.8</v>
      </c>
      <c r="ED387">
        <v>0.7</v>
      </c>
      <c r="EE387">
        <v>2.1</v>
      </c>
      <c r="EF387">
        <v>3.5</v>
      </c>
      <c r="EG387">
        <v>3.8</v>
      </c>
      <c r="EH387">
        <v>1.4</v>
      </c>
      <c r="EI387">
        <v>3.3</v>
      </c>
      <c r="EJ387">
        <v>1.5</v>
      </c>
      <c r="EK387">
        <v>0.8</v>
      </c>
      <c r="EL387">
        <v>1.6</v>
      </c>
      <c r="EM387">
        <v>1.1000000000000001</v>
      </c>
      <c r="EN387">
        <v>0.4</v>
      </c>
      <c r="EO387">
        <v>0.9</v>
      </c>
      <c r="EP387">
        <v>1</v>
      </c>
      <c r="EQ387">
        <v>0.8</v>
      </c>
      <c r="ER387">
        <v>12.3</v>
      </c>
      <c r="ES387">
        <v>39.1</v>
      </c>
      <c r="ET387">
        <v>4.2</v>
      </c>
      <c r="EU387">
        <v>19.5</v>
      </c>
      <c r="EV387">
        <v>3</v>
      </c>
      <c r="EW387">
        <v>12.5</v>
      </c>
      <c r="EX387">
        <v>0.8</v>
      </c>
      <c r="EY387">
        <v>0.8</v>
      </c>
      <c r="EZ387">
        <v>2</v>
      </c>
      <c r="FA387">
        <v>1.3</v>
      </c>
      <c r="FB387">
        <v>4.0999999999999996</v>
      </c>
      <c r="FC387">
        <v>0.9</v>
      </c>
      <c r="FD387">
        <v>0.9</v>
      </c>
      <c r="FE387">
        <v>12.6</v>
      </c>
      <c r="FF387">
        <v>1.9</v>
      </c>
      <c r="FG387">
        <v>1.5</v>
      </c>
      <c r="FH387">
        <v>1.2</v>
      </c>
      <c r="FI387">
        <v>0.9</v>
      </c>
      <c r="FJ387">
        <v>0.9</v>
      </c>
      <c r="FK387">
        <v>9.1999999999999993</v>
      </c>
      <c r="FL387">
        <v>4.5999999999999996</v>
      </c>
      <c r="FM387">
        <v>1</v>
      </c>
      <c r="FN387">
        <v>2.2999999999999998</v>
      </c>
      <c r="FO387">
        <v>5.3</v>
      </c>
      <c r="FP387">
        <v>4.0999999999999996</v>
      </c>
      <c r="FQ387">
        <v>2.9</v>
      </c>
      <c r="FR387">
        <v>0.3</v>
      </c>
      <c r="FS387">
        <v>44</v>
      </c>
      <c r="FZ387" t="s">
        <v>1871</v>
      </c>
      <c r="GA387" t="s">
        <v>1871</v>
      </c>
      <c r="GB387" t="s">
        <v>1193</v>
      </c>
      <c r="GC387" s="68" t="s">
        <v>2364</v>
      </c>
    </row>
    <row r="388" spans="1:185" x14ac:dyDescent="0.25">
      <c r="A388">
        <v>55346</v>
      </c>
      <c r="B388">
        <v>16394</v>
      </c>
      <c r="C388">
        <v>242</v>
      </c>
      <c r="D388">
        <v>4042</v>
      </c>
      <c r="E388">
        <v>0</v>
      </c>
      <c r="F388">
        <v>10269</v>
      </c>
      <c r="G388">
        <v>242</v>
      </c>
      <c r="H388">
        <v>2083</v>
      </c>
      <c r="I388">
        <v>0</v>
      </c>
      <c r="J388">
        <v>1127</v>
      </c>
      <c r="K388">
        <v>0</v>
      </c>
      <c r="L388">
        <v>2915</v>
      </c>
      <c r="M388">
        <v>0</v>
      </c>
      <c r="N388">
        <v>1080</v>
      </c>
      <c r="O388">
        <v>38</v>
      </c>
      <c r="P388">
        <v>1696</v>
      </c>
      <c r="Q388">
        <v>53</v>
      </c>
      <c r="R388">
        <v>1998</v>
      </c>
      <c r="S388">
        <v>9</v>
      </c>
      <c r="T388">
        <v>2652</v>
      </c>
      <c r="U388">
        <v>64</v>
      </c>
      <c r="V388">
        <v>2843</v>
      </c>
      <c r="W388">
        <v>78</v>
      </c>
      <c r="X388">
        <v>8134</v>
      </c>
      <c r="Y388">
        <v>152</v>
      </c>
      <c r="Z388">
        <v>8260</v>
      </c>
      <c r="AA388">
        <v>90</v>
      </c>
      <c r="AB388">
        <v>14228</v>
      </c>
      <c r="AC388">
        <v>183</v>
      </c>
      <c r="AD388">
        <v>606</v>
      </c>
      <c r="AE388">
        <v>11</v>
      </c>
      <c r="AF388">
        <v>23</v>
      </c>
      <c r="AG388">
        <v>0</v>
      </c>
      <c r="AH388">
        <v>880</v>
      </c>
      <c r="AI388">
        <v>36</v>
      </c>
      <c r="AJ388">
        <v>86</v>
      </c>
      <c r="AK388">
        <v>12</v>
      </c>
      <c r="AL388">
        <v>403</v>
      </c>
      <c r="AM388">
        <v>0</v>
      </c>
      <c r="AN388">
        <v>326</v>
      </c>
      <c r="AO388">
        <v>12</v>
      </c>
      <c r="AP388">
        <v>13983</v>
      </c>
      <c r="AQ388">
        <v>183</v>
      </c>
      <c r="AR388">
        <v>1218</v>
      </c>
      <c r="AS388">
        <v>25</v>
      </c>
      <c r="AT388">
        <v>15176</v>
      </c>
      <c r="AU388">
        <v>217</v>
      </c>
      <c r="AV388">
        <v>15151</v>
      </c>
      <c r="AW388">
        <v>193</v>
      </c>
      <c r="AX388">
        <v>1243</v>
      </c>
      <c r="AY388">
        <v>49</v>
      </c>
      <c r="AZ388">
        <v>795</v>
      </c>
      <c r="BA388">
        <v>19</v>
      </c>
      <c r="BB388">
        <v>448</v>
      </c>
      <c r="BC388">
        <v>30</v>
      </c>
      <c r="BD388">
        <v>295</v>
      </c>
      <c r="BE388">
        <v>49</v>
      </c>
      <c r="BF388">
        <v>1361</v>
      </c>
      <c r="BG388">
        <v>49</v>
      </c>
      <c r="BH388">
        <v>2679</v>
      </c>
      <c r="BI388">
        <v>23</v>
      </c>
      <c r="BJ388">
        <v>6937</v>
      </c>
      <c r="BK388">
        <v>83</v>
      </c>
      <c r="BL388">
        <v>8644</v>
      </c>
      <c r="BM388">
        <v>119</v>
      </c>
      <c r="BN388">
        <v>8437</v>
      </c>
      <c r="BO388">
        <v>95</v>
      </c>
      <c r="BP388">
        <v>207</v>
      </c>
      <c r="BQ388">
        <v>24</v>
      </c>
      <c r="BR388">
        <v>1625</v>
      </c>
      <c r="BS388">
        <v>123</v>
      </c>
      <c r="BT388">
        <v>6420</v>
      </c>
      <c r="BU388">
        <v>58</v>
      </c>
      <c r="BV388">
        <v>2457</v>
      </c>
      <c r="BW388">
        <v>68</v>
      </c>
      <c r="BX388">
        <v>1392</v>
      </c>
      <c r="BY388">
        <v>116</v>
      </c>
      <c r="BZ388">
        <v>873</v>
      </c>
      <c r="CA388">
        <v>84</v>
      </c>
      <c r="CB388">
        <v>1073</v>
      </c>
      <c r="CC388">
        <v>84</v>
      </c>
      <c r="CD388">
        <v>3296</v>
      </c>
      <c r="CE388">
        <v>92</v>
      </c>
      <c r="CF388">
        <v>12023</v>
      </c>
      <c r="CG388">
        <v>66</v>
      </c>
      <c r="CH388">
        <v>242</v>
      </c>
      <c r="CI388">
        <v>16152</v>
      </c>
      <c r="CJ388">
        <v>14376</v>
      </c>
      <c r="CK388">
        <v>3403</v>
      </c>
      <c r="CL388">
        <v>13989</v>
      </c>
      <c r="CM388">
        <v>1500</v>
      </c>
      <c r="CN388">
        <v>481</v>
      </c>
      <c r="CO388">
        <v>51</v>
      </c>
      <c r="CP388">
        <v>308</v>
      </c>
      <c r="CQ388">
        <v>1450</v>
      </c>
      <c r="CR388">
        <v>452</v>
      </c>
      <c r="CS388">
        <v>1056</v>
      </c>
      <c r="CT388">
        <v>322</v>
      </c>
      <c r="CU388">
        <v>146</v>
      </c>
      <c r="CV388">
        <v>1089</v>
      </c>
      <c r="CW388">
        <v>1373</v>
      </c>
      <c r="CX388">
        <v>1948</v>
      </c>
      <c r="CY388">
        <v>624</v>
      </c>
      <c r="CZ388">
        <v>389</v>
      </c>
      <c r="DA388">
        <v>151</v>
      </c>
      <c r="DB388">
        <v>180</v>
      </c>
      <c r="DC388">
        <v>95</v>
      </c>
      <c r="DD388">
        <v>164</v>
      </c>
      <c r="DE388">
        <v>1423</v>
      </c>
      <c r="DF388">
        <v>4778</v>
      </c>
      <c r="DG388">
        <v>4178</v>
      </c>
      <c r="DH388">
        <v>1758</v>
      </c>
      <c r="DI388">
        <v>195</v>
      </c>
      <c r="DJ388">
        <v>91</v>
      </c>
      <c r="DK388">
        <v>405</v>
      </c>
      <c r="DL388">
        <v>283</v>
      </c>
      <c r="DM388">
        <v>14869</v>
      </c>
      <c r="DN388">
        <v>1280</v>
      </c>
      <c r="DO388">
        <v>5521</v>
      </c>
      <c r="DP388">
        <v>680</v>
      </c>
      <c r="DQ388">
        <v>81</v>
      </c>
      <c r="DR388">
        <v>103</v>
      </c>
      <c r="DS388">
        <v>87</v>
      </c>
      <c r="DT388">
        <v>56</v>
      </c>
      <c r="DU388">
        <v>68</v>
      </c>
      <c r="DV388">
        <v>231</v>
      </c>
      <c r="DW388">
        <v>6201</v>
      </c>
      <c r="DX388" t="s">
        <v>1523</v>
      </c>
      <c r="DY388" t="s">
        <v>1042</v>
      </c>
      <c r="DZ388" t="s">
        <v>1594</v>
      </c>
      <c r="EA388" s="68" t="s">
        <v>700</v>
      </c>
      <c r="EB388">
        <v>55346</v>
      </c>
      <c r="EC388">
        <v>0.6</v>
      </c>
      <c r="ED388">
        <v>1.5</v>
      </c>
      <c r="EE388">
        <v>0.6</v>
      </c>
      <c r="EF388">
        <v>3.7</v>
      </c>
      <c r="EG388">
        <v>1.9</v>
      </c>
      <c r="EH388">
        <v>0.7</v>
      </c>
      <c r="EI388">
        <v>1.4</v>
      </c>
      <c r="EJ388">
        <v>1.6</v>
      </c>
      <c r="EK388">
        <v>1.2</v>
      </c>
      <c r="EL388">
        <v>0.4</v>
      </c>
      <c r="EM388">
        <v>0.9</v>
      </c>
      <c r="EN388">
        <v>0.8</v>
      </c>
      <c r="EO388">
        <v>0.9</v>
      </c>
      <c r="EP388">
        <v>0.6</v>
      </c>
      <c r="EQ388">
        <v>0.5</v>
      </c>
      <c r="ER388">
        <v>2.4</v>
      </c>
      <c r="ES388">
        <v>45.4</v>
      </c>
      <c r="ET388">
        <v>3.1</v>
      </c>
      <c r="EU388">
        <v>22.6</v>
      </c>
      <c r="EV388">
        <v>4.2</v>
      </c>
      <c r="EW388">
        <v>6</v>
      </c>
      <c r="EX388">
        <v>0.5</v>
      </c>
      <c r="EY388">
        <v>0.5</v>
      </c>
      <c r="EZ388">
        <v>2.6</v>
      </c>
      <c r="FA388">
        <v>2.7</v>
      </c>
      <c r="FB388">
        <v>5.8</v>
      </c>
      <c r="FC388">
        <v>1.9</v>
      </c>
      <c r="FD388">
        <v>0.6</v>
      </c>
      <c r="FE388">
        <v>13.9</v>
      </c>
      <c r="FF388">
        <v>2.4</v>
      </c>
      <c r="FG388">
        <v>0.9</v>
      </c>
      <c r="FH388">
        <v>0.7</v>
      </c>
      <c r="FI388">
        <v>0.8</v>
      </c>
      <c r="FJ388">
        <v>0.7</v>
      </c>
      <c r="FK388">
        <v>10.7</v>
      </c>
      <c r="FL388">
        <v>3.3</v>
      </c>
      <c r="FM388">
        <v>0.7</v>
      </c>
      <c r="FN388">
        <v>1.6</v>
      </c>
      <c r="FO388">
        <v>3.8</v>
      </c>
      <c r="FP388">
        <v>4.5</v>
      </c>
      <c r="FQ388">
        <v>1.6</v>
      </c>
      <c r="FR388">
        <v>0.3</v>
      </c>
      <c r="FS388">
        <v>56</v>
      </c>
      <c r="FZ388" t="s">
        <v>1871</v>
      </c>
      <c r="GA388" t="s">
        <v>1871</v>
      </c>
      <c r="GB388" t="s">
        <v>1194</v>
      </c>
      <c r="GC388" s="68" t="s">
        <v>2364</v>
      </c>
    </row>
    <row r="389" spans="1:185" x14ac:dyDescent="0.25">
      <c r="A389">
        <v>55349</v>
      </c>
      <c r="B389">
        <v>3844</v>
      </c>
      <c r="C389">
        <v>152</v>
      </c>
      <c r="D389">
        <v>922</v>
      </c>
      <c r="E389">
        <v>17</v>
      </c>
      <c r="F389">
        <v>2294</v>
      </c>
      <c r="G389">
        <v>135</v>
      </c>
      <c r="H389">
        <v>628</v>
      </c>
      <c r="I389">
        <v>0</v>
      </c>
      <c r="J389">
        <v>202</v>
      </c>
      <c r="K389">
        <v>0</v>
      </c>
      <c r="L389">
        <v>720</v>
      </c>
      <c r="M389">
        <v>17</v>
      </c>
      <c r="N389">
        <v>253</v>
      </c>
      <c r="O389">
        <v>2</v>
      </c>
      <c r="P389">
        <v>367</v>
      </c>
      <c r="Q389">
        <v>61</v>
      </c>
      <c r="R389">
        <v>575</v>
      </c>
      <c r="S389">
        <v>36</v>
      </c>
      <c r="T389">
        <v>565</v>
      </c>
      <c r="U389">
        <v>28</v>
      </c>
      <c r="V389">
        <v>534</v>
      </c>
      <c r="W389">
        <v>8</v>
      </c>
      <c r="X389">
        <v>1849</v>
      </c>
      <c r="Y389">
        <v>106</v>
      </c>
      <c r="Z389">
        <v>1995</v>
      </c>
      <c r="AA389">
        <v>46</v>
      </c>
      <c r="AB389">
        <v>3671</v>
      </c>
      <c r="AC389">
        <v>114</v>
      </c>
      <c r="AD389">
        <v>54</v>
      </c>
      <c r="AE389">
        <v>9</v>
      </c>
      <c r="AF389">
        <v>11</v>
      </c>
      <c r="AG389">
        <v>0</v>
      </c>
      <c r="AH389">
        <v>25</v>
      </c>
      <c r="AI389">
        <v>0</v>
      </c>
      <c r="AJ389">
        <v>58</v>
      </c>
      <c r="AK389">
        <v>29</v>
      </c>
      <c r="AL389">
        <v>25</v>
      </c>
      <c r="AM389">
        <v>0</v>
      </c>
      <c r="AN389">
        <v>151</v>
      </c>
      <c r="AO389">
        <v>34</v>
      </c>
      <c r="AP389">
        <v>3578</v>
      </c>
      <c r="AQ389">
        <v>109</v>
      </c>
      <c r="AR389">
        <v>382</v>
      </c>
      <c r="AS389">
        <v>5</v>
      </c>
      <c r="AT389">
        <v>3462</v>
      </c>
      <c r="AU389">
        <v>147</v>
      </c>
      <c r="AV389">
        <v>3763</v>
      </c>
      <c r="AW389">
        <v>134</v>
      </c>
      <c r="AX389">
        <v>81</v>
      </c>
      <c r="AY389">
        <v>18</v>
      </c>
      <c r="AZ389">
        <v>31</v>
      </c>
      <c r="BA389">
        <v>0</v>
      </c>
      <c r="BB389">
        <v>50</v>
      </c>
      <c r="BC389">
        <v>18</v>
      </c>
      <c r="BD389">
        <v>171</v>
      </c>
      <c r="BE389">
        <v>14</v>
      </c>
      <c r="BF389">
        <v>1114</v>
      </c>
      <c r="BG389">
        <v>55</v>
      </c>
      <c r="BH389">
        <v>904</v>
      </c>
      <c r="BI389">
        <v>42</v>
      </c>
      <c r="BJ389">
        <v>480</v>
      </c>
      <c r="BK389">
        <v>22</v>
      </c>
      <c r="BL389">
        <v>1971</v>
      </c>
      <c r="BM389">
        <v>132</v>
      </c>
      <c r="BN389">
        <v>1906</v>
      </c>
      <c r="BO389">
        <v>122</v>
      </c>
      <c r="BP389">
        <v>65</v>
      </c>
      <c r="BQ389">
        <v>10</v>
      </c>
      <c r="BR389">
        <v>323</v>
      </c>
      <c r="BS389">
        <v>3</v>
      </c>
      <c r="BT389">
        <v>1447</v>
      </c>
      <c r="BU389">
        <v>76</v>
      </c>
      <c r="BV389">
        <v>580</v>
      </c>
      <c r="BW389">
        <v>54</v>
      </c>
      <c r="BX389">
        <v>267</v>
      </c>
      <c r="BY389">
        <v>5</v>
      </c>
      <c r="BZ389">
        <v>156</v>
      </c>
      <c r="CA389">
        <v>29</v>
      </c>
      <c r="CB389">
        <v>238</v>
      </c>
      <c r="CC389">
        <v>35</v>
      </c>
      <c r="CD389">
        <v>2038</v>
      </c>
      <c r="CE389">
        <v>89</v>
      </c>
      <c r="CF389">
        <v>1547</v>
      </c>
      <c r="CG389">
        <v>28</v>
      </c>
      <c r="CH389">
        <v>152</v>
      </c>
      <c r="CI389">
        <v>3692</v>
      </c>
      <c r="CJ389">
        <v>3119</v>
      </c>
      <c r="CK389">
        <v>1179</v>
      </c>
      <c r="CL389">
        <v>3570</v>
      </c>
      <c r="CM389">
        <v>135</v>
      </c>
      <c r="CN389">
        <v>50</v>
      </c>
      <c r="CO389">
        <v>116</v>
      </c>
      <c r="CP389">
        <v>257</v>
      </c>
      <c r="CQ389">
        <v>414</v>
      </c>
      <c r="CR389">
        <v>38</v>
      </c>
      <c r="CS389">
        <v>177</v>
      </c>
      <c r="CT389">
        <v>83</v>
      </c>
      <c r="CU389">
        <v>11</v>
      </c>
      <c r="CV389">
        <v>158</v>
      </c>
      <c r="CW389">
        <v>182</v>
      </c>
      <c r="CX389">
        <v>436</v>
      </c>
      <c r="CY389">
        <v>81</v>
      </c>
      <c r="CZ389">
        <v>110</v>
      </c>
      <c r="DA389">
        <v>29</v>
      </c>
      <c r="DB389">
        <v>53</v>
      </c>
      <c r="DC389">
        <v>37</v>
      </c>
      <c r="DD389">
        <v>110</v>
      </c>
      <c r="DE389">
        <v>576</v>
      </c>
      <c r="DF389">
        <v>1025</v>
      </c>
      <c r="DG389">
        <v>876</v>
      </c>
      <c r="DH389">
        <v>336</v>
      </c>
      <c r="DI389">
        <v>54</v>
      </c>
      <c r="DJ389">
        <v>38</v>
      </c>
      <c r="DK389">
        <v>95</v>
      </c>
      <c r="DL389">
        <v>51</v>
      </c>
      <c r="DM389">
        <v>3474</v>
      </c>
      <c r="DN389">
        <v>343</v>
      </c>
      <c r="DO389">
        <v>1179</v>
      </c>
      <c r="DP389">
        <v>422</v>
      </c>
      <c r="DQ389">
        <v>65</v>
      </c>
      <c r="DR389">
        <v>55</v>
      </c>
      <c r="DS389">
        <v>83</v>
      </c>
      <c r="DT389">
        <v>67</v>
      </c>
      <c r="DU389">
        <v>36</v>
      </c>
      <c r="DV389">
        <v>90</v>
      </c>
      <c r="DW389">
        <v>1601</v>
      </c>
      <c r="DX389" t="s">
        <v>1516</v>
      </c>
      <c r="DY389" t="s">
        <v>1101</v>
      </c>
      <c r="DZ389" t="s">
        <v>1595</v>
      </c>
      <c r="EA389" s="68" t="s">
        <v>700</v>
      </c>
      <c r="EB389">
        <v>55349</v>
      </c>
      <c r="EC389">
        <v>1.6</v>
      </c>
      <c r="ED389">
        <v>8.3000000000000007</v>
      </c>
      <c r="EE389">
        <v>3.3</v>
      </c>
      <c r="EF389">
        <v>1.9</v>
      </c>
      <c r="EG389">
        <v>10.6</v>
      </c>
      <c r="EH389">
        <v>3.7</v>
      </c>
      <c r="EI389">
        <v>3.4</v>
      </c>
      <c r="EJ389">
        <v>1.2</v>
      </c>
      <c r="EK389">
        <v>5.5</v>
      </c>
      <c r="EL389">
        <v>2.6</v>
      </c>
      <c r="EM389">
        <v>2.2000000000000002</v>
      </c>
      <c r="EN389">
        <v>2.7</v>
      </c>
      <c r="EO389">
        <v>2.2000000000000002</v>
      </c>
      <c r="EP389">
        <v>1.6</v>
      </c>
      <c r="EQ389">
        <v>1.3</v>
      </c>
      <c r="ER389">
        <v>13.6</v>
      </c>
      <c r="ES389">
        <v>65.599999999999994</v>
      </c>
      <c r="ET389">
        <v>43.5</v>
      </c>
      <c r="EU389">
        <v>6.8</v>
      </c>
      <c r="EV389">
        <v>43.5</v>
      </c>
      <c r="EW389">
        <v>19.7</v>
      </c>
      <c r="EX389">
        <v>1.3</v>
      </c>
      <c r="EY389">
        <v>1.4</v>
      </c>
      <c r="EZ389">
        <v>13.9</v>
      </c>
      <c r="FA389">
        <v>39.1</v>
      </c>
      <c r="FB389">
        <v>19.7</v>
      </c>
      <c r="FC389">
        <v>2.4</v>
      </c>
      <c r="FD389">
        <v>1.8</v>
      </c>
      <c r="FE389">
        <v>6.8</v>
      </c>
      <c r="FF389">
        <v>2.6</v>
      </c>
      <c r="FG389">
        <v>4.2</v>
      </c>
      <c r="FH389">
        <v>4.7</v>
      </c>
      <c r="FI389">
        <v>2.6</v>
      </c>
      <c r="FJ389">
        <v>2.7</v>
      </c>
      <c r="FK389">
        <v>13.6</v>
      </c>
      <c r="FL389">
        <v>1.2</v>
      </c>
      <c r="FM389">
        <v>2.9</v>
      </c>
      <c r="FN389">
        <v>4.5999999999999996</v>
      </c>
      <c r="FO389">
        <v>2.2000000000000002</v>
      </c>
      <c r="FP389">
        <v>10</v>
      </c>
      <c r="FQ389">
        <v>2.4</v>
      </c>
      <c r="FR389">
        <v>1.5</v>
      </c>
      <c r="FS389">
        <v>27</v>
      </c>
      <c r="FZ389" t="s">
        <v>1871</v>
      </c>
      <c r="GA389" t="s">
        <v>1871</v>
      </c>
      <c r="GB389" t="s">
        <v>1195</v>
      </c>
      <c r="GC389" s="68" t="s">
        <v>2364</v>
      </c>
    </row>
    <row r="390" spans="1:185" x14ac:dyDescent="0.25">
      <c r="A390">
        <v>55350</v>
      </c>
      <c r="B390">
        <v>17821</v>
      </c>
      <c r="C390">
        <v>812</v>
      </c>
      <c r="D390">
        <v>3866</v>
      </c>
      <c r="E390">
        <v>106</v>
      </c>
      <c r="F390">
        <v>10633</v>
      </c>
      <c r="G390">
        <v>706</v>
      </c>
      <c r="H390">
        <v>3322</v>
      </c>
      <c r="I390">
        <v>0</v>
      </c>
      <c r="J390">
        <v>1325</v>
      </c>
      <c r="K390">
        <v>38</v>
      </c>
      <c r="L390">
        <v>2541</v>
      </c>
      <c r="M390">
        <v>68</v>
      </c>
      <c r="N390">
        <v>1616</v>
      </c>
      <c r="O390">
        <v>183</v>
      </c>
      <c r="P390">
        <v>2181</v>
      </c>
      <c r="Q390">
        <v>230</v>
      </c>
      <c r="R390">
        <v>1942</v>
      </c>
      <c r="S390">
        <v>145</v>
      </c>
      <c r="T390">
        <v>2471</v>
      </c>
      <c r="U390">
        <v>60</v>
      </c>
      <c r="V390">
        <v>2423</v>
      </c>
      <c r="W390">
        <v>88</v>
      </c>
      <c r="X390">
        <v>9002</v>
      </c>
      <c r="Y390">
        <v>520</v>
      </c>
      <c r="Z390">
        <v>8819</v>
      </c>
      <c r="AA390">
        <v>292</v>
      </c>
      <c r="AB390">
        <v>17087</v>
      </c>
      <c r="AC390">
        <v>773</v>
      </c>
      <c r="AD390">
        <v>65</v>
      </c>
      <c r="AE390">
        <v>0</v>
      </c>
      <c r="AF390">
        <v>54</v>
      </c>
      <c r="AG390">
        <v>0</v>
      </c>
      <c r="AH390">
        <v>196</v>
      </c>
      <c r="AI390">
        <v>0</v>
      </c>
      <c r="AJ390">
        <v>184</v>
      </c>
      <c r="AK390">
        <v>39</v>
      </c>
      <c r="AL390">
        <v>235</v>
      </c>
      <c r="AM390">
        <v>0</v>
      </c>
      <c r="AN390">
        <v>614</v>
      </c>
      <c r="AO390">
        <v>80</v>
      </c>
      <c r="AP390">
        <v>16693</v>
      </c>
      <c r="AQ390">
        <v>732</v>
      </c>
      <c r="AR390">
        <v>2031</v>
      </c>
      <c r="AS390">
        <v>79</v>
      </c>
      <c r="AT390">
        <v>15790</v>
      </c>
      <c r="AU390">
        <v>733</v>
      </c>
      <c r="AV390">
        <v>17412</v>
      </c>
      <c r="AW390">
        <v>732</v>
      </c>
      <c r="AX390">
        <v>409</v>
      </c>
      <c r="AY390">
        <v>80</v>
      </c>
      <c r="AZ390">
        <v>124</v>
      </c>
      <c r="BA390">
        <v>0</v>
      </c>
      <c r="BB390">
        <v>285</v>
      </c>
      <c r="BC390">
        <v>80</v>
      </c>
      <c r="BD390">
        <v>529</v>
      </c>
      <c r="BE390">
        <v>66</v>
      </c>
      <c r="BF390">
        <v>4181</v>
      </c>
      <c r="BG390">
        <v>157</v>
      </c>
      <c r="BH390">
        <v>5008</v>
      </c>
      <c r="BI390">
        <v>202</v>
      </c>
      <c r="BJ390">
        <v>2621</v>
      </c>
      <c r="BK390">
        <v>98</v>
      </c>
      <c r="BL390">
        <v>9249</v>
      </c>
      <c r="BM390">
        <v>669</v>
      </c>
      <c r="BN390">
        <v>9011</v>
      </c>
      <c r="BO390">
        <v>577</v>
      </c>
      <c r="BP390">
        <v>238</v>
      </c>
      <c r="BQ390">
        <v>92</v>
      </c>
      <c r="BR390">
        <v>1384</v>
      </c>
      <c r="BS390">
        <v>37</v>
      </c>
      <c r="BT390">
        <v>6595</v>
      </c>
      <c r="BU390">
        <v>351</v>
      </c>
      <c r="BV390">
        <v>2874</v>
      </c>
      <c r="BW390">
        <v>321</v>
      </c>
      <c r="BX390">
        <v>1164</v>
      </c>
      <c r="BY390">
        <v>34</v>
      </c>
      <c r="BZ390">
        <v>1330</v>
      </c>
      <c r="CA390">
        <v>155</v>
      </c>
      <c r="CB390">
        <v>2292</v>
      </c>
      <c r="CC390">
        <v>157</v>
      </c>
      <c r="CD390">
        <v>7891</v>
      </c>
      <c r="CE390">
        <v>522</v>
      </c>
      <c r="CF390">
        <v>7530</v>
      </c>
      <c r="CG390">
        <v>103</v>
      </c>
      <c r="CH390">
        <v>812</v>
      </c>
      <c r="CI390">
        <v>17009</v>
      </c>
      <c r="CJ390">
        <v>13792</v>
      </c>
      <c r="CK390">
        <v>6278</v>
      </c>
      <c r="CL390">
        <v>16342</v>
      </c>
      <c r="CM390">
        <v>497</v>
      </c>
      <c r="CN390">
        <v>132</v>
      </c>
      <c r="CO390">
        <v>135</v>
      </c>
      <c r="CP390">
        <v>634</v>
      </c>
      <c r="CQ390">
        <v>2801</v>
      </c>
      <c r="CR390">
        <v>150</v>
      </c>
      <c r="CS390">
        <v>1025</v>
      </c>
      <c r="CT390">
        <v>309</v>
      </c>
      <c r="CU390">
        <v>133</v>
      </c>
      <c r="CV390">
        <v>404</v>
      </c>
      <c r="CW390">
        <v>669</v>
      </c>
      <c r="CX390">
        <v>2388</v>
      </c>
      <c r="CY390">
        <v>679</v>
      </c>
      <c r="CZ390">
        <v>300</v>
      </c>
      <c r="DA390">
        <v>196</v>
      </c>
      <c r="DB390">
        <v>219</v>
      </c>
      <c r="DC390">
        <v>144</v>
      </c>
      <c r="DD390">
        <v>591</v>
      </c>
      <c r="DE390">
        <v>3019</v>
      </c>
      <c r="DF390">
        <v>4807</v>
      </c>
      <c r="DG390">
        <v>3838</v>
      </c>
      <c r="DH390">
        <v>1250</v>
      </c>
      <c r="DI390">
        <v>235</v>
      </c>
      <c r="DJ390">
        <v>109</v>
      </c>
      <c r="DK390">
        <v>734</v>
      </c>
      <c r="DL390">
        <v>490</v>
      </c>
      <c r="DM390">
        <v>15300</v>
      </c>
      <c r="DN390">
        <v>2382</v>
      </c>
      <c r="DO390">
        <v>5657</v>
      </c>
      <c r="DP390">
        <v>2169</v>
      </c>
      <c r="DQ390">
        <v>406</v>
      </c>
      <c r="DR390">
        <v>391</v>
      </c>
      <c r="DS390">
        <v>361</v>
      </c>
      <c r="DT390">
        <v>234</v>
      </c>
      <c r="DU390">
        <v>164</v>
      </c>
      <c r="DV390">
        <v>535</v>
      </c>
      <c r="DW390">
        <v>7826</v>
      </c>
      <c r="DX390" t="s">
        <v>1522</v>
      </c>
      <c r="DY390" t="s">
        <v>1058</v>
      </c>
      <c r="DZ390" t="s">
        <v>1596</v>
      </c>
      <c r="EA390" s="68" t="s">
        <v>700</v>
      </c>
      <c r="EB390">
        <v>55350</v>
      </c>
      <c r="EC390">
        <v>1.6</v>
      </c>
      <c r="ED390">
        <v>3.8</v>
      </c>
      <c r="EE390">
        <v>2</v>
      </c>
      <c r="EF390">
        <v>7.2</v>
      </c>
      <c r="EG390">
        <v>6.3</v>
      </c>
      <c r="EH390">
        <v>5.0999999999999996</v>
      </c>
      <c r="EI390">
        <v>1.5</v>
      </c>
      <c r="EJ390">
        <v>2.7</v>
      </c>
      <c r="EK390">
        <v>0.9</v>
      </c>
      <c r="EL390">
        <v>2</v>
      </c>
      <c r="EM390">
        <v>2.2999999999999998</v>
      </c>
      <c r="EN390">
        <v>0.5</v>
      </c>
      <c r="EO390">
        <v>2.5</v>
      </c>
      <c r="EP390">
        <v>1.3</v>
      </c>
      <c r="EQ390">
        <v>1.6</v>
      </c>
      <c r="ER390">
        <v>23.3</v>
      </c>
      <c r="ES390">
        <v>27.1</v>
      </c>
      <c r="ET390">
        <v>8.5</v>
      </c>
      <c r="EU390">
        <v>20.6</v>
      </c>
      <c r="EV390">
        <v>7.2</v>
      </c>
      <c r="EW390">
        <v>14.9</v>
      </c>
      <c r="EX390">
        <v>1.5</v>
      </c>
      <c r="EY390">
        <v>1.5</v>
      </c>
      <c r="EZ390">
        <v>18.7</v>
      </c>
      <c r="FA390">
        <v>13.1</v>
      </c>
      <c r="FB390">
        <v>24.4</v>
      </c>
      <c r="FC390">
        <v>4.2</v>
      </c>
      <c r="FD390">
        <v>1.6</v>
      </c>
      <c r="FE390">
        <v>12.4</v>
      </c>
      <c r="FF390">
        <v>2.5</v>
      </c>
      <c r="FG390">
        <v>2</v>
      </c>
      <c r="FH390">
        <v>2.2999999999999998</v>
      </c>
      <c r="FI390">
        <v>2.6</v>
      </c>
      <c r="FJ390">
        <v>2.6</v>
      </c>
      <c r="FK390">
        <v>23.1</v>
      </c>
      <c r="FL390">
        <v>2.7</v>
      </c>
      <c r="FM390">
        <v>2.6</v>
      </c>
      <c r="FN390">
        <v>4.7</v>
      </c>
      <c r="FO390">
        <v>2.9</v>
      </c>
      <c r="FP390">
        <v>3.5</v>
      </c>
      <c r="FQ390">
        <v>3.4</v>
      </c>
      <c r="FR390">
        <v>0.9</v>
      </c>
      <c r="FS390">
        <v>83</v>
      </c>
      <c r="FZ390" t="s">
        <v>1872</v>
      </c>
      <c r="GA390" t="s">
        <v>1871</v>
      </c>
      <c r="GB390" t="s">
        <v>1196</v>
      </c>
      <c r="GC390" s="68" t="s">
        <v>2364</v>
      </c>
    </row>
    <row r="391" spans="1:185" x14ac:dyDescent="0.25">
      <c r="A391">
        <v>55352</v>
      </c>
      <c r="B391">
        <v>9335</v>
      </c>
      <c r="C391">
        <v>558</v>
      </c>
      <c r="D391">
        <v>2837</v>
      </c>
      <c r="E391">
        <v>133</v>
      </c>
      <c r="F391">
        <v>5594</v>
      </c>
      <c r="G391">
        <v>425</v>
      </c>
      <c r="H391">
        <v>904</v>
      </c>
      <c r="I391">
        <v>0</v>
      </c>
      <c r="J391">
        <v>621</v>
      </c>
      <c r="K391">
        <v>89</v>
      </c>
      <c r="L391">
        <v>2216</v>
      </c>
      <c r="M391">
        <v>44</v>
      </c>
      <c r="N391">
        <v>834</v>
      </c>
      <c r="O391">
        <v>81</v>
      </c>
      <c r="P391">
        <v>869</v>
      </c>
      <c r="Q391">
        <v>213</v>
      </c>
      <c r="R391">
        <v>1362</v>
      </c>
      <c r="S391">
        <v>97</v>
      </c>
      <c r="T391">
        <v>1397</v>
      </c>
      <c r="U391">
        <v>0</v>
      </c>
      <c r="V391">
        <v>1132</v>
      </c>
      <c r="W391">
        <v>34</v>
      </c>
      <c r="X391">
        <v>4616</v>
      </c>
      <c r="Y391">
        <v>232</v>
      </c>
      <c r="Z391">
        <v>4719</v>
      </c>
      <c r="AA391">
        <v>326</v>
      </c>
      <c r="AB391">
        <v>8493</v>
      </c>
      <c r="AC391">
        <v>343</v>
      </c>
      <c r="AD391">
        <v>159</v>
      </c>
      <c r="AE391">
        <v>0</v>
      </c>
      <c r="AF391">
        <v>11</v>
      </c>
      <c r="AG391">
        <v>0</v>
      </c>
      <c r="AH391">
        <v>112</v>
      </c>
      <c r="AI391">
        <v>0</v>
      </c>
      <c r="AJ391">
        <v>371</v>
      </c>
      <c r="AK391">
        <v>215</v>
      </c>
      <c r="AL391">
        <v>96</v>
      </c>
      <c r="AM391">
        <v>0</v>
      </c>
      <c r="AN391">
        <v>1029</v>
      </c>
      <c r="AO391">
        <v>291</v>
      </c>
      <c r="AP391">
        <v>7925</v>
      </c>
      <c r="AQ391">
        <v>267</v>
      </c>
      <c r="AR391">
        <v>908</v>
      </c>
      <c r="AS391">
        <v>2</v>
      </c>
      <c r="AT391">
        <v>8427</v>
      </c>
      <c r="AU391">
        <v>556</v>
      </c>
      <c r="AV391">
        <v>8791</v>
      </c>
      <c r="AW391">
        <v>343</v>
      </c>
      <c r="AX391">
        <v>544</v>
      </c>
      <c r="AY391">
        <v>215</v>
      </c>
      <c r="AZ391">
        <v>165</v>
      </c>
      <c r="BA391">
        <v>0</v>
      </c>
      <c r="BB391">
        <v>379</v>
      </c>
      <c r="BC391">
        <v>215</v>
      </c>
      <c r="BD391">
        <v>311</v>
      </c>
      <c r="BE391">
        <v>90</v>
      </c>
      <c r="BF391">
        <v>1941</v>
      </c>
      <c r="BG391">
        <v>213</v>
      </c>
      <c r="BH391">
        <v>2049</v>
      </c>
      <c r="BI391">
        <v>13</v>
      </c>
      <c r="BJ391">
        <v>1363</v>
      </c>
      <c r="BK391">
        <v>28</v>
      </c>
      <c r="BL391">
        <v>4973</v>
      </c>
      <c r="BM391">
        <v>398</v>
      </c>
      <c r="BN391">
        <v>4693</v>
      </c>
      <c r="BO391">
        <v>321</v>
      </c>
      <c r="BP391">
        <v>280</v>
      </c>
      <c r="BQ391">
        <v>77</v>
      </c>
      <c r="BR391">
        <v>621</v>
      </c>
      <c r="BS391">
        <v>27</v>
      </c>
      <c r="BT391">
        <v>3581</v>
      </c>
      <c r="BU391">
        <v>253</v>
      </c>
      <c r="BV391">
        <v>1413</v>
      </c>
      <c r="BW391">
        <v>105</v>
      </c>
      <c r="BX391">
        <v>600</v>
      </c>
      <c r="BY391">
        <v>67</v>
      </c>
      <c r="BZ391">
        <v>899</v>
      </c>
      <c r="CA391">
        <v>114</v>
      </c>
      <c r="CB391">
        <v>1288</v>
      </c>
      <c r="CC391">
        <v>262</v>
      </c>
      <c r="CD391">
        <v>3797</v>
      </c>
      <c r="CE391">
        <v>265</v>
      </c>
      <c r="CF391">
        <v>4237</v>
      </c>
      <c r="CG391">
        <v>31</v>
      </c>
      <c r="CH391">
        <v>558</v>
      </c>
      <c r="CI391">
        <v>8777</v>
      </c>
      <c r="CJ391">
        <v>7361</v>
      </c>
      <c r="CK391">
        <v>2212</v>
      </c>
      <c r="CL391">
        <v>8052</v>
      </c>
      <c r="CM391">
        <v>771</v>
      </c>
      <c r="CN391">
        <v>270</v>
      </c>
      <c r="CO391">
        <v>152</v>
      </c>
      <c r="CP391">
        <v>511</v>
      </c>
      <c r="CQ391">
        <v>881</v>
      </c>
      <c r="CR391">
        <v>303</v>
      </c>
      <c r="CS391">
        <v>803</v>
      </c>
      <c r="CT391">
        <v>220</v>
      </c>
      <c r="CU391">
        <v>13</v>
      </c>
      <c r="CV391">
        <v>198</v>
      </c>
      <c r="CW391">
        <v>247</v>
      </c>
      <c r="CX391">
        <v>902</v>
      </c>
      <c r="CY391">
        <v>530</v>
      </c>
      <c r="CZ391">
        <v>156</v>
      </c>
      <c r="DA391">
        <v>126</v>
      </c>
      <c r="DB391">
        <v>102</v>
      </c>
      <c r="DC391">
        <v>20</v>
      </c>
      <c r="DD391">
        <v>217</v>
      </c>
      <c r="DE391">
        <v>920</v>
      </c>
      <c r="DF391">
        <v>2323</v>
      </c>
      <c r="DG391">
        <v>1824</v>
      </c>
      <c r="DH391">
        <v>942</v>
      </c>
      <c r="DI391">
        <v>166</v>
      </c>
      <c r="DJ391">
        <v>89</v>
      </c>
      <c r="DK391">
        <v>333</v>
      </c>
      <c r="DL391">
        <v>197</v>
      </c>
      <c r="DM391">
        <v>8306</v>
      </c>
      <c r="DN391">
        <v>929</v>
      </c>
      <c r="DO391">
        <v>2351</v>
      </c>
      <c r="DP391">
        <v>892</v>
      </c>
      <c r="DQ391">
        <v>72</v>
      </c>
      <c r="DR391">
        <v>48</v>
      </c>
      <c r="DS391">
        <v>103</v>
      </c>
      <c r="DT391">
        <v>108</v>
      </c>
      <c r="DU391">
        <v>152</v>
      </c>
      <c r="DV391">
        <v>367</v>
      </c>
      <c r="DW391">
        <v>3243</v>
      </c>
      <c r="DX391" t="s">
        <v>1523</v>
      </c>
      <c r="DY391" t="s">
        <v>1085</v>
      </c>
      <c r="DZ391" t="s">
        <v>1597</v>
      </c>
      <c r="EA391" s="68" t="s">
        <v>700</v>
      </c>
      <c r="EB391">
        <v>55352</v>
      </c>
      <c r="EC391">
        <v>2.7</v>
      </c>
      <c r="ED391">
        <v>18.600000000000001</v>
      </c>
      <c r="EE391">
        <v>3</v>
      </c>
      <c r="EF391">
        <v>11.6</v>
      </c>
      <c r="EG391">
        <v>12.8</v>
      </c>
      <c r="EH391">
        <v>9.1</v>
      </c>
      <c r="EI391">
        <v>1.2</v>
      </c>
      <c r="EJ391">
        <v>3.1</v>
      </c>
      <c r="EK391">
        <v>3.3</v>
      </c>
      <c r="EL391">
        <v>4.2</v>
      </c>
      <c r="EM391">
        <v>2.9</v>
      </c>
      <c r="EN391">
        <v>1.9</v>
      </c>
      <c r="EO391">
        <v>2.9</v>
      </c>
      <c r="EP391">
        <v>5.5</v>
      </c>
      <c r="EQ391">
        <v>2.2999999999999998</v>
      </c>
      <c r="ER391">
        <v>10.4</v>
      </c>
      <c r="ES391">
        <v>65.599999999999994</v>
      </c>
      <c r="ET391">
        <v>14.4</v>
      </c>
      <c r="EU391">
        <v>49.1</v>
      </c>
      <c r="EV391">
        <v>16.600000000000001</v>
      </c>
      <c r="EW391">
        <v>27.1</v>
      </c>
      <c r="EX391">
        <v>2.7</v>
      </c>
      <c r="EY391">
        <v>2.2000000000000002</v>
      </c>
      <c r="EZ391">
        <v>38.799999999999997</v>
      </c>
      <c r="FA391">
        <v>10.1</v>
      </c>
      <c r="FB391">
        <v>46.6</v>
      </c>
      <c r="FC391">
        <v>0.3</v>
      </c>
      <c r="FD391">
        <v>3</v>
      </c>
      <c r="FE391">
        <v>26.1</v>
      </c>
      <c r="FF391">
        <v>6.7</v>
      </c>
      <c r="FG391">
        <v>1</v>
      </c>
      <c r="FH391">
        <v>2.4</v>
      </c>
      <c r="FI391">
        <v>3.3</v>
      </c>
      <c r="FJ391">
        <v>3.3</v>
      </c>
      <c r="FK391">
        <v>26.1</v>
      </c>
      <c r="FL391">
        <v>5</v>
      </c>
      <c r="FM391">
        <v>4</v>
      </c>
      <c r="FN391">
        <v>5.9</v>
      </c>
      <c r="FO391">
        <v>11.2</v>
      </c>
      <c r="FP391">
        <v>12.8</v>
      </c>
      <c r="FQ391">
        <v>7.3</v>
      </c>
      <c r="FR391">
        <v>0.6</v>
      </c>
      <c r="FS391">
        <v>103</v>
      </c>
      <c r="FZ391" t="s">
        <v>1871</v>
      </c>
      <c r="GA391" t="s">
        <v>1871</v>
      </c>
      <c r="GB391" t="s">
        <v>1197</v>
      </c>
      <c r="GC391" s="68" t="s">
        <v>2364</v>
      </c>
    </row>
    <row r="392" spans="1:185" x14ac:dyDescent="0.25">
      <c r="A392">
        <v>55354</v>
      </c>
      <c r="B392">
        <v>2783</v>
      </c>
      <c r="C392">
        <v>125</v>
      </c>
      <c r="D392">
        <v>892</v>
      </c>
      <c r="E392">
        <v>4</v>
      </c>
      <c r="F392">
        <v>1523</v>
      </c>
      <c r="G392">
        <v>118</v>
      </c>
      <c r="H392">
        <v>368</v>
      </c>
      <c r="I392">
        <v>3</v>
      </c>
      <c r="J392">
        <v>247</v>
      </c>
      <c r="K392">
        <v>0</v>
      </c>
      <c r="L392">
        <v>645</v>
      </c>
      <c r="M392">
        <v>4</v>
      </c>
      <c r="N392">
        <v>166</v>
      </c>
      <c r="O392">
        <v>17</v>
      </c>
      <c r="P392">
        <v>301</v>
      </c>
      <c r="Q392">
        <v>31</v>
      </c>
      <c r="R392">
        <v>410</v>
      </c>
      <c r="S392">
        <v>42</v>
      </c>
      <c r="T392">
        <v>346</v>
      </c>
      <c r="U392">
        <v>16</v>
      </c>
      <c r="V392">
        <v>300</v>
      </c>
      <c r="W392">
        <v>12</v>
      </c>
      <c r="X392">
        <v>1475</v>
      </c>
      <c r="Y392">
        <v>65</v>
      </c>
      <c r="Z392">
        <v>1308</v>
      </c>
      <c r="AA392">
        <v>60</v>
      </c>
      <c r="AB392">
        <v>2706</v>
      </c>
      <c r="AC392">
        <v>125</v>
      </c>
      <c r="AD392">
        <v>6</v>
      </c>
      <c r="AE392">
        <v>0</v>
      </c>
      <c r="AF392">
        <v>0</v>
      </c>
      <c r="AG392">
        <v>0</v>
      </c>
      <c r="AH392">
        <v>3</v>
      </c>
      <c r="AI392">
        <v>0</v>
      </c>
      <c r="AJ392">
        <v>22</v>
      </c>
      <c r="AK392">
        <v>0</v>
      </c>
      <c r="AL392">
        <v>46</v>
      </c>
      <c r="AM392">
        <v>0</v>
      </c>
      <c r="AN392">
        <v>330</v>
      </c>
      <c r="AO392">
        <v>63</v>
      </c>
      <c r="AP392">
        <v>2398</v>
      </c>
      <c r="AQ392">
        <v>62</v>
      </c>
      <c r="AR392">
        <v>269</v>
      </c>
      <c r="AS392">
        <v>5</v>
      </c>
      <c r="AT392">
        <v>2514</v>
      </c>
      <c r="AU392">
        <v>120</v>
      </c>
      <c r="AV392">
        <v>2649</v>
      </c>
      <c r="AW392">
        <v>71</v>
      </c>
      <c r="AX392">
        <v>134</v>
      </c>
      <c r="AY392">
        <v>54</v>
      </c>
      <c r="AZ392">
        <v>62</v>
      </c>
      <c r="BA392">
        <v>0</v>
      </c>
      <c r="BB392">
        <v>72</v>
      </c>
      <c r="BC392">
        <v>54</v>
      </c>
      <c r="BD392">
        <v>158</v>
      </c>
      <c r="BE392">
        <v>40</v>
      </c>
      <c r="BF392">
        <v>589</v>
      </c>
      <c r="BG392">
        <v>47</v>
      </c>
      <c r="BH392">
        <v>687</v>
      </c>
      <c r="BI392">
        <v>11</v>
      </c>
      <c r="BJ392">
        <v>291</v>
      </c>
      <c r="BK392">
        <v>6</v>
      </c>
      <c r="BL392">
        <v>1268</v>
      </c>
      <c r="BM392">
        <v>71</v>
      </c>
      <c r="BN392">
        <v>1255</v>
      </c>
      <c r="BO392">
        <v>68</v>
      </c>
      <c r="BP392">
        <v>13</v>
      </c>
      <c r="BQ392">
        <v>3</v>
      </c>
      <c r="BR392">
        <v>255</v>
      </c>
      <c r="BS392">
        <v>47</v>
      </c>
      <c r="BT392">
        <v>998</v>
      </c>
      <c r="BU392">
        <v>41</v>
      </c>
      <c r="BV392">
        <v>325</v>
      </c>
      <c r="BW392">
        <v>27</v>
      </c>
      <c r="BX392">
        <v>200</v>
      </c>
      <c r="BY392">
        <v>50</v>
      </c>
      <c r="BZ392">
        <v>352</v>
      </c>
      <c r="CA392">
        <v>17</v>
      </c>
      <c r="CB392">
        <v>567</v>
      </c>
      <c r="CC392">
        <v>55</v>
      </c>
      <c r="CD392">
        <v>1336</v>
      </c>
      <c r="CE392">
        <v>62</v>
      </c>
      <c r="CF392">
        <v>874</v>
      </c>
      <c r="CG392">
        <v>8</v>
      </c>
      <c r="CH392">
        <v>125</v>
      </c>
      <c r="CI392">
        <v>2658</v>
      </c>
      <c r="CJ392">
        <v>2134</v>
      </c>
      <c r="CK392">
        <v>899</v>
      </c>
      <c r="CL392">
        <v>2302</v>
      </c>
      <c r="CM392">
        <v>289</v>
      </c>
      <c r="CN392">
        <v>134</v>
      </c>
      <c r="CO392">
        <v>44</v>
      </c>
      <c r="CP392">
        <v>151</v>
      </c>
      <c r="CQ392">
        <v>362</v>
      </c>
      <c r="CR392">
        <v>30</v>
      </c>
      <c r="CS392">
        <v>138</v>
      </c>
      <c r="CT392">
        <v>60</v>
      </c>
      <c r="CU392">
        <v>7</v>
      </c>
      <c r="CV392">
        <v>51</v>
      </c>
      <c r="CW392">
        <v>106</v>
      </c>
      <c r="CX392">
        <v>302</v>
      </c>
      <c r="CY392">
        <v>55</v>
      </c>
      <c r="CZ392">
        <v>78</v>
      </c>
      <c r="DA392">
        <v>36</v>
      </c>
      <c r="DB392">
        <v>24</v>
      </c>
      <c r="DC392">
        <v>12</v>
      </c>
      <c r="DD392">
        <v>64</v>
      </c>
      <c r="DE392">
        <v>302</v>
      </c>
      <c r="DF392">
        <v>709</v>
      </c>
      <c r="DG392">
        <v>583</v>
      </c>
      <c r="DH392">
        <v>292</v>
      </c>
      <c r="DI392">
        <v>35</v>
      </c>
      <c r="DJ392">
        <v>27</v>
      </c>
      <c r="DK392">
        <v>91</v>
      </c>
      <c r="DL392">
        <v>68</v>
      </c>
      <c r="DM392">
        <v>2374</v>
      </c>
      <c r="DN392">
        <v>368</v>
      </c>
      <c r="DO392">
        <v>877</v>
      </c>
      <c r="DP392">
        <v>134</v>
      </c>
      <c r="DQ392">
        <v>10</v>
      </c>
      <c r="DR392">
        <v>29</v>
      </c>
      <c r="DS392">
        <v>4</v>
      </c>
      <c r="DT392">
        <v>10</v>
      </c>
      <c r="DU392">
        <v>17</v>
      </c>
      <c r="DV392">
        <v>61</v>
      </c>
      <c r="DW392">
        <v>1011</v>
      </c>
      <c r="DX392" t="s">
        <v>1522</v>
      </c>
      <c r="DY392" t="s">
        <v>1058</v>
      </c>
      <c r="DZ392" t="s">
        <v>1598</v>
      </c>
      <c r="EA392" s="68" t="s">
        <v>700</v>
      </c>
      <c r="EB392">
        <v>55354</v>
      </c>
      <c r="EC392">
        <v>2.1</v>
      </c>
      <c r="ED392">
        <v>6.8</v>
      </c>
      <c r="EE392">
        <v>0.8</v>
      </c>
      <c r="EF392">
        <v>9.8000000000000007</v>
      </c>
      <c r="EG392">
        <v>8.9</v>
      </c>
      <c r="EH392">
        <v>6.8</v>
      </c>
      <c r="EI392">
        <v>4.5</v>
      </c>
      <c r="EJ392">
        <v>2.5</v>
      </c>
      <c r="EK392">
        <v>1.4</v>
      </c>
      <c r="EL392">
        <v>0.6</v>
      </c>
      <c r="EM392">
        <v>4.0999999999999996</v>
      </c>
      <c r="EN392">
        <v>0.9</v>
      </c>
      <c r="EO392">
        <v>2</v>
      </c>
      <c r="EP392">
        <v>2.7</v>
      </c>
      <c r="EQ392">
        <v>2.2000000000000002</v>
      </c>
      <c r="ER392">
        <v>88.8</v>
      </c>
      <c r="ET392">
        <v>100</v>
      </c>
      <c r="EU392">
        <v>46.4</v>
      </c>
      <c r="EV392">
        <v>30.6</v>
      </c>
      <c r="EW392">
        <v>12.4</v>
      </c>
      <c r="EX392">
        <v>1.3</v>
      </c>
      <c r="EY392">
        <v>1.2</v>
      </c>
      <c r="EZ392">
        <v>30.7</v>
      </c>
      <c r="FA392">
        <v>24.2</v>
      </c>
      <c r="FB392">
        <v>32</v>
      </c>
      <c r="FC392">
        <v>1.7</v>
      </c>
      <c r="FD392">
        <v>2.2999999999999998</v>
      </c>
      <c r="FE392">
        <v>23.9</v>
      </c>
      <c r="FF392">
        <v>5</v>
      </c>
      <c r="FG392">
        <v>1.2</v>
      </c>
      <c r="FH392">
        <v>1.9</v>
      </c>
      <c r="FI392">
        <v>2.9</v>
      </c>
      <c r="FJ392">
        <v>2.9</v>
      </c>
      <c r="FK392">
        <v>26.9</v>
      </c>
      <c r="FL392">
        <v>13.2</v>
      </c>
      <c r="FM392">
        <v>2.8</v>
      </c>
      <c r="FN392">
        <v>6.3</v>
      </c>
      <c r="FO392">
        <v>15.6</v>
      </c>
      <c r="FP392">
        <v>6.5</v>
      </c>
      <c r="FQ392">
        <v>2.4</v>
      </c>
      <c r="FR392">
        <v>0.8</v>
      </c>
      <c r="FS392">
        <v>25</v>
      </c>
      <c r="FZ392" t="s">
        <v>1871</v>
      </c>
      <c r="GA392" t="s">
        <v>1871</v>
      </c>
      <c r="GB392" t="s">
        <v>1198</v>
      </c>
      <c r="GC392" s="68" t="s">
        <v>2364</v>
      </c>
    </row>
    <row r="393" spans="1:185" x14ac:dyDescent="0.25">
      <c r="A393">
        <v>55355</v>
      </c>
      <c r="B393">
        <v>9300</v>
      </c>
      <c r="C393">
        <v>550</v>
      </c>
      <c r="D393">
        <v>2229</v>
      </c>
      <c r="E393">
        <v>172</v>
      </c>
      <c r="F393">
        <v>5254</v>
      </c>
      <c r="G393">
        <v>378</v>
      </c>
      <c r="H393">
        <v>1817</v>
      </c>
      <c r="I393">
        <v>0</v>
      </c>
      <c r="J393">
        <v>583</v>
      </c>
      <c r="K393">
        <v>45</v>
      </c>
      <c r="L393">
        <v>1646</v>
      </c>
      <c r="M393">
        <v>127</v>
      </c>
      <c r="N393">
        <v>617</v>
      </c>
      <c r="O393">
        <v>37</v>
      </c>
      <c r="P393">
        <v>790</v>
      </c>
      <c r="Q393">
        <v>81</v>
      </c>
      <c r="R393">
        <v>1199</v>
      </c>
      <c r="S393">
        <v>166</v>
      </c>
      <c r="T393">
        <v>1245</v>
      </c>
      <c r="U393">
        <v>77</v>
      </c>
      <c r="V393">
        <v>1403</v>
      </c>
      <c r="W393">
        <v>17</v>
      </c>
      <c r="X393">
        <v>4688</v>
      </c>
      <c r="Y393">
        <v>325</v>
      </c>
      <c r="Z393">
        <v>4612</v>
      </c>
      <c r="AA393">
        <v>225</v>
      </c>
      <c r="AB393">
        <v>9053</v>
      </c>
      <c r="AC393">
        <v>536</v>
      </c>
      <c r="AD393">
        <v>99</v>
      </c>
      <c r="AE393">
        <v>0</v>
      </c>
      <c r="AF393">
        <v>16</v>
      </c>
      <c r="AG393">
        <v>0</v>
      </c>
      <c r="AH393">
        <v>3</v>
      </c>
      <c r="AI393">
        <v>0</v>
      </c>
      <c r="AJ393">
        <v>56</v>
      </c>
      <c r="AK393">
        <v>14</v>
      </c>
      <c r="AL393">
        <v>62</v>
      </c>
      <c r="AM393">
        <v>0</v>
      </c>
      <c r="AN393">
        <v>546</v>
      </c>
      <c r="AO393">
        <v>215</v>
      </c>
      <c r="AP393">
        <v>8584</v>
      </c>
      <c r="AQ393">
        <v>335</v>
      </c>
      <c r="AR393">
        <v>1138</v>
      </c>
      <c r="AS393">
        <v>25</v>
      </c>
      <c r="AT393">
        <v>8162</v>
      </c>
      <c r="AU393">
        <v>525</v>
      </c>
      <c r="AV393">
        <v>9024</v>
      </c>
      <c r="AW393">
        <v>422</v>
      </c>
      <c r="AX393">
        <v>276</v>
      </c>
      <c r="AY393">
        <v>128</v>
      </c>
      <c r="AZ393">
        <v>51</v>
      </c>
      <c r="BA393">
        <v>2</v>
      </c>
      <c r="BB393">
        <v>225</v>
      </c>
      <c r="BC393">
        <v>126</v>
      </c>
      <c r="BD393">
        <v>435</v>
      </c>
      <c r="BE393">
        <v>153</v>
      </c>
      <c r="BF393">
        <v>2326</v>
      </c>
      <c r="BG393">
        <v>50</v>
      </c>
      <c r="BH393">
        <v>2418</v>
      </c>
      <c r="BI393">
        <v>102</v>
      </c>
      <c r="BJ393">
        <v>1275</v>
      </c>
      <c r="BK393">
        <v>36</v>
      </c>
      <c r="BL393">
        <v>4355</v>
      </c>
      <c r="BM393">
        <v>306</v>
      </c>
      <c r="BN393">
        <v>4274</v>
      </c>
      <c r="BO393">
        <v>294</v>
      </c>
      <c r="BP393">
        <v>81</v>
      </c>
      <c r="BQ393">
        <v>12</v>
      </c>
      <c r="BR393">
        <v>899</v>
      </c>
      <c r="BS393">
        <v>72</v>
      </c>
      <c r="BT393">
        <v>3175</v>
      </c>
      <c r="BU393">
        <v>265</v>
      </c>
      <c r="BV393">
        <v>1362</v>
      </c>
      <c r="BW393">
        <v>46</v>
      </c>
      <c r="BX393">
        <v>717</v>
      </c>
      <c r="BY393">
        <v>67</v>
      </c>
      <c r="BZ393">
        <v>759</v>
      </c>
      <c r="CA393">
        <v>50</v>
      </c>
      <c r="CB393">
        <v>1458</v>
      </c>
      <c r="CC393">
        <v>196</v>
      </c>
      <c r="CD393">
        <v>4144</v>
      </c>
      <c r="CE393">
        <v>207</v>
      </c>
      <c r="CF393">
        <v>3605</v>
      </c>
      <c r="CG393">
        <v>147</v>
      </c>
      <c r="CH393">
        <v>550</v>
      </c>
      <c r="CI393">
        <v>8750</v>
      </c>
      <c r="CJ393">
        <v>6816</v>
      </c>
      <c r="CK393">
        <v>3626</v>
      </c>
      <c r="CL393">
        <v>8420</v>
      </c>
      <c r="CM393">
        <v>560</v>
      </c>
      <c r="CN393">
        <v>225</v>
      </c>
      <c r="CO393">
        <v>185</v>
      </c>
      <c r="CP393">
        <v>349</v>
      </c>
      <c r="CQ393">
        <v>1149</v>
      </c>
      <c r="CR393">
        <v>68</v>
      </c>
      <c r="CS393">
        <v>440</v>
      </c>
      <c r="CT393">
        <v>276</v>
      </c>
      <c r="CU393">
        <v>38</v>
      </c>
      <c r="CV393">
        <v>215</v>
      </c>
      <c r="CW393">
        <v>258</v>
      </c>
      <c r="CX393">
        <v>1173</v>
      </c>
      <c r="CY393">
        <v>384</v>
      </c>
      <c r="CZ393">
        <v>203</v>
      </c>
      <c r="DA393">
        <v>107</v>
      </c>
      <c r="DB393">
        <v>228</v>
      </c>
      <c r="DC393">
        <v>176</v>
      </c>
      <c r="DD393">
        <v>422</v>
      </c>
      <c r="DE393">
        <v>1417</v>
      </c>
      <c r="DF393">
        <v>2526</v>
      </c>
      <c r="DG393">
        <v>2014</v>
      </c>
      <c r="DH393">
        <v>640</v>
      </c>
      <c r="DI393">
        <v>186</v>
      </c>
      <c r="DJ393">
        <v>105</v>
      </c>
      <c r="DK393">
        <v>326</v>
      </c>
      <c r="DL393">
        <v>242</v>
      </c>
      <c r="DM393">
        <v>8132</v>
      </c>
      <c r="DN393">
        <v>1055</v>
      </c>
      <c r="DO393">
        <v>2921</v>
      </c>
      <c r="DP393">
        <v>1022</v>
      </c>
      <c r="DQ393">
        <v>208</v>
      </c>
      <c r="DR393">
        <v>142</v>
      </c>
      <c r="DS393">
        <v>107</v>
      </c>
      <c r="DT393">
        <v>94</v>
      </c>
      <c r="DU393">
        <v>76</v>
      </c>
      <c r="DV393">
        <v>351</v>
      </c>
      <c r="DW393">
        <v>3943</v>
      </c>
      <c r="DX393" t="s">
        <v>1522</v>
      </c>
      <c r="DY393" t="s">
        <v>1062</v>
      </c>
      <c r="DZ393" t="s">
        <v>1599</v>
      </c>
      <c r="EA393" s="68" t="s">
        <v>700</v>
      </c>
      <c r="EB393">
        <v>55355</v>
      </c>
      <c r="EC393">
        <v>2.1</v>
      </c>
      <c r="ED393">
        <v>5</v>
      </c>
      <c r="EE393">
        <v>4.3</v>
      </c>
      <c r="EF393">
        <v>5.8</v>
      </c>
      <c r="EG393">
        <v>5.7</v>
      </c>
      <c r="EH393">
        <v>9.3000000000000007</v>
      </c>
      <c r="EI393">
        <v>3.7</v>
      </c>
      <c r="EJ393">
        <v>0.9</v>
      </c>
      <c r="EK393">
        <v>1.8</v>
      </c>
      <c r="EL393">
        <v>4.2</v>
      </c>
      <c r="EM393">
        <v>2.7</v>
      </c>
      <c r="EN393">
        <v>1</v>
      </c>
      <c r="EO393">
        <v>2.7</v>
      </c>
      <c r="EP393">
        <v>1.9</v>
      </c>
      <c r="EQ393">
        <v>2.1</v>
      </c>
      <c r="ER393">
        <v>16.100000000000001</v>
      </c>
      <c r="ES393">
        <v>54.4</v>
      </c>
      <c r="ET393">
        <v>100</v>
      </c>
      <c r="EU393">
        <v>20.8</v>
      </c>
      <c r="EV393">
        <v>24.2</v>
      </c>
      <c r="EW393">
        <v>25.5</v>
      </c>
      <c r="EX393">
        <v>1.6</v>
      </c>
      <c r="EY393">
        <v>1.7</v>
      </c>
      <c r="EZ393">
        <v>23.9</v>
      </c>
      <c r="FA393">
        <v>9.8000000000000007</v>
      </c>
      <c r="FB393">
        <v>26</v>
      </c>
      <c r="FC393">
        <v>2.2999999999999998</v>
      </c>
      <c r="FD393">
        <v>2.5</v>
      </c>
      <c r="FE393">
        <v>18.3</v>
      </c>
      <c r="FF393">
        <v>2</v>
      </c>
      <c r="FG393">
        <v>2.1</v>
      </c>
      <c r="FH393">
        <v>2.4</v>
      </c>
      <c r="FI393">
        <v>2.9</v>
      </c>
      <c r="FJ393">
        <v>2.9</v>
      </c>
      <c r="FK393">
        <v>16.899999999999999</v>
      </c>
      <c r="FL393">
        <v>4.7</v>
      </c>
      <c r="FM393">
        <v>3.6</v>
      </c>
      <c r="FN393">
        <v>1.8</v>
      </c>
      <c r="FO393">
        <v>5.9</v>
      </c>
      <c r="FP393">
        <v>11</v>
      </c>
      <c r="FQ393">
        <v>2</v>
      </c>
      <c r="FR393">
        <v>3.1</v>
      </c>
      <c r="FS393">
        <v>44</v>
      </c>
      <c r="FZ393" t="s">
        <v>1872</v>
      </c>
      <c r="GA393" t="s">
        <v>1871</v>
      </c>
      <c r="GB393" t="s">
        <v>1199</v>
      </c>
      <c r="GC393" s="68" t="s">
        <v>2364</v>
      </c>
    </row>
    <row r="394" spans="1:185" x14ac:dyDescent="0.25">
      <c r="A394">
        <v>55358</v>
      </c>
      <c r="B394">
        <v>5103</v>
      </c>
      <c r="C394">
        <v>171</v>
      </c>
      <c r="D394">
        <v>1204</v>
      </c>
      <c r="E394">
        <v>21</v>
      </c>
      <c r="F394">
        <v>3040</v>
      </c>
      <c r="G394">
        <v>150</v>
      </c>
      <c r="H394">
        <v>859</v>
      </c>
      <c r="I394">
        <v>0</v>
      </c>
      <c r="J394">
        <v>292</v>
      </c>
      <c r="K394">
        <v>10</v>
      </c>
      <c r="L394">
        <v>912</v>
      </c>
      <c r="M394">
        <v>11</v>
      </c>
      <c r="N394">
        <v>305</v>
      </c>
      <c r="O394">
        <v>34</v>
      </c>
      <c r="P394">
        <v>470</v>
      </c>
      <c r="Q394">
        <v>35</v>
      </c>
      <c r="R394">
        <v>658</v>
      </c>
      <c r="S394">
        <v>23</v>
      </c>
      <c r="T394">
        <v>745</v>
      </c>
      <c r="U394">
        <v>29</v>
      </c>
      <c r="V394">
        <v>862</v>
      </c>
      <c r="W394">
        <v>29</v>
      </c>
      <c r="X394">
        <v>2614</v>
      </c>
      <c r="Y394">
        <v>107</v>
      </c>
      <c r="Z394">
        <v>2489</v>
      </c>
      <c r="AA394">
        <v>64</v>
      </c>
      <c r="AB394">
        <v>4960</v>
      </c>
      <c r="AC394">
        <v>171</v>
      </c>
      <c r="AD394">
        <v>16</v>
      </c>
      <c r="AE394">
        <v>0</v>
      </c>
      <c r="AF394">
        <v>11</v>
      </c>
      <c r="AG394">
        <v>0</v>
      </c>
      <c r="AH394">
        <v>2</v>
      </c>
      <c r="AI394">
        <v>0</v>
      </c>
      <c r="AJ394">
        <v>25</v>
      </c>
      <c r="AK394">
        <v>0</v>
      </c>
      <c r="AL394">
        <v>89</v>
      </c>
      <c r="AM394">
        <v>0</v>
      </c>
      <c r="AN394">
        <v>49</v>
      </c>
      <c r="AO394">
        <v>0</v>
      </c>
      <c r="AP394">
        <v>4918</v>
      </c>
      <c r="AQ394">
        <v>171</v>
      </c>
      <c r="AR394">
        <v>592</v>
      </c>
      <c r="AS394">
        <v>21</v>
      </c>
      <c r="AT394">
        <v>4511</v>
      </c>
      <c r="AU394">
        <v>150</v>
      </c>
      <c r="AV394">
        <v>5016</v>
      </c>
      <c r="AW394">
        <v>171</v>
      </c>
      <c r="AX394">
        <v>87</v>
      </c>
      <c r="AY394">
        <v>0</v>
      </c>
      <c r="AZ394">
        <v>47</v>
      </c>
      <c r="BA394">
        <v>0</v>
      </c>
      <c r="BB394">
        <v>40</v>
      </c>
      <c r="BC394">
        <v>0</v>
      </c>
      <c r="BD394">
        <v>233</v>
      </c>
      <c r="BE394">
        <v>7</v>
      </c>
      <c r="BF394">
        <v>1283</v>
      </c>
      <c r="BG394">
        <v>34</v>
      </c>
      <c r="BH394">
        <v>1464</v>
      </c>
      <c r="BI394">
        <v>63</v>
      </c>
      <c r="BJ394">
        <v>614</v>
      </c>
      <c r="BK394">
        <v>12</v>
      </c>
      <c r="BL394">
        <v>2584</v>
      </c>
      <c r="BM394">
        <v>112</v>
      </c>
      <c r="BN394">
        <v>2474</v>
      </c>
      <c r="BO394">
        <v>81</v>
      </c>
      <c r="BP394">
        <v>110</v>
      </c>
      <c r="BQ394">
        <v>31</v>
      </c>
      <c r="BR394">
        <v>456</v>
      </c>
      <c r="BS394">
        <v>38</v>
      </c>
      <c r="BT394">
        <v>1853</v>
      </c>
      <c r="BU394">
        <v>68</v>
      </c>
      <c r="BV394">
        <v>756</v>
      </c>
      <c r="BW394">
        <v>20</v>
      </c>
      <c r="BX394">
        <v>431</v>
      </c>
      <c r="BY394">
        <v>62</v>
      </c>
      <c r="BZ394">
        <v>360</v>
      </c>
      <c r="CA394">
        <v>45</v>
      </c>
      <c r="CB394">
        <v>557</v>
      </c>
      <c r="CC394">
        <v>45</v>
      </c>
      <c r="CD394">
        <v>2154</v>
      </c>
      <c r="CE394">
        <v>110</v>
      </c>
      <c r="CF394">
        <v>2315</v>
      </c>
      <c r="CG394">
        <v>16</v>
      </c>
      <c r="CH394">
        <v>171</v>
      </c>
      <c r="CI394">
        <v>4932</v>
      </c>
      <c r="CJ394">
        <v>3994</v>
      </c>
      <c r="CK394">
        <v>1768</v>
      </c>
      <c r="CL394">
        <v>4790</v>
      </c>
      <c r="CM394">
        <v>86</v>
      </c>
      <c r="CN394">
        <v>29</v>
      </c>
      <c r="CO394">
        <v>64</v>
      </c>
      <c r="CP394">
        <v>336</v>
      </c>
      <c r="CQ394">
        <v>403</v>
      </c>
      <c r="CR394">
        <v>77</v>
      </c>
      <c r="CS394">
        <v>397</v>
      </c>
      <c r="CT394">
        <v>155</v>
      </c>
      <c r="CU394">
        <v>56</v>
      </c>
      <c r="CV394">
        <v>103</v>
      </c>
      <c r="CW394">
        <v>244</v>
      </c>
      <c r="CX394">
        <v>581</v>
      </c>
      <c r="CY394">
        <v>114</v>
      </c>
      <c r="CZ394">
        <v>124</v>
      </c>
      <c r="DA394">
        <v>64</v>
      </c>
      <c r="DB394">
        <v>126</v>
      </c>
      <c r="DC394">
        <v>34</v>
      </c>
      <c r="DD394">
        <v>115</v>
      </c>
      <c r="DE394">
        <v>552</v>
      </c>
      <c r="DF394">
        <v>1465</v>
      </c>
      <c r="DG394">
        <v>1278</v>
      </c>
      <c r="DH394">
        <v>426</v>
      </c>
      <c r="DI394">
        <v>83</v>
      </c>
      <c r="DJ394">
        <v>30</v>
      </c>
      <c r="DK394">
        <v>104</v>
      </c>
      <c r="DL394">
        <v>53</v>
      </c>
      <c r="DM394">
        <v>4411</v>
      </c>
      <c r="DN394">
        <v>679</v>
      </c>
      <c r="DO394">
        <v>1683</v>
      </c>
      <c r="DP394">
        <v>334</v>
      </c>
      <c r="DQ394">
        <v>56</v>
      </c>
      <c r="DR394">
        <v>3</v>
      </c>
      <c r="DS394">
        <v>52</v>
      </c>
      <c r="DT394">
        <v>31</v>
      </c>
      <c r="DU394">
        <v>38</v>
      </c>
      <c r="DV394">
        <v>99</v>
      </c>
      <c r="DW394">
        <v>2017</v>
      </c>
      <c r="DX394" t="s">
        <v>1516</v>
      </c>
      <c r="DY394" t="s">
        <v>1101</v>
      </c>
      <c r="DZ394" t="s">
        <v>1600</v>
      </c>
      <c r="EA394" s="68" t="s">
        <v>700</v>
      </c>
      <c r="EB394">
        <v>55358</v>
      </c>
      <c r="EC394">
        <v>1.6</v>
      </c>
      <c r="ED394">
        <v>4.5</v>
      </c>
      <c r="EE394">
        <v>1.3</v>
      </c>
      <c r="EF394">
        <v>6.2</v>
      </c>
      <c r="EG394">
        <v>6.2</v>
      </c>
      <c r="EH394">
        <v>4.7</v>
      </c>
      <c r="EI394">
        <v>2.4</v>
      </c>
      <c r="EJ394">
        <v>1.9</v>
      </c>
      <c r="EK394">
        <v>3.2</v>
      </c>
      <c r="EL394">
        <v>1.5</v>
      </c>
      <c r="EM394">
        <v>2.4</v>
      </c>
      <c r="EN394">
        <v>2</v>
      </c>
      <c r="EO394">
        <v>1.6</v>
      </c>
      <c r="EP394">
        <v>1.7</v>
      </c>
      <c r="EQ394">
        <v>1.6</v>
      </c>
      <c r="ER394">
        <v>54.4</v>
      </c>
      <c r="ES394">
        <v>65.599999999999994</v>
      </c>
      <c r="ET394">
        <v>100</v>
      </c>
      <c r="EU394">
        <v>43.5</v>
      </c>
      <c r="EV394">
        <v>17.8</v>
      </c>
      <c r="EW394">
        <v>29.2</v>
      </c>
      <c r="EX394">
        <v>1.6</v>
      </c>
      <c r="EY394">
        <v>1.6</v>
      </c>
      <c r="EZ394">
        <v>18.100000000000001</v>
      </c>
      <c r="FA394">
        <v>30.1</v>
      </c>
      <c r="FB394">
        <v>33.700000000000003</v>
      </c>
      <c r="FC394">
        <v>2.2000000000000002</v>
      </c>
      <c r="FD394">
        <v>1.7</v>
      </c>
      <c r="FE394">
        <v>2.9</v>
      </c>
      <c r="FF394">
        <v>1.4</v>
      </c>
      <c r="FG394">
        <v>3.9</v>
      </c>
      <c r="FH394">
        <v>2</v>
      </c>
      <c r="FI394">
        <v>2.6</v>
      </c>
      <c r="FJ394">
        <v>1.7</v>
      </c>
      <c r="FK394">
        <v>22.4</v>
      </c>
      <c r="FL394">
        <v>4.8</v>
      </c>
      <c r="FM394">
        <v>2.2000000000000002</v>
      </c>
      <c r="FN394">
        <v>1.8</v>
      </c>
      <c r="FO394">
        <v>7.8</v>
      </c>
      <c r="FP394">
        <v>6.6</v>
      </c>
      <c r="FQ394">
        <v>2.5</v>
      </c>
      <c r="FR394">
        <v>0.6</v>
      </c>
      <c r="FS394">
        <v>40</v>
      </c>
      <c r="FZ394" t="s">
        <v>1871</v>
      </c>
      <c r="GA394" t="s">
        <v>1871</v>
      </c>
      <c r="GB394" t="s">
        <v>1200</v>
      </c>
      <c r="GC394" s="68" t="s">
        <v>2364</v>
      </c>
    </row>
    <row r="395" spans="1:185" x14ac:dyDescent="0.25">
      <c r="A395">
        <v>55359</v>
      </c>
      <c r="B395">
        <v>6293</v>
      </c>
      <c r="C395">
        <v>209</v>
      </c>
      <c r="D395">
        <v>1753</v>
      </c>
      <c r="E395">
        <v>30</v>
      </c>
      <c r="F395">
        <v>3597</v>
      </c>
      <c r="G395">
        <v>179</v>
      </c>
      <c r="H395">
        <v>943</v>
      </c>
      <c r="I395">
        <v>0</v>
      </c>
      <c r="J395">
        <v>439</v>
      </c>
      <c r="K395">
        <v>7</v>
      </c>
      <c r="L395">
        <v>1314</v>
      </c>
      <c r="M395">
        <v>23</v>
      </c>
      <c r="N395">
        <v>323</v>
      </c>
      <c r="O395">
        <v>4</v>
      </c>
      <c r="P395">
        <v>459</v>
      </c>
      <c r="Q395">
        <v>24</v>
      </c>
      <c r="R395">
        <v>627</v>
      </c>
      <c r="S395">
        <v>28</v>
      </c>
      <c r="T395">
        <v>1090</v>
      </c>
      <c r="U395">
        <v>66</v>
      </c>
      <c r="V395">
        <v>1098</v>
      </c>
      <c r="W395">
        <v>57</v>
      </c>
      <c r="X395">
        <v>3176</v>
      </c>
      <c r="Y395">
        <v>125</v>
      </c>
      <c r="Z395">
        <v>3117</v>
      </c>
      <c r="AA395">
        <v>84</v>
      </c>
      <c r="AB395">
        <v>5888</v>
      </c>
      <c r="AC395">
        <v>174</v>
      </c>
      <c r="AD395">
        <v>232</v>
      </c>
      <c r="AE395">
        <v>8</v>
      </c>
      <c r="AF395">
        <v>3</v>
      </c>
      <c r="AG395">
        <v>0</v>
      </c>
      <c r="AH395">
        <v>36</v>
      </c>
      <c r="AI395">
        <v>0</v>
      </c>
      <c r="AJ395">
        <v>50</v>
      </c>
      <c r="AK395">
        <v>23</v>
      </c>
      <c r="AL395">
        <v>84</v>
      </c>
      <c r="AM395">
        <v>4</v>
      </c>
      <c r="AN395">
        <v>202</v>
      </c>
      <c r="AO395">
        <v>42</v>
      </c>
      <c r="AP395">
        <v>5739</v>
      </c>
      <c r="AQ395">
        <v>155</v>
      </c>
      <c r="AR395">
        <v>524</v>
      </c>
      <c r="AS395">
        <v>12</v>
      </c>
      <c r="AT395">
        <v>5769</v>
      </c>
      <c r="AU395">
        <v>197</v>
      </c>
      <c r="AV395">
        <v>6092</v>
      </c>
      <c r="AW395">
        <v>178</v>
      </c>
      <c r="AX395">
        <v>201</v>
      </c>
      <c r="AY395">
        <v>31</v>
      </c>
      <c r="AZ395">
        <v>112</v>
      </c>
      <c r="BA395">
        <v>8</v>
      </c>
      <c r="BB395">
        <v>89</v>
      </c>
      <c r="BC395">
        <v>23</v>
      </c>
      <c r="BD395">
        <v>168</v>
      </c>
      <c r="BE395">
        <v>22</v>
      </c>
      <c r="BF395">
        <v>801</v>
      </c>
      <c r="BG395">
        <v>46</v>
      </c>
      <c r="BH395">
        <v>1328</v>
      </c>
      <c r="BI395">
        <v>46</v>
      </c>
      <c r="BJ395">
        <v>1920</v>
      </c>
      <c r="BK395">
        <v>61</v>
      </c>
      <c r="BL395">
        <v>3002</v>
      </c>
      <c r="BM395">
        <v>104</v>
      </c>
      <c r="BN395">
        <v>2955</v>
      </c>
      <c r="BO395">
        <v>101</v>
      </c>
      <c r="BP395">
        <v>47</v>
      </c>
      <c r="BQ395">
        <v>3</v>
      </c>
      <c r="BR395">
        <v>595</v>
      </c>
      <c r="BS395">
        <v>75</v>
      </c>
      <c r="BT395">
        <v>2262</v>
      </c>
      <c r="BU395">
        <v>56</v>
      </c>
      <c r="BV395">
        <v>861</v>
      </c>
      <c r="BW395">
        <v>82</v>
      </c>
      <c r="BX395">
        <v>474</v>
      </c>
      <c r="BY395">
        <v>41</v>
      </c>
      <c r="BZ395">
        <v>373</v>
      </c>
      <c r="CA395">
        <v>40</v>
      </c>
      <c r="CB395">
        <v>597</v>
      </c>
      <c r="CC395">
        <v>66</v>
      </c>
      <c r="CD395">
        <v>1924</v>
      </c>
      <c r="CE395">
        <v>78</v>
      </c>
      <c r="CF395">
        <v>3765</v>
      </c>
      <c r="CG395">
        <v>65</v>
      </c>
      <c r="CH395">
        <v>209</v>
      </c>
      <c r="CI395">
        <v>6084</v>
      </c>
      <c r="CJ395">
        <v>5243</v>
      </c>
      <c r="CK395">
        <v>1730</v>
      </c>
      <c r="CL395">
        <v>5666</v>
      </c>
      <c r="CM395">
        <v>273</v>
      </c>
      <c r="CN395">
        <v>101</v>
      </c>
      <c r="CO395">
        <v>59</v>
      </c>
      <c r="CP395">
        <v>221</v>
      </c>
      <c r="CQ395">
        <v>374</v>
      </c>
      <c r="CR395">
        <v>122</v>
      </c>
      <c r="CS395">
        <v>430</v>
      </c>
      <c r="CT395">
        <v>186</v>
      </c>
      <c r="CU395">
        <v>38</v>
      </c>
      <c r="CV395">
        <v>286</v>
      </c>
      <c r="CW395">
        <v>530</v>
      </c>
      <c r="CX395">
        <v>450</v>
      </c>
      <c r="CY395">
        <v>323</v>
      </c>
      <c r="CZ395">
        <v>190</v>
      </c>
      <c r="DA395">
        <v>44</v>
      </c>
      <c r="DB395">
        <v>83</v>
      </c>
      <c r="DC395">
        <v>54</v>
      </c>
      <c r="DD395">
        <v>131</v>
      </c>
      <c r="DE395">
        <v>625</v>
      </c>
      <c r="DF395">
        <v>1658</v>
      </c>
      <c r="DG395">
        <v>1395</v>
      </c>
      <c r="DH395">
        <v>563</v>
      </c>
      <c r="DI395">
        <v>48</v>
      </c>
      <c r="DJ395">
        <v>12</v>
      </c>
      <c r="DK395">
        <v>215</v>
      </c>
      <c r="DL395">
        <v>143</v>
      </c>
      <c r="DM395">
        <v>5535</v>
      </c>
      <c r="DN395">
        <v>706</v>
      </c>
      <c r="DO395">
        <v>1919</v>
      </c>
      <c r="DP395">
        <v>364</v>
      </c>
      <c r="DQ395">
        <v>61</v>
      </c>
      <c r="DR395">
        <v>49</v>
      </c>
      <c r="DS395">
        <v>28</v>
      </c>
      <c r="DT395">
        <v>50</v>
      </c>
      <c r="DU395">
        <v>49</v>
      </c>
      <c r="DV395">
        <v>103</v>
      </c>
      <c r="DW395">
        <v>2283</v>
      </c>
      <c r="DX395" t="s">
        <v>1523</v>
      </c>
      <c r="DY395" t="s">
        <v>1042</v>
      </c>
      <c r="DZ395" t="s">
        <v>1601</v>
      </c>
      <c r="EA395" s="68" t="s">
        <v>700</v>
      </c>
      <c r="EB395">
        <v>55359</v>
      </c>
      <c r="EC395">
        <v>1.3</v>
      </c>
      <c r="ED395">
        <v>1.9</v>
      </c>
      <c r="EE395">
        <v>1.9</v>
      </c>
      <c r="EF395">
        <v>1.8</v>
      </c>
      <c r="EG395">
        <v>4.4000000000000004</v>
      </c>
      <c r="EH395">
        <v>3.4</v>
      </c>
      <c r="EI395">
        <v>4.5</v>
      </c>
      <c r="EJ395">
        <v>4.2</v>
      </c>
      <c r="EK395">
        <v>3.1</v>
      </c>
      <c r="EL395">
        <v>1.5</v>
      </c>
      <c r="EM395">
        <v>2</v>
      </c>
      <c r="EN395">
        <v>1.8</v>
      </c>
      <c r="EO395">
        <v>1.9</v>
      </c>
      <c r="EP395">
        <v>1.5</v>
      </c>
      <c r="EQ395">
        <v>1.2</v>
      </c>
      <c r="ER395">
        <v>5.8</v>
      </c>
      <c r="ES395">
        <v>100</v>
      </c>
      <c r="ET395">
        <v>36.1</v>
      </c>
      <c r="EU395">
        <v>35.799999999999997</v>
      </c>
      <c r="EV395">
        <v>8</v>
      </c>
      <c r="EW395">
        <v>18.399999999999999</v>
      </c>
      <c r="EX395">
        <v>1.2</v>
      </c>
      <c r="EY395">
        <v>1.2</v>
      </c>
      <c r="EZ395">
        <v>13.6</v>
      </c>
      <c r="FA395">
        <v>12.3</v>
      </c>
      <c r="FB395">
        <v>25.6</v>
      </c>
      <c r="FC395">
        <v>2.8</v>
      </c>
      <c r="FD395">
        <v>1.4</v>
      </c>
      <c r="FE395">
        <v>17.7</v>
      </c>
      <c r="FF395">
        <v>3.5</v>
      </c>
      <c r="FG395">
        <v>2.2999999999999998</v>
      </c>
      <c r="FH395">
        <v>2.2999999999999998</v>
      </c>
      <c r="FI395">
        <v>1.8</v>
      </c>
      <c r="FJ395">
        <v>1.8</v>
      </c>
      <c r="FK395">
        <v>15.7</v>
      </c>
      <c r="FL395">
        <v>7.3</v>
      </c>
      <c r="FM395">
        <v>1.4</v>
      </c>
      <c r="FN395">
        <v>6.6</v>
      </c>
      <c r="FO395">
        <v>5.4</v>
      </c>
      <c r="FP395">
        <v>7.4</v>
      </c>
      <c r="FQ395">
        <v>2.4</v>
      </c>
      <c r="FR395">
        <v>1.1000000000000001</v>
      </c>
      <c r="FS395">
        <v>28</v>
      </c>
      <c r="FZ395" t="s">
        <v>1871</v>
      </c>
      <c r="GA395" t="s">
        <v>1871</v>
      </c>
      <c r="GB395" t="s">
        <v>1201</v>
      </c>
      <c r="GC395" s="68" t="s">
        <v>2364</v>
      </c>
    </row>
    <row r="396" spans="1:185" x14ac:dyDescent="0.25">
      <c r="A396">
        <v>55362</v>
      </c>
      <c r="B396">
        <v>19204</v>
      </c>
      <c r="C396">
        <v>536</v>
      </c>
      <c r="D396">
        <v>5824</v>
      </c>
      <c r="E396">
        <v>120</v>
      </c>
      <c r="F396">
        <v>11168</v>
      </c>
      <c r="G396">
        <v>416</v>
      </c>
      <c r="H396">
        <v>2212</v>
      </c>
      <c r="I396">
        <v>0</v>
      </c>
      <c r="J396">
        <v>1964</v>
      </c>
      <c r="K396">
        <v>72</v>
      </c>
      <c r="L396">
        <v>3860</v>
      </c>
      <c r="M396">
        <v>48</v>
      </c>
      <c r="N396">
        <v>1041</v>
      </c>
      <c r="O396">
        <v>0</v>
      </c>
      <c r="P396">
        <v>2611</v>
      </c>
      <c r="Q396">
        <v>194</v>
      </c>
      <c r="R396">
        <v>2597</v>
      </c>
      <c r="S396">
        <v>48</v>
      </c>
      <c r="T396">
        <v>2788</v>
      </c>
      <c r="U396">
        <v>110</v>
      </c>
      <c r="V396">
        <v>2131</v>
      </c>
      <c r="W396">
        <v>64</v>
      </c>
      <c r="X396">
        <v>9824</v>
      </c>
      <c r="Y396">
        <v>398</v>
      </c>
      <c r="Z396">
        <v>9380</v>
      </c>
      <c r="AA396">
        <v>138</v>
      </c>
      <c r="AB396">
        <v>17704</v>
      </c>
      <c r="AC396">
        <v>485</v>
      </c>
      <c r="AD396">
        <v>164</v>
      </c>
      <c r="AE396">
        <v>20</v>
      </c>
      <c r="AF396">
        <v>148</v>
      </c>
      <c r="AG396">
        <v>31</v>
      </c>
      <c r="AH396">
        <v>226</v>
      </c>
      <c r="AI396">
        <v>0</v>
      </c>
      <c r="AJ396">
        <v>440</v>
      </c>
      <c r="AK396">
        <v>0</v>
      </c>
      <c r="AL396">
        <v>522</v>
      </c>
      <c r="AM396">
        <v>0</v>
      </c>
      <c r="AN396">
        <v>1061</v>
      </c>
      <c r="AO396">
        <v>31</v>
      </c>
      <c r="AP396">
        <v>17149</v>
      </c>
      <c r="AQ396">
        <v>454</v>
      </c>
      <c r="AR396">
        <v>1979</v>
      </c>
      <c r="AS396">
        <v>40</v>
      </c>
      <c r="AT396">
        <v>17225</v>
      </c>
      <c r="AU396">
        <v>496</v>
      </c>
      <c r="AV396">
        <v>18629</v>
      </c>
      <c r="AW396">
        <v>536</v>
      </c>
      <c r="AX396">
        <v>575</v>
      </c>
      <c r="AY396">
        <v>0</v>
      </c>
      <c r="AZ396">
        <v>414</v>
      </c>
      <c r="BA396">
        <v>0</v>
      </c>
      <c r="BB396">
        <v>161</v>
      </c>
      <c r="BC396">
        <v>0</v>
      </c>
      <c r="BD396">
        <v>916</v>
      </c>
      <c r="BE396">
        <v>0</v>
      </c>
      <c r="BF396">
        <v>3695</v>
      </c>
      <c r="BG396">
        <v>268</v>
      </c>
      <c r="BH396">
        <v>4868</v>
      </c>
      <c r="BI396">
        <v>104</v>
      </c>
      <c r="BJ396">
        <v>2860</v>
      </c>
      <c r="BK396">
        <v>44</v>
      </c>
      <c r="BL396">
        <v>9474</v>
      </c>
      <c r="BM396">
        <v>322</v>
      </c>
      <c r="BN396">
        <v>9185</v>
      </c>
      <c r="BO396">
        <v>277</v>
      </c>
      <c r="BP396">
        <v>289</v>
      </c>
      <c r="BQ396">
        <v>45</v>
      </c>
      <c r="BR396">
        <v>1694</v>
      </c>
      <c r="BS396">
        <v>94</v>
      </c>
      <c r="BT396">
        <v>6737</v>
      </c>
      <c r="BU396">
        <v>196</v>
      </c>
      <c r="BV396">
        <v>2997</v>
      </c>
      <c r="BW396">
        <v>145</v>
      </c>
      <c r="BX396">
        <v>1434</v>
      </c>
      <c r="BY396">
        <v>75</v>
      </c>
      <c r="BZ396">
        <v>890</v>
      </c>
      <c r="CA396">
        <v>20</v>
      </c>
      <c r="CB396">
        <v>2154</v>
      </c>
      <c r="CC396">
        <v>134</v>
      </c>
      <c r="CD396">
        <v>8573</v>
      </c>
      <c r="CE396">
        <v>298</v>
      </c>
      <c r="CF396">
        <v>8349</v>
      </c>
      <c r="CG396">
        <v>104</v>
      </c>
      <c r="CH396">
        <v>536</v>
      </c>
      <c r="CI396">
        <v>18668</v>
      </c>
      <c r="CJ396">
        <v>15475</v>
      </c>
      <c r="CK396">
        <v>5358</v>
      </c>
      <c r="CL396">
        <v>16801</v>
      </c>
      <c r="CM396">
        <v>799</v>
      </c>
      <c r="CN396">
        <v>210</v>
      </c>
      <c r="CO396">
        <v>83</v>
      </c>
      <c r="CP396">
        <v>862</v>
      </c>
      <c r="CQ396">
        <v>1953</v>
      </c>
      <c r="CR396">
        <v>529</v>
      </c>
      <c r="CS396">
        <v>986</v>
      </c>
      <c r="CT396">
        <v>628</v>
      </c>
      <c r="CU396">
        <v>62</v>
      </c>
      <c r="CV396">
        <v>417</v>
      </c>
      <c r="CW396">
        <v>992</v>
      </c>
      <c r="CX396">
        <v>2011</v>
      </c>
      <c r="CY396">
        <v>890</v>
      </c>
      <c r="CZ396">
        <v>351</v>
      </c>
      <c r="DA396">
        <v>199</v>
      </c>
      <c r="DB396">
        <v>350</v>
      </c>
      <c r="DC396">
        <v>136</v>
      </c>
      <c r="DD396">
        <v>410</v>
      </c>
      <c r="DE396">
        <v>1947</v>
      </c>
      <c r="DF396">
        <v>5004</v>
      </c>
      <c r="DG396">
        <v>3965</v>
      </c>
      <c r="DH396">
        <v>1819</v>
      </c>
      <c r="DI396">
        <v>429</v>
      </c>
      <c r="DJ396">
        <v>318</v>
      </c>
      <c r="DK396">
        <v>610</v>
      </c>
      <c r="DL396">
        <v>358</v>
      </c>
      <c r="DM396">
        <v>16372</v>
      </c>
      <c r="DN396">
        <v>2358</v>
      </c>
      <c r="DO396">
        <v>5541</v>
      </c>
      <c r="DP396">
        <v>1410</v>
      </c>
      <c r="DQ396">
        <v>142</v>
      </c>
      <c r="DR396">
        <v>203</v>
      </c>
      <c r="DS396">
        <v>179</v>
      </c>
      <c r="DT396">
        <v>224</v>
      </c>
      <c r="DU396">
        <v>55</v>
      </c>
      <c r="DV396">
        <v>435</v>
      </c>
      <c r="DW396">
        <v>6951</v>
      </c>
      <c r="DX396" t="s">
        <v>1516</v>
      </c>
      <c r="DY396" t="s">
        <v>1101</v>
      </c>
      <c r="DZ396" t="s">
        <v>1602</v>
      </c>
      <c r="EA396" s="68" t="s">
        <v>700</v>
      </c>
      <c r="EB396">
        <v>55362</v>
      </c>
      <c r="EC396">
        <v>1.1000000000000001</v>
      </c>
      <c r="ED396">
        <v>4.2</v>
      </c>
      <c r="EE396">
        <v>1.3</v>
      </c>
      <c r="EF396">
        <v>1.7</v>
      </c>
      <c r="EG396">
        <v>4.0999999999999996</v>
      </c>
      <c r="EH396">
        <v>1.4</v>
      </c>
      <c r="EI396">
        <v>2.1</v>
      </c>
      <c r="EJ396">
        <v>2.2000000000000002</v>
      </c>
      <c r="EK396">
        <v>1.3</v>
      </c>
      <c r="EL396">
        <v>1.8</v>
      </c>
      <c r="EM396">
        <v>1.2</v>
      </c>
      <c r="EN396">
        <v>0.8</v>
      </c>
      <c r="EO396">
        <v>1.9</v>
      </c>
      <c r="EP396">
        <v>0.9</v>
      </c>
      <c r="EQ396">
        <v>1.1000000000000001</v>
      </c>
      <c r="ER396">
        <v>15</v>
      </c>
      <c r="ES396">
        <v>12.3</v>
      </c>
      <c r="ET396">
        <v>7.4</v>
      </c>
      <c r="EU396">
        <v>3.9</v>
      </c>
      <c r="EV396">
        <v>3.3</v>
      </c>
      <c r="EW396">
        <v>5.4</v>
      </c>
      <c r="EX396">
        <v>1</v>
      </c>
      <c r="EY396">
        <v>1.1000000000000001</v>
      </c>
      <c r="EZ396">
        <v>3</v>
      </c>
      <c r="FA396">
        <v>4.0999999999999996</v>
      </c>
      <c r="FB396">
        <v>10.3</v>
      </c>
      <c r="FC396">
        <v>1.9</v>
      </c>
      <c r="FD396">
        <v>1.2</v>
      </c>
      <c r="FE396">
        <v>1.9</v>
      </c>
      <c r="FF396">
        <v>3</v>
      </c>
      <c r="FG396">
        <v>1.2</v>
      </c>
      <c r="FH396">
        <v>1.5</v>
      </c>
      <c r="FI396">
        <v>1.3</v>
      </c>
      <c r="FJ396">
        <v>1.2</v>
      </c>
      <c r="FK396">
        <v>19.8</v>
      </c>
      <c r="FL396">
        <v>3.7</v>
      </c>
      <c r="FM396">
        <v>1.4</v>
      </c>
      <c r="FN396">
        <v>2.5</v>
      </c>
      <c r="FO396">
        <v>4.0999999999999996</v>
      </c>
      <c r="FP396">
        <v>6.2</v>
      </c>
      <c r="FQ396">
        <v>1.7</v>
      </c>
      <c r="FR396">
        <v>0.8</v>
      </c>
      <c r="FS396">
        <v>27</v>
      </c>
      <c r="FZ396" t="s">
        <v>1871</v>
      </c>
      <c r="GA396" t="s">
        <v>1871</v>
      </c>
      <c r="GB396" t="s">
        <v>1202</v>
      </c>
      <c r="GC396" s="68" t="s">
        <v>2364</v>
      </c>
    </row>
    <row r="397" spans="1:185" x14ac:dyDescent="0.25">
      <c r="A397">
        <v>55363</v>
      </c>
      <c r="B397">
        <v>4799</v>
      </c>
      <c r="C397">
        <v>300</v>
      </c>
      <c r="D397">
        <v>1577</v>
      </c>
      <c r="E397">
        <v>49</v>
      </c>
      <c r="F397">
        <v>2789</v>
      </c>
      <c r="G397">
        <v>251</v>
      </c>
      <c r="H397">
        <v>433</v>
      </c>
      <c r="I397">
        <v>0</v>
      </c>
      <c r="J397">
        <v>549</v>
      </c>
      <c r="K397">
        <v>18</v>
      </c>
      <c r="L397">
        <v>1028</v>
      </c>
      <c r="M397">
        <v>31</v>
      </c>
      <c r="N397">
        <v>343</v>
      </c>
      <c r="O397">
        <v>52</v>
      </c>
      <c r="P397">
        <v>632</v>
      </c>
      <c r="Q397">
        <v>62</v>
      </c>
      <c r="R397">
        <v>874</v>
      </c>
      <c r="S397">
        <v>71</v>
      </c>
      <c r="T397">
        <v>473</v>
      </c>
      <c r="U397">
        <v>34</v>
      </c>
      <c r="V397">
        <v>467</v>
      </c>
      <c r="W397">
        <v>32</v>
      </c>
      <c r="X397">
        <v>2502</v>
      </c>
      <c r="Y397">
        <v>187</v>
      </c>
      <c r="Z397">
        <v>2297</v>
      </c>
      <c r="AA397">
        <v>113</v>
      </c>
      <c r="AB397">
        <v>4578</v>
      </c>
      <c r="AC397">
        <v>281</v>
      </c>
      <c r="AD397">
        <v>47</v>
      </c>
      <c r="AE397">
        <v>0</v>
      </c>
      <c r="AF397">
        <v>6</v>
      </c>
      <c r="AG397">
        <v>0</v>
      </c>
      <c r="AH397">
        <v>23</v>
      </c>
      <c r="AI397">
        <v>0</v>
      </c>
      <c r="AJ397">
        <v>11</v>
      </c>
      <c r="AK397">
        <v>0</v>
      </c>
      <c r="AL397">
        <v>134</v>
      </c>
      <c r="AM397">
        <v>19</v>
      </c>
      <c r="AN397">
        <v>221</v>
      </c>
      <c r="AO397">
        <v>40</v>
      </c>
      <c r="AP397">
        <v>4368</v>
      </c>
      <c r="AQ397">
        <v>241</v>
      </c>
      <c r="AR397">
        <v>448</v>
      </c>
      <c r="AS397">
        <v>11</v>
      </c>
      <c r="AT397">
        <v>4351</v>
      </c>
      <c r="AU397">
        <v>289</v>
      </c>
      <c r="AV397">
        <v>4644</v>
      </c>
      <c r="AW397">
        <v>260</v>
      </c>
      <c r="AX397">
        <v>155</v>
      </c>
      <c r="AY397">
        <v>40</v>
      </c>
      <c r="AZ397">
        <v>76</v>
      </c>
      <c r="BA397">
        <v>0</v>
      </c>
      <c r="BB397">
        <v>79</v>
      </c>
      <c r="BC397">
        <v>40</v>
      </c>
      <c r="BD397">
        <v>232</v>
      </c>
      <c r="BE397">
        <v>37</v>
      </c>
      <c r="BF397">
        <v>1006</v>
      </c>
      <c r="BG397">
        <v>81</v>
      </c>
      <c r="BH397">
        <v>1049</v>
      </c>
      <c r="BI397">
        <v>73</v>
      </c>
      <c r="BJ397">
        <v>592</v>
      </c>
      <c r="BK397">
        <v>8</v>
      </c>
      <c r="BL397">
        <v>2364</v>
      </c>
      <c r="BM397">
        <v>216</v>
      </c>
      <c r="BN397">
        <v>2289</v>
      </c>
      <c r="BO397">
        <v>188</v>
      </c>
      <c r="BP397">
        <v>75</v>
      </c>
      <c r="BQ397">
        <v>28</v>
      </c>
      <c r="BR397">
        <v>425</v>
      </c>
      <c r="BS397">
        <v>35</v>
      </c>
      <c r="BT397">
        <v>1747</v>
      </c>
      <c r="BU397">
        <v>105</v>
      </c>
      <c r="BV397">
        <v>686</v>
      </c>
      <c r="BW397">
        <v>112</v>
      </c>
      <c r="BX397">
        <v>356</v>
      </c>
      <c r="BY397">
        <v>34</v>
      </c>
      <c r="BZ397">
        <v>546</v>
      </c>
      <c r="CA397">
        <v>42</v>
      </c>
      <c r="CB397">
        <v>696</v>
      </c>
      <c r="CC397">
        <v>64</v>
      </c>
      <c r="CD397">
        <v>2251</v>
      </c>
      <c r="CE397">
        <v>161</v>
      </c>
      <c r="CF397">
        <v>1805</v>
      </c>
      <c r="CG397">
        <v>75</v>
      </c>
      <c r="CH397">
        <v>300</v>
      </c>
      <c r="CI397">
        <v>4499</v>
      </c>
      <c r="CJ397">
        <v>3506</v>
      </c>
      <c r="CK397">
        <v>1530</v>
      </c>
      <c r="CL397">
        <v>4200</v>
      </c>
      <c r="CM397">
        <v>158</v>
      </c>
      <c r="CN397">
        <v>91</v>
      </c>
      <c r="CO397">
        <v>33</v>
      </c>
      <c r="CP397">
        <v>251</v>
      </c>
      <c r="CQ397">
        <v>455</v>
      </c>
      <c r="CR397">
        <v>78</v>
      </c>
      <c r="CS397">
        <v>269</v>
      </c>
      <c r="CT397">
        <v>168</v>
      </c>
      <c r="CU397">
        <v>18</v>
      </c>
      <c r="CV397">
        <v>195</v>
      </c>
      <c r="CW397">
        <v>250</v>
      </c>
      <c r="CX397">
        <v>477</v>
      </c>
      <c r="CY397">
        <v>141</v>
      </c>
      <c r="CZ397">
        <v>112</v>
      </c>
      <c r="DA397">
        <v>66</v>
      </c>
      <c r="DB397">
        <v>62</v>
      </c>
      <c r="DC397">
        <v>84</v>
      </c>
      <c r="DD397">
        <v>178</v>
      </c>
      <c r="DE397">
        <v>390</v>
      </c>
      <c r="DF397">
        <v>1267</v>
      </c>
      <c r="DG397">
        <v>935</v>
      </c>
      <c r="DH397">
        <v>468</v>
      </c>
      <c r="DI397">
        <v>139</v>
      </c>
      <c r="DJ397">
        <v>106</v>
      </c>
      <c r="DK397">
        <v>193</v>
      </c>
      <c r="DL397">
        <v>142</v>
      </c>
      <c r="DM397">
        <v>4220</v>
      </c>
      <c r="DN397">
        <v>474</v>
      </c>
      <c r="DO397">
        <v>1345</v>
      </c>
      <c r="DP397">
        <v>312</v>
      </c>
      <c r="DQ397">
        <v>84</v>
      </c>
      <c r="DR397">
        <v>31</v>
      </c>
      <c r="DS397">
        <v>22</v>
      </c>
      <c r="DT397">
        <v>17</v>
      </c>
      <c r="DU397">
        <v>39</v>
      </c>
      <c r="DV397">
        <v>110</v>
      </c>
      <c r="DW397">
        <v>1657</v>
      </c>
      <c r="DX397" t="s">
        <v>1516</v>
      </c>
      <c r="DY397" t="s">
        <v>1101</v>
      </c>
      <c r="DZ397" t="s">
        <v>1603</v>
      </c>
      <c r="EA397" s="68" t="s">
        <v>700</v>
      </c>
      <c r="EB397">
        <v>55363</v>
      </c>
      <c r="EC397">
        <v>1.9</v>
      </c>
      <c r="ED397">
        <v>2.2999999999999998</v>
      </c>
      <c r="EE397">
        <v>2.4</v>
      </c>
      <c r="EF397">
        <v>11</v>
      </c>
      <c r="EG397">
        <v>6.5</v>
      </c>
      <c r="EH397">
        <v>4.2</v>
      </c>
      <c r="EI397">
        <v>4.5999999999999996</v>
      </c>
      <c r="EJ397">
        <v>4.3</v>
      </c>
      <c r="EK397">
        <v>5.9</v>
      </c>
      <c r="EL397">
        <v>1.6</v>
      </c>
      <c r="EM397">
        <v>2.9</v>
      </c>
      <c r="EN397">
        <v>4</v>
      </c>
      <c r="EO397">
        <v>2.6</v>
      </c>
      <c r="EP397">
        <v>1.9</v>
      </c>
      <c r="EQ397">
        <v>1.8</v>
      </c>
      <c r="ER397">
        <v>30.1</v>
      </c>
      <c r="ES397">
        <v>88.8</v>
      </c>
      <c r="ET397">
        <v>45.4</v>
      </c>
      <c r="EU397">
        <v>65.599999999999994</v>
      </c>
      <c r="EV397">
        <v>17.899999999999999</v>
      </c>
      <c r="EW397">
        <v>11.2</v>
      </c>
      <c r="EX397">
        <v>1.8</v>
      </c>
      <c r="EY397">
        <v>1.9</v>
      </c>
      <c r="EZ397">
        <v>14.6</v>
      </c>
      <c r="FA397">
        <v>20.399999999999999</v>
      </c>
      <c r="FB397">
        <v>22.2</v>
      </c>
      <c r="FC397">
        <v>2.2999999999999998</v>
      </c>
      <c r="FD397">
        <v>2.1</v>
      </c>
      <c r="FE397">
        <v>8.4</v>
      </c>
      <c r="FF397">
        <v>3.6</v>
      </c>
      <c r="FG397">
        <v>3.8</v>
      </c>
      <c r="FH397">
        <v>1.3</v>
      </c>
      <c r="FI397">
        <v>3.1</v>
      </c>
      <c r="FJ397">
        <v>3.2</v>
      </c>
      <c r="FK397">
        <v>24.1</v>
      </c>
      <c r="FL397">
        <v>6</v>
      </c>
      <c r="FM397">
        <v>3.2</v>
      </c>
      <c r="FN397">
        <v>6.1</v>
      </c>
      <c r="FO397">
        <v>7</v>
      </c>
      <c r="FP397">
        <v>5.6</v>
      </c>
      <c r="FQ397">
        <v>2.9</v>
      </c>
      <c r="FR397">
        <v>2.5</v>
      </c>
      <c r="FS397">
        <v>36</v>
      </c>
      <c r="FZ397" t="s">
        <v>1871</v>
      </c>
      <c r="GA397" t="s">
        <v>1872</v>
      </c>
      <c r="GB397" t="s">
        <v>1203</v>
      </c>
      <c r="GC397" s="68" t="s">
        <v>2364</v>
      </c>
    </row>
    <row r="398" spans="1:185" x14ac:dyDescent="0.25">
      <c r="A398">
        <v>55364</v>
      </c>
      <c r="B398">
        <v>15269</v>
      </c>
      <c r="C398">
        <v>434</v>
      </c>
      <c r="D398">
        <v>3223</v>
      </c>
      <c r="E398">
        <v>58</v>
      </c>
      <c r="F398">
        <v>9799</v>
      </c>
      <c r="G398">
        <v>322</v>
      </c>
      <c r="H398">
        <v>2247</v>
      </c>
      <c r="I398">
        <v>54</v>
      </c>
      <c r="J398">
        <v>855</v>
      </c>
      <c r="K398">
        <v>12</v>
      </c>
      <c r="L398">
        <v>2368</v>
      </c>
      <c r="M398">
        <v>46</v>
      </c>
      <c r="N398">
        <v>784</v>
      </c>
      <c r="O398">
        <v>84</v>
      </c>
      <c r="P398">
        <v>1667</v>
      </c>
      <c r="Q398">
        <v>111</v>
      </c>
      <c r="R398">
        <v>1648</v>
      </c>
      <c r="S398">
        <v>20</v>
      </c>
      <c r="T398">
        <v>3110</v>
      </c>
      <c r="U398">
        <v>41</v>
      </c>
      <c r="V398">
        <v>2590</v>
      </c>
      <c r="W398">
        <v>66</v>
      </c>
      <c r="X398">
        <v>7832</v>
      </c>
      <c r="Y398">
        <v>313</v>
      </c>
      <c r="Z398">
        <v>7437</v>
      </c>
      <c r="AA398">
        <v>121</v>
      </c>
      <c r="AB398">
        <v>14508</v>
      </c>
      <c r="AC398">
        <v>386</v>
      </c>
      <c r="AD398">
        <v>41</v>
      </c>
      <c r="AE398">
        <v>0</v>
      </c>
      <c r="AF398">
        <v>28</v>
      </c>
      <c r="AG398">
        <v>0</v>
      </c>
      <c r="AH398">
        <v>262</v>
      </c>
      <c r="AI398">
        <v>22</v>
      </c>
      <c r="AJ398">
        <v>33</v>
      </c>
      <c r="AK398">
        <v>0</v>
      </c>
      <c r="AL398">
        <v>397</v>
      </c>
      <c r="AM398">
        <v>26</v>
      </c>
      <c r="AN398">
        <v>114</v>
      </c>
      <c r="AO398">
        <v>0</v>
      </c>
      <c r="AP398">
        <v>14427</v>
      </c>
      <c r="AQ398">
        <v>386</v>
      </c>
      <c r="AR398">
        <v>1334</v>
      </c>
      <c r="AS398">
        <v>113</v>
      </c>
      <c r="AT398">
        <v>13935</v>
      </c>
      <c r="AU398">
        <v>321</v>
      </c>
      <c r="AV398">
        <v>14696</v>
      </c>
      <c r="AW398">
        <v>370</v>
      </c>
      <c r="AX398">
        <v>573</v>
      </c>
      <c r="AY398">
        <v>64</v>
      </c>
      <c r="AZ398">
        <v>346</v>
      </c>
      <c r="BA398">
        <v>10</v>
      </c>
      <c r="BB398">
        <v>227</v>
      </c>
      <c r="BC398">
        <v>54</v>
      </c>
      <c r="BD398">
        <v>227</v>
      </c>
      <c r="BE398">
        <v>40</v>
      </c>
      <c r="BF398">
        <v>1893</v>
      </c>
      <c r="BG398">
        <v>151</v>
      </c>
      <c r="BH398">
        <v>3431</v>
      </c>
      <c r="BI398">
        <v>36</v>
      </c>
      <c r="BJ398">
        <v>5711</v>
      </c>
      <c r="BK398">
        <v>65</v>
      </c>
      <c r="BL398">
        <v>8249</v>
      </c>
      <c r="BM398">
        <v>308</v>
      </c>
      <c r="BN398">
        <v>7977</v>
      </c>
      <c r="BO398">
        <v>264</v>
      </c>
      <c r="BP398">
        <v>272</v>
      </c>
      <c r="BQ398">
        <v>44</v>
      </c>
      <c r="BR398">
        <v>1550</v>
      </c>
      <c r="BS398">
        <v>14</v>
      </c>
      <c r="BT398">
        <v>6217</v>
      </c>
      <c r="BU398">
        <v>183</v>
      </c>
      <c r="BV398">
        <v>2246</v>
      </c>
      <c r="BW398">
        <v>139</v>
      </c>
      <c r="BX398">
        <v>1336</v>
      </c>
      <c r="BY398">
        <v>0</v>
      </c>
      <c r="BZ398">
        <v>616</v>
      </c>
      <c r="CA398">
        <v>99</v>
      </c>
      <c r="CB398">
        <v>909</v>
      </c>
      <c r="CC398">
        <v>150</v>
      </c>
      <c r="CD398">
        <v>4105</v>
      </c>
      <c r="CE398">
        <v>236</v>
      </c>
      <c r="CF398">
        <v>10174</v>
      </c>
      <c r="CG398">
        <v>35</v>
      </c>
      <c r="CH398">
        <v>434</v>
      </c>
      <c r="CI398">
        <v>14835</v>
      </c>
      <c r="CJ398">
        <v>13270</v>
      </c>
      <c r="CK398">
        <v>3381</v>
      </c>
      <c r="CL398">
        <v>13917</v>
      </c>
      <c r="CM398">
        <v>649</v>
      </c>
      <c r="CN398">
        <v>187</v>
      </c>
      <c r="CO398">
        <v>31</v>
      </c>
      <c r="CP398">
        <v>443</v>
      </c>
      <c r="CQ398">
        <v>1713</v>
      </c>
      <c r="CR398">
        <v>340</v>
      </c>
      <c r="CS398">
        <v>1069</v>
      </c>
      <c r="CT398">
        <v>357</v>
      </c>
      <c r="CU398">
        <v>130</v>
      </c>
      <c r="CV398">
        <v>795</v>
      </c>
      <c r="CW398">
        <v>1177</v>
      </c>
      <c r="CX398">
        <v>1412</v>
      </c>
      <c r="CY398">
        <v>770</v>
      </c>
      <c r="CZ398">
        <v>454</v>
      </c>
      <c r="DA398">
        <v>161</v>
      </c>
      <c r="DB398">
        <v>119</v>
      </c>
      <c r="DC398">
        <v>112</v>
      </c>
      <c r="DD398">
        <v>318</v>
      </c>
      <c r="DE398">
        <v>1908</v>
      </c>
      <c r="DF398">
        <v>4473</v>
      </c>
      <c r="DG398">
        <v>3959</v>
      </c>
      <c r="DH398">
        <v>1458</v>
      </c>
      <c r="DI398">
        <v>196</v>
      </c>
      <c r="DJ398">
        <v>127</v>
      </c>
      <c r="DK398">
        <v>318</v>
      </c>
      <c r="DL398">
        <v>186</v>
      </c>
      <c r="DM398">
        <v>13396</v>
      </c>
      <c r="DN398">
        <v>1739</v>
      </c>
      <c r="DO398">
        <v>5170</v>
      </c>
      <c r="DP398">
        <v>1211</v>
      </c>
      <c r="DQ398">
        <v>236</v>
      </c>
      <c r="DR398">
        <v>210</v>
      </c>
      <c r="DS398">
        <v>159</v>
      </c>
      <c r="DT398">
        <v>162</v>
      </c>
      <c r="DU398">
        <v>125</v>
      </c>
      <c r="DV398">
        <v>255</v>
      </c>
      <c r="DW398">
        <v>6381</v>
      </c>
      <c r="DX398" t="s">
        <v>1523</v>
      </c>
      <c r="DY398" t="s">
        <v>1042</v>
      </c>
      <c r="DZ398" t="s">
        <v>1604</v>
      </c>
      <c r="EA398" s="68" t="s">
        <v>700</v>
      </c>
      <c r="EB398">
        <v>55364</v>
      </c>
      <c r="EC398">
        <v>1.1000000000000001</v>
      </c>
      <c r="ED398">
        <v>2.2000000000000002</v>
      </c>
      <c r="EE398">
        <v>2.2000000000000002</v>
      </c>
      <c r="EF398">
        <v>8.9</v>
      </c>
      <c r="EG398">
        <v>5</v>
      </c>
      <c r="EH398">
        <v>1.4</v>
      </c>
      <c r="EI398">
        <v>1.5</v>
      </c>
      <c r="EJ398">
        <v>1.9</v>
      </c>
      <c r="EK398">
        <v>1.3</v>
      </c>
      <c r="EL398">
        <v>1.6</v>
      </c>
      <c r="EM398">
        <v>1.3</v>
      </c>
      <c r="EN398">
        <v>3.4</v>
      </c>
      <c r="EO398">
        <v>1.7</v>
      </c>
      <c r="EP398">
        <v>0.9</v>
      </c>
      <c r="EQ398">
        <v>1.1000000000000001</v>
      </c>
      <c r="ER398">
        <v>33.200000000000003</v>
      </c>
      <c r="ES398">
        <v>41.1</v>
      </c>
      <c r="ET398">
        <v>13.6</v>
      </c>
      <c r="EU398">
        <v>37.9</v>
      </c>
      <c r="EV398">
        <v>9.8000000000000007</v>
      </c>
      <c r="EW398">
        <v>14.2</v>
      </c>
      <c r="EX398">
        <v>1.1000000000000001</v>
      </c>
      <c r="EY398">
        <v>1</v>
      </c>
      <c r="EZ398">
        <v>13.6</v>
      </c>
      <c r="FA398">
        <v>4.4000000000000004</v>
      </c>
      <c r="FB398">
        <v>28</v>
      </c>
      <c r="FC398">
        <v>6.5</v>
      </c>
      <c r="FD398">
        <v>1</v>
      </c>
      <c r="FE398">
        <v>18.899999999999999</v>
      </c>
      <c r="FF398">
        <v>4.8</v>
      </c>
      <c r="FG398">
        <v>1</v>
      </c>
      <c r="FH398">
        <v>1.2</v>
      </c>
      <c r="FI398">
        <v>1.5</v>
      </c>
      <c r="FJ398">
        <v>1.5</v>
      </c>
      <c r="FK398">
        <v>15.7</v>
      </c>
      <c r="FL398">
        <v>1.4</v>
      </c>
      <c r="FM398">
        <v>1.8</v>
      </c>
      <c r="FN398">
        <v>3.1</v>
      </c>
      <c r="FO398">
        <v>1.3</v>
      </c>
      <c r="FP398">
        <v>11.3</v>
      </c>
      <c r="FQ398">
        <v>2.8</v>
      </c>
      <c r="FR398">
        <v>0.4</v>
      </c>
      <c r="FS398">
        <v>99</v>
      </c>
      <c r="FZ398" t="s">
        <v>1871</v>
      </c>
      <c r="GA398" t="s">
        <v>1871</v>
      </c>
      <c r="GB398" t="s">
        <v>1204</v>
      </c>
      <c r="GC398" s="68" t="s">
        <v>2364</v>
      </c>
    </row>
    <row r="399" spans="1:185" x14ac:dyDescent="0.25">
      <c r="A399">
        <v>55369</v>
      </c>
      <c r="B399">
        <v>36676</v>
      </c>
      <c r="C399">
        <v>1190</v>
      </c>
      <c r="D399">
        <v>8489</v>
      </c>
      <c r="E399">
        <v>385</v>
      </c>
      <c r="F399">
        <v>22788</v>
      </c>
      <c r="G399">
        <v>800</v>
      </c>
      <c r="H399">
        <v>5399</v>
      </c>
      <c r="I399">
        <v>5</v>
      </c>
      <c r="J399">
        <v>3319</v>
      </c>
      <c r="K399">
        <v>158</v>
      </c>
      <c r="L399">
        <v>5170</v>
      </c>
      <c r="M399">
        <v>227</v>
      </c>
      <c r="N399">
        <v>2084</v>
      </c>
      <c r="O399">
        <v>145</v>
      </c>
      <c r="P399">
        <v>5136</v>
      </c>
      <c r="Q399">
        <v>214</v>
      </c>
      <c r="R399">
        <v>4750</v>
      </c>
      <c r="S399">
        <v>86</v>
      </c>
      <c r="T399">
        <v>4655</v>
      </c>
      <c r="U399">
        <v>199</v>
      </c>
      <c r="V399">
        <v>6163</v>
      </c>
      <c r="W399">
        <v>156</v>
      </c>
      <c r="X399">
        <v>17888</v>
      </c>
      <c r="Y399">
        <v>707</v>
      </c>
      <c r="Z399">
        <v>18788</v>
      </c>
      <c r="AA399">
        <v>483</v>
      </c>
      <c r="AB399">
        <v>31478</v>
      </c>
      <c r="AC399">
        <v>1006</v>
      </c>
      <c r="AD399">
        <v>1888</v>
      </c>
      <c r="AE399">
        <v>60</v>
      </c>
      <c r="AF399">
        <v>170</v>
      </c>
      <c r="AG399">
        <v>44</v>
      </c>
      <c r="AH399">
        <v>1818</v>
      </c>
      <c r="AI399">
        <v>0</v>
      </c>
      <c r="AJ399">
        <v>493</v>
      </c>
      <c r="AK399">
        <v>80</v>
      </c>
      <c r="AL399">
        <v>808</v>
      </c>
      <c r="AM399">
        <v>0</v>
      </c>
      <c r="AN399">
        <v>1553</v>
      </c>
      <c r="AO399">
        <v>399</v>
      </c>
      <c r="AP399">
        <v>30470</v>
      </c>
      <c r="AQ399">
        <v>687</v>
      </c>
      <c r="AR399">
        <v>3242</v>
      </c>
      <c r="AS399">
        <v>59</v>
      </c>
      <c r="AT399">
        <v>33434</v>
      </c>
      <c r="AU399">
        <v>1131</v>
      </c>
      <c r="AV399">
        <v>33391</v>
      </c>
      <c r="AW399">
        <v>996</v>
      </c>
      <c r="AX399">
        <v>3285</v>
      </c>
      <c r="AY399">
        <v>194</v>
      </c>
      <c r="AZ399">
        <v>1701</v>
      </c>
      <c r="BA399">
        <v>22</v>
      </c>
      <c r="BB399">
        <v>1584</v>
      </c>
      <c r="BC399">
        <v>172</v>
      </c>
      <c r="BD399">
        <v>906</v>
      </c>
      <c r="BE399">
        <v>89</v>
      </c>
      <c r="BF399">
        <v>4784</v>
      </c>
      <c r="BG399">
        <v>259</v>
      </c>
      <c r="BH399">
        <v>8886</v>
      </c>
      <c r="BI399">
        <v>178</v>
      </c>
      <c r="BJ399">
        <v>11527</v>
      </c>
      <c r="BK399">
        <v>134</v>
      </c>
      <c r="BL399">
        <v>19938</v>
      </c>
      <c r="BM399">
        <v>643</v>
      </c>
      <c r="BN399">
        <v>19378</v>
      </c>
      <c r="BO399">
        <v>574</v>
      </c>
      <c r="BP399">
        <v>560</v>
      </c>
      <c r="BQ399">
        <v>69</v>
      </c>
      <c r="BR399">
        <v>2850</v>
      </c>
      <c r="BS399">
        <v>157</v>
      </c>
      <c r="BT399">
        <v>15301</v>
      </c>
      <c r="BU399">
        <v>290</v>
      </c>
      <c r="BV399">
        <v>5170</v>
      </c>
      <c r="BW399">
        <v>383</v>
      </c>
      <c r="BX399">
        <v>2317</v>
      </c>
      <c r="BY399">
        <v>127</v>
      </c>
      <c r="BZ399">
        <v>1711</v>
      </c>
      <c r="CA399">
        <v>77</v>
      </c>
      <c r="CB399">
        <v>3024</v>
      </c>
      <c r="CC399">
        <v>394</v>
      </c>
      <c r="CD399">
        <v>12489</v>
      </c>
      <c r="CE399">
        <v>522</v>
      </c>
      <c r="CF399">
        <v>21073</v>
      </c>
      <c r="CG399">
        <v>274</v>
      </c>
      <c r="CH399">
        <v>1190</v>
      </c>
      <c r="CI399">
        <v>35486</v>
      </c>
      <c r="CJ399">
        <v>30763</v>
      </c>
      <c r="CK399">
        <v>9336</v>
      </c>
      <c r="CL399">
        <v>30227</v>
      </c>
      <c r="CM399">
        <v>3661</v>
      </c>
      <c r="CN399">
        <v>1236</v>
      </c>
      <c r="CO399">
        <v>61</v>
      </c>
      <c r="CP399">
        <v>1018</v>
      </c>
      <c r="CQ399">
        <v>3347</v>
      </c>
      <c r="CR399">
        <v>832</v>
      </c>
      <c r="CS399">
        <v>2562</v>
      </c>
      <c r="CT399">
        <v>770</v>
      </c>
      <c r="CU399">
        <v>328</v>
      </c>
      <c r="CV399">
        <v>2065</v>
      </c>
      <c r="CW399">
        <v>2847</v>
      </c>
      <c r="CX399">
        <v>4444</v>
      </c>
      <c r="CY399">
        <v>1120</v>
      </c>
      <c r="CZ399">
        <v>826</v>
      </c>
      <c r="DA399">
        <v>456</v>
      </c>
      <c r="DB399">
        <v>416</v>
      </c>
      <c r="DC399">
        <v>235</v>
      </c>
      <c r="DD399">
        <v>523</v>
      </c>
      <c r="DE399">
        <v>4901</v>
      </c>
      <c r="DF399">
        <v>10334</v>
      </c>
      <c r="DG399">
        <v>8645</v>
      </c>
      <c r="DH399">
        <v>3266</v>
      </c>
      <c r="DI399">
        <v>363</v>
      </c>
      <c r="DJ399">
        <v>225</v>
      </c>
      <c r="DK399">
        <v>1326</v>
      </c>
      <c r="DL399">
        <v>768</v>
      </c>
      <c r="DM399">
        <v>32462</v>
      </c>
      <c r="DN399">
        <v>3793</v>
      </c>
      <c r="DO399">
        <v>12104</v>
      </c>
      <c r="DP399">
        <v>3131</v>
      </c>
      <c r="DQ399">
        <v>296</v>
      </c>
      <c r="DR399">
        <v>547</v>
      </c>
      <c r="DS399">
        <v>353</v>
      </c>
      <c r="DT399">
        <v>323</v>
      </c>
      <c r="DU399">
        <v>427</v>
      </c>
      <c r="DV399">
        <v>1089</v>
      </c>
      <c r="DW399">
        <v>15235</v>
      </c>
      <c r="DX399" t="s">
        <v>1523</v>
      </c>
      <c r="DY399" t="s">
        <v>1042</v>
      </c>
      <c r="DZ399" t="s">
        <v>1580</v>
      </c>
      <c r="EA399" s="68" t="s">
        <v>700</v>
      </c>
      <c r="EB399">
        <v>55369</v>
      </c>
      <c r="EC399">
        <v>1</v>
      </c>
      <c r="ED399">
        <v>4.3</v>
      </c>
      <c r="EE399">
        <v>2.8</v>
      </c>
      <c r="EF399">
        <v>3.9</v>
      </c>
      <c r="EG399">
        <v>1.8</v>
      </c>
      <c r="EH399">
        <v>1.2</v>
      </c>
      <c r="EI399">
        <v>2.2999999999999998</v>
      </c>
      <c r="EJ399">
        <v>1.2</v>
      </c>
      <c r="EK399">
        <v>0.5</v>
      </c>
      <c r="EL399">
        <v>3.1</v>
      </c>
      <c r="EM399">
        <v>0.8</v>
      </c>
      <c r="EN399">
        <v>0.2</v>
      </c>
      <c r="EO399">
        <v>1.2</v>
      </c>
      <c r="EP399">
        <v>0.9</v>
      </c>
      <c r="EQ399">
        <v>1.2</v>
      </c>
      <c r="ER399">
        <v>3.3</v>
      </c>
      <c r="ES399">
        <v>24</v>
      </c>
      <c r="ET399">
        <v>1</v>
      </c>
      <c r="EU399">
        <v>12.3</v>
      </c>
      <c r="EV399">
        <v>2.1</v>
      </c>
      <c r="EW399">
        <v>15.5</v>
      </c>
      <c r="EX399">
        <v>0.7</v>
      </c>
      <c r="EY399">
        <v>1</v>
      </c>
      <c r="EZ399">
        <v>3.3</v>
      </c>
      <c r="FA399">
        <v>1.3</v>
      </c>
      <c r="FB399">
        <v>6.5</v>
      </c>
      <c r="FC399">
        <v>1.2</v>
      </c>
      <c r="FD399">
        <v>1</v>
      </c>
      <c r="FE399">
        <v>6.3</v>
      </c>
      <c r="FF399">
        <v>2.4</v>
      </c>
      <c r="FG399">
        <v>0.8</v>
      </c>
      <c r="FH399">
        <v>0.7</v>
      </c>
      <c r="FI399">
        <v>0.9</v>
      </c>
      <c r="FJ399">
        <v>0.9</v>
      </c>
      <c r="FK399">
        <v>8.9</v>
      </c>
      <c r="FL399">
        <v>2.6</v>
      </c>
      <c r="FM399">
        <v>0.8</v>
      </c>
      <c r="FN399">
        <v>2.1</v>
      </c>
      <c r="FO399">
        <v>2.8</v>
      </c>
      <c r="FP399">
        <v>9.8000000000000007</v>
      </c>
      <c r="FQ399">
        <v>1.6</v>
      </c>
      <c r="FR399">
        <v>0.5</v>
      </c>
      <c r="FS399">
        <v>59</v>
      </c>
      <c r="FZ399" t="s">
        <v>1871</v>
      </c>
      <c r="GA399" t="s">
        <v>1871</v>
      </c>
      <c r="GB399" t="s">
        <v>1205</v>
      </c>
      <c r="GC399" s="68" t="s">
        <v>2364</v>
      </c>
    </row>
    <row r="400" spans="1:185" x14ac:dyDescent="0.25">
      <c r="A400">
        <v>55371</v>
      </c>
      <c r="B400">
        <v>16858</v>
      </c>
      <c r="C400">
        <v>574</v>
      </c>
      <c r="D400">
        <v>4671</v>
      </c>
      <c r="E400">
        <v>72</v>
      </c>
      <c r="F400">
        <v>10219</v>
      </c>
      <c r="G400">
        <v>502</v>
      </c>
      <c r="H400">
        <v>1968</v>
      </c>
      <c r="I400">
        <v>0</v>
      </c>
      <c r="J400">
        <v>1366</v>
      </c>
      <c r="K400">
        <v>11</v>
      </c>
      <c r="L400">
        <v>3305</v>
      </c>
      <c r="M400">
        <v>61</v>
      </c>
      <c r="N400">
        <v>1278</v>
      </c>
      <c r="O400">
        <v>78</v>
      </c>
      <c r="P400">
        <v>1993</v>
      </c>
      <c r="Q400">
        <v>144</v>
      </c>
      <c r="R400">
        <v>2235</v>
      </c>
      <c r="S400">
        <v>121</v>
      </c>
      <c r="T400">
        <v>2333</v>
      </c>
      <c r="U400">
        <v>122</v>
      </c>
      <c r="V400">
        <v>2380</v>
      </c>
      <c r="W400">
        <v>37</v>
      </c>
      <c r="X400">
        <v>8585</v>
      </c>
      <c r="Y400">
        <v>412</v>
      </c>
      <c r="Z400">
        <v>8273</v>
      </c>
      <c r="AA400">
        <v>162</v>
      </c>
      <c r="AB400">
        <v>16196</v>
      </c>
      <c r="AC400">
        <v>549</v>
      </c>
      <c r="AD400">
        <v>35</v>
      </c>
      <c r="AE400">
        <v>0</v>
      </c>
      <c r="AF400">
        <v>149</v>
      </c>
      <c r="AG400">
        <v>0</v>
      </c>
      <c r="AH400">
        <v>113</v>
      </c>
      <c r="AI400">
        <v>0</v>
      </c>
      <c r="AJ400">
        <v>60</v>
      </c>
      <c r="AK400">
        <v>12</v>
      </c>
      <c r="AL400">
        <v>292</v>
      </c>
      <c r="AM400">
        <v>0</v>
      </c>
      <c r="AN400">
        <v>247</v>
      </c>
      <c r="AO400">
        <v>26</v>
      </c>
      <c r="AP400">
        <v>16074</v>
      </c>
      <c r="AQ400">
        <v>548</v>
      </c>
      <c r="AR400">
        <v>1790</v>
      </c>
      <c r="AS400">
        <v>43</v>
      </c>
      <c r="AT400">
        <v>15068</v>
      </c>
      <c r="AU400">
        <v>531</v>
      </c>
      <c r="AV400">
        <v>16651</v>
      </c>
      <c r="AW400">
        <v>558</v>
      </c>
      <c r="AX400">
        <v>207</v>
      </c>
      <c r="AY400">
        <v>16</v>
      </c>
      <c r="AZ400">
        <v>158</v>
      </c>
      <c r="BA400">
        <v>4</v>
      </c>
      <c r="BB400">
        <v>49</v>
      </c>
      <c r="BC400">
        <v>12</v>
      </c>
      <c r="BD400">
        <v>781</v>
      </c>
      <c r="BE400">
        <v>79</v>
      </c>
      <c r="BF400">
        <v>3962</v>
      </c>
      <c r="BG400">
        <v>193</v>
      </c>
      <c r="BH400">
        <v>4090</v>
      </c>
      <c r="BI400">
        <v>87</v>
      </c>
      <c r="BJ400">
        <v>2076</v>
      </c>
      <c r="BK400">
        <v>65</v>
      </c>
      <c r="BL400">
        <v>8646</v>
      </c>
      <c r="BM400">
        <v>430</v>
      </c>
      <c r="BN400">
        <v>8403</v>
      </c>
      <c r="BO400">
        <v>404</v>
      </c>
      <c r="BP400">
        <v>243</v>
      </c>
      <c r="BQ400">
        <v>26</v>
      </c>
      <c r="BR400">
        <v>1573</v>
      </c>
      <c r="BS400">
        <v>72</v>
      </c>
      <c r="BT400">
        <v>6256</v>
      </c>
      <c r="BU400">
        <v>334</v>
      </c>
      <c r="BV400">
        <v>2617</v>
      </c>
      <c r="BW400">
        <v>134</v>
      </c>
      <c r="BX400">
        <v>1346</v>
      </c>
      <c r="BY400">
        <v>34</v>
      </c>
      <c r="BZ400">
        <v>1263</v>
      </c>
      <c r="CA400">
        <v>18</v>
      </c>
      <c r="CB400">
        <v>1897</v>
      </c>
      <c r="CC400">
        <v>32</v>
      </c>
      <c r="CD400">
        <v>8460</v>
      </c>
      <c r="CE400">
        <v>407</v>
      </c>
      <c r="CF400">
        <v>6429</v>
      </c>
      <c r="CG400">
        <v>135</v>
      </c>
      <c r="CH400">
        <v>574</v>
      </c>
      <c r="CI400">
        <v>16284</v>
      </c>
      <c r="CJ400">
        <v>12803</v>
      </c>
      <c r="CK400">
        <v>5559</v>
      </c>
      <c r="CL400">
        <v>15547</v>
      </c>
      <c r="CM400">
        <v>260</v>
      </c>
      <c r="CN400">
        <v>8</v>
      </c>
      <c r="CO400">
        <v>209</v>
      </c>
      <c r="CP400">
        <v>852</v>
      </c>
      <c r="CQ400">
        <v>1602</v>
      </c>
      <c r="CR400">
        <v>337</v>
      </c>
      <c r="CS400">
        <v>1112</v>
      </c>
      <c r="CT400">
        <v>478</v>
      </c>
      <c r="CU400">
        <v>43</v>
      </c>
      <c r="CV400">
        <v>396</v>
      </c>
      <c r="CW400">
        <v>630</v>
      </c>
      <c r="CX400">
        <v>1918</v>
      </c>
      <c r="CY400">
        <v>763</v>
      </c>
      <c r="CZ400">
        <v>429</v>
      </c>
      <c r="DA400">
        <v>271</v>
      </c>
      <c r="DB400">
        <v>224</v>
      </c>
      <c r="DC400">
        <v>129</v>
      </c>
      <c r="DD400">
        <v>396</v>
      </c>
      <c r="DE400">
        <v>1645</v>
      </c>
      <c r="DF400">
        <v>4531</v>
      </c>
      <c r="DG400">
        <v>3427</v>
      </c>
      <c r="DH400">
        <v>1385</v>
      </c>
      <c r="DI400">
        <v>567</v>
      </c>
      <c r="DJ400">
        <v>376</v>
      </c>
      <c r="DK400">
        <v>537</v>
      </c>
      <c r="DL400">
        <v>398</v>
      </c>
      <c r="DM400">
        <v>14802</v>
      </c>
      <c r="DN400">
        <v>1956</v>
      </c>
      <c r="DO400">
        <v>4954</v>
      </c>
      <c r="DP400">
        <v>1222</v>
      </c>
      <c r="DQ400">
        <v>244</v>
      </c>
      <c r="DR400">
        <v>112</v>
      </c>
      <c r="DS400">
        <v>153</v>
      </c>
      <c r="DT400">
        <v>237</v>
      </c>
      <c r="DU400">
        <v>99</v>
      </c>
      <c r="DV400">
        <v>303</v>
      </c>
      <c r="DW400">
        <v>6176</v>
      </c>
      <c r="DX400" t="s">
        <v>1517</v>
      </c>
      <c r="DY400" t="s">
        <v>1063</v>
      </c>
      <c r="DZ400" t="s">
        <v>1605</v>
      </c>
      <c r="EA400" s="68" t="s">
        <v>700</v>
      </c>
      <c r="EB400">
        <v>55371</v>
      </c>
      <c r="EC400">
        <v>0.8</v>
      </c>
      <c r="ED400">
        <v>0.7</v>
      </c>
      <c r="EE400">
        <v>1.2</v>
      </c>
      <c r="EF400">
        <v>4.3</v>
      </c>
      <c r="EG400">
        <v>4.4000000000000004</v>
      </c>
      <c r="EH400">
        <v>3.3</v>
      </c>
      <c r="EI400">
        <v>2.9</v>
      </c>
      <c r="EJ400">
        <v>0.9</v>
      </c>
      <c r="EK400">
        <v>1.5</v>
      </c>
      <c r="EL400">
        <v>0.9</v>
      </c>
      <c r="EM400">
        <v>1.4</v>
      </c>
      <c r="EN400">
        <v>0.9</v>
      </c>
      <c r="EO400">
        <v>1.4</v>
      </c>
      <c r="EP400">
        <v>0.7</v>
      </c>
      <c r="EQ400">
        <v>0.9</v>
      </c>
      <c r="ER400">
        <v>36.700000000000003</v>
      </c>
      <c r="ES400">
        <v>11.1</v>
      </c>
      <c r="ET400">
        <v>14.3</v>
      </c>
      <c r="EU400">
        <v>31.1</v>
      </c>
      <c r="EV400">
        <v>5.8</v>
      </c>
      <c r="EW400">
        <v>8.3000000000000007</v>
      </c>
      <c r="EX400">
        <v>0.9</v>
      </c>
      <c r="EY400">
        <v>0.8</v>
      </c>
      <c r="EZ400">
        <v>9</v>
      </c>
      <c r="FA400">
        <v>3.4</v>
      </c>
      <c r="FB400">
        <v>33.4</v>
      </c>
      <c r="FC400">
        <v>2</v>
      </c>
      <c r="FD400">
        <v>1</v>
      </c>
      <c r="FE400">
        <v>6.1</v>
      </c>
      <c r="FF400">
        <v>2.4</v>
      </c>
      <c r="FG400">
        <v>1</v>
      </c>
      <c r="FH400">
        <v>2.6</v>
      </c>
      <c r="FI400">
        <v>1.4</v>
      </c>
      <c r="FJ400">
        <v>1.4</v>
      </c>
      <c r="FK400">
        <v>10.5</v>
      </c>
      <c r="FL400">
        <v>2.6</v>
      </c>
      <c r="FM400">
        <v>1.9</v>
      </c>
      <c r="FN400">
        <v>2.2999999999999998</v>
      </c>
      <c r="FO400">
        <v>1.8</v>
      </c>
      <c r="FP400">
        <v>1.2</v>
      </c>
      <c r="FQ400">
        <v>1.5</v>
      </c>
      <c r="FR400">
        <v>1.1000000000000001</v>
      </c>
      <c r="FS400">
        <v>14</v>
      </c>
      <c r="FZ400" t="s">
        <v>1871</v>
      </c>
      <c r="GA400" t="s">
        <v>1871</v>
      </c>
      <c r="GB400" t="s">
        <v>1206</v>
      </c>
      <c r="GC400" s="68" t="s">
        <v>2364</v>
      </c>
    </row>
    <row r="401" spans="1:185" x14ac:dyDescent="0.25">
      <c r="A401">
        <v>55372</v>
      </c>
      <c r="B401">
        <v>33254</v>
      </c>
      <c r="C401">
        <v>1215</v>
      </c>
      <c r="D401">
        <v>9224</v>
      </c>
      <c r="E401">
        <v>267</v>
      </c>
      <c r="F401">
        <v>19975</v>
      </c>
      <c r="G401">
        <v>935</v>
      </c>
      <c r="H401">
        <v>4055</v>
      </c>
      <c r="I401">
        <v>13</v>
      </c>
      <c r="J401">
        <v>2471</v>
      </c>
      <c r="K401">
        <v>61</v>
      </c>
      <c r="L401">
        <v>6753</v>
      </c>
      <c r="M401">
        <v>206</v>
      </c>
      <c r="N401">
        <v>1878</v>
      </c>
      <c r="O401">
        <v>207</v>
      </c>
      <c r="P401">
        <v>3191</v>
      </c>
      <c r="Q401">
        <v>241</v>
      </c>
      <c r="R401">
        <v>4492</v>
      </c>
      <c r="S401">
        <v>127</v>
      </c>
      <c r="T401">
        <v>5969</v>
      </c>
      <c r="U401">
        <v>282</v>
      </c>
      <c r="V401">
        <v>4445</v>
      </c>
      <c r="W401">
        <v>78</v>
      </c>
      <c r="X401">
        <v>16778</v>
      </c>
      <c r="Y401">
        <v>663</v>
      </c>
      <c r="Z401">
        <v>16476</v>
      </c>
      <c r="AA401">
        <v>552</v>
      </c>
      <c r="AB401">
        <v>30653</v>
      </c>
      <c r="AC401">
        <v>955</v>
      </c>
      <c r="AD401">
        <v>141</v>
      </c>
      <c r="AE401">
        <v>0</v>
      </c>
      <c r="AF401">
        <v>403</v>
      </c>
      <c r="AG401">
        <v>49</v>
      </c>
      <c r="AH401">
        <v>1099</v>
      </c>
      <c r="AI401">
        <v>84</v>
      </c>
      <c r="AJ401">
        <v>271</v>
      </c>
      <c r="AK401">
        <v>101</v>
      </c>
      <c r="AL401">
        <v>687</v>
      </c>
      <c r="AM401">
        <v>26</v>
      </c>
      <c r="AN401">
        <v>816</v>
      </c>
      <c r="AO401">
        <v>135</v>
      </c>
      <c r="AP401">
        <v>30156</v>
      </c>
      <c r="AQ401">
        <v>923</v>
      </c>
      <c r="AR401">
        <v>2528</v>
      </c>
      <c r="AS401">
        <v>87</v>
      </c>
      <c r="AT401">
        <v>30726</v>
      </c>
      <c r="AU401">
        <v>1128</v>
      </c>
      <c r="AV401">
        <v>31488</v>
      </c>
      <c r="AW401">
        <v>978</v>
      </c>
      <c r="AX401">
        <v>1766</v>
      </c>
      <c r="AY401">
        <v>237</v>
      </c>
      <c r="AZ401">
        <v>1159</v>
      </c>
      <c r="BA401">
        <v>145</v>
      </c>
      <c r="BB401">
        <v>607</v>
      </c>
      <c r="BC401">
        <v>92</v>
      </c>
      <c r="BD401">
        <v>496</v>
      </c>
      <c r="BE401">
        <v>167</v>
      </c>
      <c r="BF401">
        <v>4539</v>
      </c>
      <c r="BG401">
        <v>200</v>
      </c>
      <c r="BH401">
        <v>7255</v>
      </c>
      <c r="BI401">
        <v>202</v>
      </c>
      <c r="BJ401">
        <v>9862</v>
      </c>
      <c r="BK401">
        <v>172</v>
      </c>
      <c r="BL401">
        <v>17221</v>
      </c>
      <c r="BM401">
        <v>657</v>
      </c>
      <c r="BN401">
        <v>16773</v>
      </c>
      <c r="BO401">
        <v>621</v>
      </c>
      <c r="BP401">
        <v>448</v>
      </c>
      <c r="BQ401">
        <v>36</v>
      </c>
      <c r="BR401">
        <v>2754</v>
      </c>
      <c r="BS401">
        <v>278</v>
      </c>
      <c r="BT401">
        <v>12725</v>
      </c>
      <c r="BU401">
        <v>339</v>
      </c>
      <c r="BV401">
        <v>5103</v>
      </c>
      <c r="BW401">
        <v>365</v>
      </c>
      <c r="BX401">
        <v>2147</v>
      </c>
      <c r="BY401">
        <v>231</v>
      </c>
      <c r="BZ401">
        <v>1675</v>
      </c>
      <c r="CA401">
        <v>161</v>
      </c>
      <c r="CB401">
        <v>2332</v>
      </c>
      <c r="CC401">
        <v>273</v>
      </c>
      <c r="CD401">
        <v>9319</v>
      </c>
      <c r="CE401">
        <v>594</v>
      </c>
      <c r="CF401">
        <v>21510</v>
      </c>
      <c r="CG401">
        <v>325</v>
      </c>
      <c r="CH401">
        <v>1215</v>
      </c>
      <c r="CI401">
        <v>32039</v>
      </c>
      <c r="CJ401">
        <v>28780</v>
      </c>
      <c r="CK401">
        <v>7228</v>
      </c>
      <c r="CL401">
        <v>29046</v>
      </c>
      <c r="CM401">
        <v>2173</v>
      </c>
      <c r="CN401">
        <v>942</v>
      </c>
      <c r="CO401">
        <v>189</v>
      </c>
      <c r="CP401">
        <v>1353</v>
      </c>
      <c r="CQ401">
        <v>2647</v>
      </c>
      <c r="CR401">
        <v>911</v>
      </c>
      <c r="CS401">
        <v>2123</v>
      </c>
      <c r="CT401">
        <v>889</v>
      </c>
      <c r="CU401">
        <v>297</v>
      </c>
      <c r="CV401">
        <v>1704</v>
      </c>
      <c r="CW401">
        <v>2188</v>
      </c>
      <c r="CX401">
        <v>2878</v>
      </c>
      <c r="CY401">
        <v>1731</v>
      </c>
      <c r="CZ401">
        <v>725</v>
      </c>
      <c r="DA401">
        <v>578</v>
      </c>
      <c r="DB401">
        <v>231</v>
      </c>
      <c r="DC401">
        <v>208</v>
      </c>
      <c r="DD401">
        <v>396</v>
      </c>
      <c r="DE401">
        <v>2586</v>
      </c>
      <c r="DF401">
        <v>9309</v>
      </c>
      <c r="DG401">
        <v>8219</v>
      </c>
      <c r="DH401">
        <v>3913</v>
      </c>
      <c r="DI401">
        <v>356</v>
      </c>
      <c r="DJ401">
        <v>154</v>
      </c>
      <c r="DK401">
        <v>734</v>
      </c>
      <c r="DL401">
        <v>440</v>
      </c>
      <c r="DM401">
        <v>29087</v>
      </c>
      <c r="DN401">
        <v>3832</v>
      </c>
      <c r="DO401">
        <v>10361</v>
      </c>
      <c r="DP401">
        <v>1534</v>
      </c>
      <c r="DQ401">
        <v>192</v>
      </c>
      <c r="DR401">
        <v>130</v>
      </c>
      <c r="DS401">
        <v>215</v>
      </c>
      <c r="DT401">
        <v>229</v>
      </c>
      <c r="DU401">
        <v>73</v>
      </c>
      <c r="DV401">
        <v>643</v>
      </c>
      <c r="DW401">
        <v>11895</v>
      </c>
      <c r="DX401" t="s">
        <v>1523</v>
      </c>
      <c r="DY401" t="s">
        <v>1085</v>
      </c>
      <c r="DZ401" t="s">
        <v>1606</v>
      </c>
      <c r="EA401" s="68" t="s">
        <v>700</v>
      </c>
      <c r="EB401">
        <v>55372</v>
      </c>
      <c r="EC401">
        <v>1</v>
      </c>
      <c r="ED401">
        <v>1.5</v>
      </c>
      <c r="EE401">
        <v>1.9</v>
      </c>
      <c r="EF401">
        <v>4.8</v>
      </c>
      <c r="EG401">
        <v>4.8</v>
      </c>
      <c r="EH401">
        <v>1.5</v>
      </c>
      <c r="EI401">
        <v>2.8</v>
      </c>
      <c r="EJ401">
        <v>1.7</v>
      </c>
      <c r="EK401">
        <v>0.7</v>
      </c>
      <c r="EL401">
        <v>1.6</v>
      </c>
      <c r="EM401">
        <v>1.6</v>
      </c>
      <c r="EN401">
        <v>0.5</v>
      </c>
      <c r="EO401">
        <v>1.2</v>
      </c>
      <c r="EP401">
        <v>1.2</v>
      </c>
      <c r="EQ401">
        <v>1</v>
      </c>
      <c r="ER401">
        <v>11.7</v>
      </c>
      <c r="ES401">
        <v>8.6999999999999993</v>
      </c>
      <c r="ET401">
        <v>7.9</v>
      </c>
      <c r="EU401">
        <v>27</v>
      </c>
      <c r="EV401">
        <v>3.9</v>
      </c>
      <c r="EW401">
        <v>12.7</v>
      </c>
      <c r="EX401">
        <v>1</v>
      </c>
      <c r="EY401">
        <v>0.9</v>
      </c>
      <c r="EZ401">
        <v>7.5</v>
      </c>
      <c r="FA401">
        <v>9.9</v>
      </c>
      <c r="FB401">
        <v>9.5</v>
      </c>
      <c r="FC401">
        <v>2.4</v>
      </c>
      <c r="FD401">
        <v>1.1000000000000001</v>
      </c>
      <c r="FE401">
        <v>19.3</v>
      </c>
      <c r="FF401">
        <v>2.7</v>
      </c>
      <c r="FG401">
        <v>1.4</v>
      </c>
      <c r="FH401">
        <v>1.1000000000000001</v>
      </c>
      <c r="FI401">
        <v>1.5</v>
      </c>
      <c r="FJ401">
        <v>1.5</v>
      </c>
      <c r="FK401">
        <v>7.1</v>
      </c>
      <c r="FL401">
        <v>4.4000000000000004</v>
      </c>
      <c r="FM401">
        <v>1.1000000000000001</v>
      </c>
      <c r="FN401">
        <v>4.7</v>
      </c>
      <c r="FO401">
        <v>4.5</v>
      </c>
      <c r="FP401">
        <v>6.8</v>
      </c>
      <c r="FQ401">
        <v>2.4</v>
      </c>
      <c r="FR401">
        <v>0.7</v>
      </c>
      <c r="FS401">
        <v>149</v>
      </c>
      <c r="FZ401" t="s">
        <v>1871</v>
      </c>
      <c r="GA401" t="s">
        <v>1871</v>
      </c>
      <c r="GB401" t="s">
        <v>1207</v>
      </c>
      <c r="GC401" s="68" t="s">
        <v>2364</v>
      </c>
    </row>
    <row r="402" spans="1:185" x14ac:dyDescent="0.25">
      <c r="A402">
        <v>55373</v>
      </c>
      <c r="B402">
        <v>5820</v>
      </c>
      <c r="C402">
        <v>362</v>
      </c>
      <c r="D402">
        <v>1483</v>
      </c>
      <c r="E402">
        <v>59</v>
      </c>
      <c r="F402">
        <v>3843</v>
      </c>
      <c r="G402">
        <v>303</v>
      </c>
      <c r="H402">
        <v>494</v>
      </c>
      <c r="I402">
        <v>0</v>
      </c>
      <c r="J402">
        <v>540</v>
      </c>
      <c r="K402">
        <v>10</v>
      </c>
      <c r="L402">
        <v>943</v>
      </c>
      <c r="M402">
        <v>49</v>
      </c>
      <c r="N402">
        <v>618</v>
      </c>
      <c r="O402">
        <v>94</v>
      </c>
      <c r="P402">
        <v>425</v>
      </c>
      <c r="Q402">
        <v>72</v>
      </c>
      <c r="R402">
        <v>983</v>
      </c>
      <c r="S402">
        <v>59</v>
      </c>
      <c r="T402">
        <v>829</v>
      </c>
      <c r="U402">
        <v>41</v>
      </c>
      <c r="V402">
        <v>988</v>
      </c>
      <c r="W402">
        <v>37</v>
      </c>
      <c r="X402">
        <v>2813</v>
      </c>
      <c r="Y402">
        <v>229</v>
      </c>
      <c r="Z402">
        <v>3007</v>
      </c>
      <c r="AA402">
        <v>133</v>
      </c>
      <c r="AB402">
        <v>5587</v>
      </c>
      <c r="AC402">
        <v>323</v>
      </c>
      <c r="AD402">
        <v>0</v>
      </c>
      <c r="AE402">
        <v>0</v>
      </c>
      <c r="AF402">
        <v>14</v>
      </c>
      <c r="AG402">
        <v>0</v>
      </c>
      <c r="AH402">
        <v>17</v>
      </c>
      <c r="AI402">
        <v>0</v>
      </c>
      <c r="AJ402">
        <v>128</v>
      </c>
      <c r="AK402">
        <v>39</v>
      </c>
      <c r="AL402">
        <v>74</v>
      </c>
      <c r="AM402">
        <v>0</v>
      </c>
      <c r="AN402">
        <v>343</v>
      </c>
      <c r="AO402">
        <v>66</v>
      </c>
      <c r="AP402">
        <v>5372</v>
      </c>
      <c r="AQ402">
        <v>296</v>
      </c>
      <c r="AR402">
        <v>607</v>
      </c>
      <c r="AS402">
        <v>0</v>
      </c>
      <c r="AT402">
        <v>5213</v>
      </c>
      <c r="AU402">
        <v>362</v>
      </c>
      <c r="AV402">
        <v>5677</v>
      </c>
      <c r="AW402">
        <v>296</v>
      </c>
      <c r="AX402">
        <v>143</v>
      </c>
      <c r="AY402">
        <v>66</v>
      </c>
      <c r="AZ402">
        <v>57</v>
      </c>
      <c r="BA402">
        <v>0</v>
      </c>
      <c r="BB402">
        <v>86</v>
      </c>
      <c r="BC402">
        <v>66</v>
      </c>
      <c r="BD402">
        <v>138</v>
      </c>
      <c r="BE402">
        <v>45</v>
      </c>
      <c r="BF402">
        <v>926</v>
      </c>
      <c r="BG402">
        <v>67</v>
      </c>
      <c r="BH402">
        <v>1396</v>
      </c>
      <c r="BI402">
        <v>92</v>
      </c>
      <c r="BJ402">
        <v>1259</v>
      </c>
      <c r="BK402">
        <v>5</v>
      </c>
      <c r="BL402">
        <v>3180</v>
      </c>
      <c r="BM402">
        <v>236</v>
      </c>
      <c r="BN402">
        <v>3019</v>
      </c>
      <c r="BO402">
        <v>194</v>
      </c>
      <c r="BP402">
        <v>161</v>
      </c>
      <c r="BQ402">
        <v>42</v>
      </c>
      <c r="BR402">
        <v>663</v>
      </c>
      <c r="BS402">
        <v>67</v>
      </c>
      <c r="BT402">
        <v>2144</v>
      </c>
      <c r="BU402">
        <v>91</v>
      </c>
      <c r="BV402">
        <v>1112</v>
      </c>
      <c r="BW402">
        <v>157</v>
      </c>
      <c r="BX402">
        <v>587</v>
      </c>
      <c r="BY402">
        <v>55</v>
      </c>
      <c r="BZ402">
        <v>501</v>
      </c>
      <c r="CA402">
        <v>59</v>
      </c>
      <c r="CB402">
        <v>849</v>
      </c>
      <c r="CC402">
        <v>125</v>
      </c>
      <c r="CD402">
        <v>2394</v>
      </c>
      <c r="CE402">
        <v>169</v>
      </c>
      <c r="CF402">
        <v>2577</v>
      </c>
      <c r="CG402">
        <v>68</v>
      </c>
      <c r="CH402">
        <v>362</v>
      </c>
      <c r="CI402">
        <v>5458</v>
      </c>
      <c r="CJ402">
        <v>4527</v>
      </c>
      <c r="CK402">
        <v>1395</v>
      </c>
      <c r="CL402">
        <v>5191</v>
      </c>
      <c r="CM402">
        <v>212</v>
      </c>
      <c r="CN402">
        <v>87</v>
      </c>
      <c r="CO402">
        <v>61</v>
      </c>
      <c r="CP402">
        <v>279</v>
      </c>
      <c r="CQ402">
        <v>423</v>
      </c>
      <c r="CR402">
        <v>137</v>
      </c>
      <c r="CS402">
        <v>426</v>
      </c>
      <c r="CT402">
        <v>80</v>
      </c>
      <c r="CU402">
        <v>56</v>
      </c>
      <c r="CV402">
        <v>237</v>
      </c>
      <c r="CW402">
        <v>386</v>
      </c>
      <c r="CX402">
        <v>572</v>
      </c>
      <c r="CY402">
        <v>325</v>
      </c>
      <c r="CZ402">
        <v>160</v>
      </c>
      <c r="DA402">
        <v>38</v>
      </c>
      <c r="DB402">
        <v>116</v>
      </c>
      <c r="DC402">
        <v>74</v>
      </c>
      <c r="DD402">
        <v>198</v>
      </c>
      <c r="DE402">
        <v>640</v>
      </c>
      <c r="DF402">
        <v>1495</v>
      </c>
      <c r="DG402">
        <v>1310</v>
      </c>
      <c r="DH402">
        <v>669</v>
      </c>
      <c r="DI402">
        <v>43</v>
      </c>
      <c r="DJ402">
        <v>15</v>
      </c>
      <c r="DK402">
        <v>142</v>
      </c>
      <c r="DL402">
        <v>49</v>
      </c>
      <c r="DM402">
        <v>5222</v>
      </c>
      <c r="DN402">
        <v>490</v>
      </c>
      <c r="DO402">
        <v>1700</v>
      </c>
      <c r="DP402">
        <v>435</v>
      </c>
      <c r="DQ402">
        <v>59</v>
      </c>
      <c r="DR402">
        <v>65</v>
      </c>
      <c r="DS402">
        <v>52</v>
      </c>
      <c r="DT402">
        <v>20</v>
      </c>
      <c r="DU402">
        <v>92</v>
      </c>
      <c r="DV402">
        <v>147</v>
      </c>
      <c r="DW402">
        <v>2135</v>
      </c>
      <c r="DX402" t="s">
        <v>1516</v>
      </c>
      <c r="DY402" t="s">
        <v>1101</v>
      </c>
      <c r="DZ402" t="s">
        <v>1607</v>
      </c>
      <c r="EA402" s="68" t="s">
        <v>700</v>
      </c>
      <c r="EB402">
        <v>55373</v>
      </c>
      <c r="EC402">
        <v>2.6</v>
      </c>
      <c r="ED402">
        <v>3</v>
      </c>
      <c r="EE402">
        <v>4.3</v>
      </c>
      <c r="EF402">
        <v>9.1</v>
      </c>
      <c r="EG402">
        <v>13.3</v>
      </c>
      <c r="EH402">
        <v>5.9</v>
      </c>
      <c r="EI402">
        <v>4.2</v>
      </c>
      <c r="EJ402">
        <v>3.4</v>
      </c>
      <c r="EK402">
        <v>4.5999999999999996</v>
      </c>
      <c r="EL402">
        <v>3</v>
      </c>
      <c r="EM402">
        <v>3.2</v>
      </c>
      <c r="EN402">
        <v>3.5</v>
      </c>
      <c r="EO402">
        <v>3.9</v>
      </c>
      <c r="EP402">
        <v>2.2000000000000002</v>
      </c>
      <c r="EQ402">
        <v>2.6</v>
      </c>
      <c r="ES402">
        <v>58.2</v>
      </c>
      <c r="ET402">
        <v>52.8</v>
      </c>
      <c r="EU402">
        <v>8.6999999999999993</v>
      </c>
      <c r="EV402">
        <v>20.9</v>
      </c>
      <c r="EW402">
        <v>13.5</v>
      </c>
      <c r="EX402">
        <v>2.5</v>
      </c>
      <c r="EY402">
        <v>2.4</v>
      </c>
      <c r="EZ402">
        <v>19.5</v>
      </c>
      <c r="FA402">
        <v>26</v>
      </c>
      <c r="FB402">
        <v>21</v>
      </c>
      <c r="FC402">
        <v>2.8</v>
      </c>
      <c r="FD402">
        <v>2.9</v>
      </c>
      <c r="FE402">
        <v>16.399999999999999</v>
      </c>
      <c r="FF402">
        <v>5.3</v>
      </c>
      <c r="FG402">
        <v>4.7</v>
      </c>
      <c r="FH402">
        <v>0.6</v>
      </c>
      <c r="FI402">
        <v>3.6</v>
      </c>
      <c r="FJ402">
        <v>3.7</v>
      </c>
      <c r="FK402">
        <v>22.7</v>
      </c>
      <c r="FL402">
        <v>7.7</v>
      </c>
      <c r="FM402">
        <v>3.3</v>
      </c>
      <c r="FN402">
        <v>7.6</v>
      </c>
      <c r="FO402">
        <v>7.7</v>
      </c>
      <c r="FP402">
        <v>7.9</v>
      </c>
      <c r="FQ402">
        <v>3.8</v>
      </c>
      <c r="FR402">
        <v>3.2</v>
      </c>
      <c r="FS402">
        <v>44</v>
      </c>
      <c r="FZ402" t="s">
        <v>1871</v>
      </c>
      <c r="GA402" t="s">
        <v>1871</v>
      </c>
      <c r="GB402" t="s">
        <v>1208</v>
      </c>
      <c r="GC402" s="68" t="s">
        <v>2364</v>
      </c>
    </row>
    <row r="403" spans="1:185" x14ac:dyDescent="0.25">
      <c r="A403">
        <v>55378</v>
      </c>
      <c r="B403">
        <v>29855</v>
      </c>
      <c r="C403">
        <v>760</v>
      </c>
      <c r="D403">
        <v>9064</v>
      </c>
      <c r="E403">
        <v>181</v>
      </c>
      <c r="F403">
        <v>18519</v>
      </c>
      <c r="G403">
        <v>579</v>
      </c>
      <c r="H403">
        <v>2272</v>
      </c>
      <c r="I403">
        <v>0</v>
      </c>
      <c r="J403">
        <v>2573</v>
      </c>
      <c r="K403">
        <v>26</v>
      </c>
      <c r="L403">
        <v>6491</v>
      </c>
      <c r="M403">
        <v>155</v>
      </c>
      <c r="N403">
        <v>2231</v>
      </c>
      <c r="O403">
        <v>153</v>
      </c>
      <c r="P403">
        <v>3418</v>
      </c>
      <c r="Q403">
        <v>175</v>
      </c>
      <c r="R403">
        <v>4316</v>
      </c>
      <c r="S403">
        <v>54</v>
      </c>
      <c r="T403">
        <v>4935</v>
      </c>
      <c r="U403">
        <v>105</v>
      </c>
      <c r="V403">
        <v>3619</v>
      </c>
      <c r="W403">
        <v>92</v>
      </c>
      <c r="X403">
        <v>14681</v>
      </c>
      <c r="Y403">
        <v>443</v>
      </c>
      <c r="Z403">
        <v>15174</v>
      </c>
      <c r="AA403">
        <v>317</v>
      </c>
      <c r="AB403">
        <v>23951</v>
      </c>
      <c r="AC403">
        <v>454</v>
      </c>
      <c r="AD403">
        <v>2046</v>
      </c>
      <c r="AE403">
        <v>27</v>
      </c>
      <c r="AF403">
        <v>42</v>
      </c>
      <c r="AG403">
        <v>0</v>
      </c>
      <c r="AH403">
        <v>2444</v>
      </c>
      <c r="AI403">
        <v>105</v>
      </c>
      <c r="AJ403">
        <v>571</v>
      </c>
      <c r="AK403">
        <v>139</v>
      </c>
      <c r="AL403">
        <v>795</v>
      </c>
      <c r="AM403">
        <v>35</v>
      </c>
      <c r="AN403">
        <v>1223</v>
      </c>
      <c r="AO403">
        <v>207</v>
      </c>
      <c r="AP403">
        <v>23434</v>
      </c>
      <c r="AQ403">
        <v>386</v>
      </c>
      <c r="AR403">
        <v>2166</v>
      </c>
      <c r="AS403">
        <v>33</v>
      </c>
      <c r="AT403">
        <v>27689</v>
      </c>
      <c r="AU403">
        <v>727</v>
      </c>
      <c r="AV403">
        <v>26551</v>
      </c>
      <c r="AW403">
        <v>429</v>
      </c>
      <c r="AX403">
        <v>3304</v>
      </c>
      <c r="AY403">
        <v>331</v>
      </c>
      <c r="AZ403">
        <v>2189</v>
      </c>
      <c r="BA403">
        <v>60</v>
      </c>
      <c r="BB403">
        <v>1115</v>
      </c>
      <c r="BC403">
        <v>271</v>
      </c>
      <c r="BD403">
        <v>915</v>
      </c>
      <c r="BE403">
        <v>94</v>
      </c>
      <c r="BF403">
        <v>2890</v>
      </c>
      <c r="BG403">
        <v>173</v>
      </c>
      <c r="BH403">
        <v>5925</v>
      </c>
      <c r="BI403">
        <v>87</v>
      </c>
      <c r="BJ403">
        <v>8830</v>
      </c>
      <c r="BK403">
        <v>72</v>
      </c>
      <c r="BL403">
        <v>16438</v>
      </c>
      <c r="BM403">
        <v>378</v>
      </c>
      <c r="BN403">
        <v>15893</v>
      </c>
      <c r="BO403">
        <v>373</v>
      </c>
      <c r="BP403">
        <v>545</v>
      </c>
      <c r="BQ403">
        <v>5</v>
      </c>
      <c r="BR403">
        <v>2081</v>
      </c>
      <c r="BS403">
        <v>201</v>
      </c>
      <c r="BT403">
        <v>12240</v>
      </c>
      <c r="BU403">
        <v>160</v>
      </c>
      <c r="BV403">
        <v>4533</v>
      </c>
      <c r="BW403">
        <v>319</v>
      </c>
      <c r="BX403">
        <v>1746</v>
      </c>
      <c r="BY403">
        <v>100</v>
      </c>
      <c r="BZ403">
        <v>1710</v>
      </c>
      <c r="CA403">
        <v>74</v>
      </c>
      <c r="CB403">
        <v>2430</v>
      </c>
      <c r="CC403">
        <v>207</v>
      </c>
      <c r="CD403">
        <v>7319</v>
      </c>
      <c r="CE403">
        <v>357</v>
      </c>
      <c r="CF403">
        <v>20074</v>
      </c>
      <c r="CG403">
        <v>196</v>
      </c>
      <c r="CH403">
        <v>760</v>
      </c>
      <c r="CI403">
        <v>29095</v>
      </c>
      <c r="CJ403">
        <v>25717</v>
      </c>
      <c r="CK403">
        <v>5929</v>
      </c>
      <c r="CL403">
        <v>23378</v>
      </c>
      <c r="CM403">
        <v>4440</v>
      </c>
      <c r="CN403">
        <v>2081</v>
      </c>
      <c r="CO403">
        <v>93</v>
      </c>
      <c r="CP403">
        <v>619</v>
      </c>
      <c r="CQ403">
        <v>2663</v>
      </c>
      <c r="CR403">
        <v>624</v>
      </c>
      <c r="CS403">
        <v>2149</v>
      </c>
      <c r="CT403">
        <v>760</v>
      </c>
      <c r="CU403">
        <v>423</v>
      </c>
      <c r="CV403">
        <v>1562</v>
      </c>
      <c r="CW403">
        <v>1894</v>
      </c>
      <c r="CX403">
        <v>3803</v>
      </c>
      <c r="CY403">
        <v>1216</v>
      </c>
      <c r="CZ403">
        <v>863</v>
      </c>
      <c r="DA403">
        <v>462</v>
      </c>
      <c r="DB403">
        <v>367</v>
      </c>
      <c r="DC403">
        <v>281</v>
      </c>
      <c r="DD403">
        <v>521</v>
      </c>
      <c r="DE403">
        <v>1968</v>
      </c>
      <c r="DF403">
        <v>8017</v>
      </c>
      <c r="DG403">
        <v>6767</v>
      </c>
      <c r="DH403">
        <v>3454</v>
      </c>
      <c r="DI403">
        <v>336</v>
      </c>
      <c r="DJ403">
        <v>210</v>
      </c>
      <c r="DK403">
        <v>914</v>
      </c>
      <c r="DL403">
        <v>432</v>
      </c>
      <c r="DM403">
        <v>26464</v>
      </c>
      <c r="DN403">
        <v>2911</v>
      </c>
      <c r="DO403">
        <v>8353</v>
      </c>
      <c r="DP403">
        <v>1632</v>
      </c>
      <c r="DQ403">
        <v>158</v>
      </c>
      <c r="DR403">
        <v>148</v>
      </c>
      <c r="DS403">
        <v>284</v>
      </c>
      <c r="DT403">
        <v>190</v>
      </c>
      <c r="DU403">
        <v>88</v>
      </c>
      <c r="DV403">
        <v>731</v>
      </c>
      <c r="DW403">
        <v>9985</v>
      </c>
      <c r="DX403" t="s">
        <v>1523</v>
      </c>
      <c r="DY403" t="s">
        <v>1085</v>
      </c>
      <c r="DZ403" t="s">
        <v>1608</v>
      </c>
      <c r="EA403" s="68" t="s">
        <v>700</v>
      </c>
      <c r="EB403">
        <v>55378</v>
      </c>
      <c r="EC403">
        <v>0.7</v>
      </c>
      <c r="ED403">
        <v>1.1000000000000001</v>
      </c>
      <c r="EE403">
        <v>1.8</v>
      </c>
      <c r="EF403">
        <v>2.6</v>
      </c>
      <c r="EG403">
        <v>2.5</v>
      </c>
      <c r="EH403">
        <v>1.3</v>
      </c>
      <c r="EI403">
        <v>1.2</v>
      </c>
      <c r="EJ403">
        <v>1.5</v>
      </c>
      <c r="EK403">
        <v>1.2</v>
      </c>
      <c r="EL403">
        <v>1.3</v>
      </c>
      <c r="EM403">
        <v>1</v>
      </c>
      <c r="EN403">
        <v>0.8</v>
      </c>
      <c r="EO403">
        <v>1</v>
      </c>
      <c r="EP403">
        <v>0.8</v>
      </c>
      <c r="EQ403">
        <v>0.7</v>
      </c>
      <c r="ER403">
        <v>1.3</v>
      </c>
      <c r="ES403">
        <v>32.700000000000003</v>
      </c>
      <c r="ET403">
        <v>3.9</v>
      </c>
      <c r="EU403">
        <v>9.5</v>
      </c>
      <c r="EV403">
        <v>4.3</v>
      </c>
      <c r="EW403">
        <v>9.5</v>
      </c>
      <c r="EX403">
        <v>0.6</v>
      </c>
      <c r="EY403">
        <v>0.5</v>
      </c>
      <c r="EZ403">
        <v>4.0999999999999996</v>
      </c>
      <c r="FA403">
        <v>2.4</v>
      </c>
      <c r="FB403">
        <v>10.3</v>
      </c>
      <c r="FC403">
        <v>1.5</v>
      </c>
      <c r="FD403">
        <v>0.8</v>
      </c>
      <c r="FE403">
        <v>7.3</v>
      </c>
      <c r="FF403">
        <v>3.6</v>
      </c>
      <c r="FG403">
        <v>0.9</v>
      </c>
      <c r="FH403">
        <v>0.6</v>
      </c>
      <c r="FI403">
        <v>0.7</v>
      </c>
      <c r="FJ403">
        <v>0.8</v>
      </c>
      <c r="FK403">
        <v>1.8</v>
      </c>
      <c r="FL403">
        <v>3.6</v>
      </c>
      <c r="FM403">
        <v>0.7</v>
      </c>
      <c r="FN403">
        <v>2.2000000000000002</v>
      </c>
      <c r="FO403">
        <v>3.9</v>
      </c>
      <c r="FP403">
        <v>4.7</v>
      </c>
      <c r="FQ403">
        <v>2.1</v>
      </c>
      <c r="FR403">
        <v>0.5</v>
      </c>
      <c r="FS403">
        <v>73</v>
      </c>
      <c r="FZ403" t="s">
        <v>1871</v>
      </c>
      <c r="GA403" t="s">
        <v>1871</v>
      </c>
      <c r="GB403" t="s">
        <v>1209</v>
      </c>
      <c r="GC403" s="68" t="s">
        <v>2364</v>
      </c>
    </row>
    <row r="404" spans="1:185" x14ac:dyDescent="0.25">
      <c r="A404">
        <v>55379</v>
      </c>
      <c r="B404">
        <v>43949</v>
      </c>
      <c r="C404">
        <v>1890</v>
      </c>
      <c r="D404">
        <v>13747</v>
      </c>
      <c r="E404">
        <v>489</v>
      </c>
      <c r="F404">
        <v>26511</v>
      </c>
      <c r="G404">
        <v>1398</v>
      </c>
      <c r="H404">
        <v>3691</v>
      </c>
      <c r="I404">
        <v>3</v>
      </c>
      <c r="J404">
        <v>4397</v>
      </c>
      <c r="K404">
        <v>46</v>
      </c>
      <c r="L404">
        <v>9350</v>
      </c>
      <c r="M404">
        <v>443</v>
      </c>
      <c r="N404">
        <v>3431</v>
      </c>
      <c r="O404">
        <v>246</v>
      </c>
      <c r="P404">
        <v>5446</v>
      </c>
      <c r="Q404">
        <v>322</v>
      </c>
      <c r="R404">
        <v>7286</v>
      </c>
      <c r="S404">
        <v>405</v>
      </c>
      <c r="T404">
        <v>6237</v>
      </c>
      <c r="U404">
        <v>274</v>
      </c>
      <c r="V404">
        <v>4111</v>
      </c>
      <c r="W404">
        <v>151</v>
      </c>
      <c r="X404">
        <v>22237</v>
      </c>
      <c r="Y404">
        <v>1209</v>
      </c>
      <c r="Z404">
        <v>21712</v>
      </c>
      <c r="AA404">
        <v>681</v>
      </c>
      <c r="AB404">
        <v>32552</v>
      </c>
      <c r="AC404">
        <v>1041</v>
      </c>
      <c r="AD404">
        <v>3121</v>
      </c>
      <c r="AE404">
        <v>49</v>
      </c>
      <c r="AF404">
        <v>419</v>
      </c>
      <c r="AG404">
        <v>133</v>
      </c>
      <c r="AH404">
        <v>4584</v>
      </c>
      <c r="AI404">
        <v>208</v>
      </c>
      <c r="AJ404">
        <v>1702</v>
      </c>
      <c r="AK404">
        <v>429</v>
      </c>
      <c r="AL404">
        <v>1555</v>
      </c>
      <c r="AM404">
        <v>30</v>
      </c>
      <c r="AN404">
        <v>3470</v>
      </c>
      <c r="AO404">
        <v>688</v>
      </c>
      <c r="AP404">
        <v>30946</v>
      </c>
      <c r="AQ404">
        <v>789</v>
      </c>
      <c r="AR404">
        <v>3027</v>
      </c>
      <c r="AS404">
        <v>108</v>
      </c>
      <c r="AT404">
        <v>40922</v>
      </c>
      <c r="AU404">
        <v>1782</v>
      </c>
      <c r="AV404">
        <v>37216</v>
      </c>
      <c r="AW404">
        <v>1229</v>
      </c>
      <c r="AX404">
        <v>6733</v>
      </c>
      <c r="AY404">
        <v>661</v>
      </c>
      <c r="AZ404">
        <v>3914</v>
      </c>
      <c r="BA404">
        <v>193</v>
      </c>
      <c r="BB404">
        <v>2819</v>
      </c>
      <c r="BC404">
        <v>468</v>
      </c>
      <c r="BD404">
        <v>2111</v>
      </c>
      <c r="BE404">
        <v>265</v>
      </c>
      <c r="BF404">
        <v>6273</v>
      </c>
      <c r="BG404">
        <v>525</v>
      </c>
      <c r="BH404">
        <v>8849</v>
      </c>
      <c r="BI404">
        <v>305</v>
      </c>
      <c r="BJ404">
        <v>9538</v>
      </c>
      <c r="BK404">
        <v>60</v>
      </c>
      <c r="BL404">
        <v>23115</v>
      </c>
      <c r="BM404">
        <v>1103</v>
      </c>
      <c r="BN404">
        <v>22383</v>
      </c>
      <c r="BO404">
        <v>973</v>
      </c>
      <c r="BP404">
        <v>732</v>
      </c>
      <c r="BQ404">
        <v>130</v>
      </c>
      <c r="BR404">
        <v>3396</v>
      </c>
      <c r="BS404">
        <v>295</v>
      </c>
      <c r="BT404">
        <v>16795</v>
      </c>
      <c r="BU404">
        <v>498</v>
      </c>
      <c r="BV404">
        <v>6583</v>
      </c>
      <c r="BW404">
        <v>596</v>
      </c>
      <c r="BX404">
        <v>3133</v>
      </c>
      <c r="BY404">
        <v>304</v>
      </c>
      <c r="BZ404">
        <v>2790</v>
      </c>
      <c r="CA404">
        <v>290</v>
      </c>
      <c r="CB404">
        <v>4595</v>
      </c>
      <c r="CC404">
        <v>547</v>
      </c>
      <c r="CD404">
        <v>17063</v>
      </c>
      <c r="CE404">
        <v>1046</v>
      </c>
      <c r="CF404">
        <v>22119</v>
      </c>
      <c r="CG404">
        <v>279</v>
      </c>
      <c r="CH404">
        <v>1890</v>
      </c>
      <c r="CI404">
        <v>42059</v>
      </c>
      <c r="CJ404">
        <v>34594</v>
      </c>
      <c r="CK404">
        <v>11063</v>
      </c>
      <c r="CL404">
        <v>32627</v>
      </c>
      <c r="CM404">
        <v>8639</v>
      </c>
      <c r="CN404">
        <v>3469</v>
      </c>
      <c r="CO404">
        <v>301</v>
      </c>
      <c r="CP404">
        <v>1314</v>
      </c>
      <c r="CQ404">
        <v>4189</v>
      </c>
      <c r="CR404">
        <v>520</v>
      </c>
      <c r="CS404">
        <v>2508</v>
      </c>
      <c r="CT404">
        <v>1225</v>
      </c>
      <c r="CU404">
        <v>496</v>
      </c>
      <c r="CV404">
        <v>2003</v>
      </c>
      <c r="CW404">
        <v>2349</v>
      </c>
      <c r="CX404">
        <v>4421</v>
      </c>
      <c r="CY404">
        <v>2545</v>
      </c>
      <c r="CZ404">
        <v>1407</v>
      </c>
      <c r="DA404">
        <v>449</v>
      </c>
      <c r="DB404">
        <v>574</v>
      </c>
      <c r="DC404">
        <v>380</v>
      </c>
      <c r="DD404">
        <v>902</v>
      </c>
      <c r="DE404">
        <v>3963</v>
      </c>
      <c r="DF404">
        <v>10775</v>
      </c>
      <c r="DG404">
        <v>8457</v>
      </c>
      <c r="DH404">
        <v>4618</v>
      </c>
      <c r="DI404">
        <v>778</v>
      </c>
      <c r="DJ404">
        <v>477</v>
      </c>
      <c r="DK404">
        <v>1540</v>
      </c>
      <c r="DL404">
        <v>978</v>
      </c>
      <c r="DM404">
        <v>39083</v>
      </c>
      <c r="DN404">
        <v>5069</v>
      </c>
      <c r="DO404">
        <v>11189</v>
      </c>
      <c r="DP404">
        <v>3549</v>
      </c>
      <c r="DQ404">
        <v>225</v>
      </c>
      <c r="DR404">
        <v>609</v>
      </c>
      <c r="DS404">
        <v>660</v>
      </c>
      <c r="DT404">
        <v>312</v>
      </c>
      <c r="DU404">
        <v>339</v>
      </c>
      <c r="DV404">
        <v>1237</v>
      </c>
      <c r="DW404">
        <v>14738</v>
      </c>
      <c r="DX404" t="s">
        <v>1523</v>
      </c>
      <c r="DY404" t="s">
        <v>1085</v>
      </c>
      <c r="DZ404" t="s">
        <v>1609</v>
      </c>
      <c r="EA404" s="68" t="s">
        <v>700</v>
      </c>
      <c r="EB404">
        <v>55379</v>
      </c>
      <c r="EC404">
        <v>0.8</v>
      </c>
      <c r="ED404">
        <v>0.7</v>
      </c>
      <c r="EE404">
        <v>1.5</v>
      </c>
      <c r="EF404">
        <v>3.6</v>
      </c>
      <c r="EG404">
        <v>2.2999999999999998</v>
      </c>
      <c r="EH404">
        <v>1.5</v>
      </c>
      <c r="EI404">
        <v>1.4</v>
      </c>
      <c r="EJ404">
        <v>1.5</v>
      </c>
      <c r="EK404">
        <v>0.2</v>
      </c>
      <c r="EL404">
        <v>1.1000000000000001</v>
      </c>
      <c r="EM404">
        <v>1</v>
      </c>
      <c r="EN404">
        <v>0.1</v>
      </c>
      <c r="EO404">
        <v>1.1000000000000001</v>
      </c>
      <c r="EP404">
        <v>0.8</v>
      </c>
      <c r="EQ404">
        <v>0.8</v>
      </c>
      <c r="ER404">
        <v>1.9</v>
      </c>
      <c r="ES404">
        <v>15.1</v>
      </c>
      <c r="ET404">
        <v>2.2000000000000002</v>
      </c>
      <c r="EU404">
        <v>7.3</v>
      </c>
      <c r="EV404">
        <v>1.4</v>
      </c>
      <c r="EW404">
        <v>6.6</v>
      </c>
      <c r="EX404">
        <v>0.8</v>
      </c>
      <c r="EY404">
        <v>0.7</v>
      </c>
      <c r="EZ404">
        <v>2.9</v>
      </c>
      <c r="FA404">
        <v>2.4</v>
      </c>
      <c r="FB404">
        <v>6.4</v>
      </c>
      <c r="FC404">
        <v>2</v>
      </c>
      <c r="FD404">
        <v>0.9</v>
      </c>
      <c r="FE404">
        <v>4.5</v>
      </c>
      <c r="FF404">
        <v>2.5</v>
      </c>
      <c r="FG404">
        <v>1.1000000000000001</v>
      </c>
      <c r="FH404">
        <v>0.5</v>
      </c>
      <c r="FI404">
        <v>1</v>
      </c>
      <c r="FJ404">
        <v>1.1000000000000001</v>
      </c>
      <c r="FK404">
        <v>9.3000000000000007</v>
      </c>
      <c r="FL404">
        <v>2.8</v>
      </c>
      <c r="FM404">
        <v>0.9</v>
      </c>
      <c r="FN404">
        <v>2.6</v>
      </c>
      <c r="FO404">
        <v>3.2</v>
      </c>
      <c r="FP404">
        <v>3.6</v>
      </c>
      <c r="FQ404">
        <v>1.7</v>
      </c>
      <c r="FR404">
        <v>0.6</v>
      </c>
      <c r="FS404">
        <v>124</v>
      </c>
      <c r="FZ404" t="s">
        <v>1871</v>
      </c>
      <c r="GA404" t="s">
        <v>1871</v>
      </c>
      <c r="GB404" t="s">
        <v>1210</v>
      </c>
      <c r="GC404" s="68" t="s">
        <v>2364</v>
      </c>
    </row>
    <row r="405" spans="1:185" x14ac:dyDescent="0.25">
      <c r="A405">
        <v>55382</v>
      </c>
      <c r="B405">
        <v>3649</v>
      </c>
      <c r="C405">
        <v>123</v>
      </c>
      <c r="D405">
        <v>868</v>
      </c>
      <c r="E405">
        <v>34</v>
      </c>
      <c r="F405">
        <v>2206</v>
      </c>
      <c r="G405">
        <v>89</v>
      </c>
      <c r="H405">
        <v>575</v>
      </c>
      <c r="I405">
        <v>0</v>
      </c>
      <c r="J405">
        <v>213</v>
      </c>
      <c r="K405">
        <v>9</v>
      </c>
      <c r="L405">
        <v>655</v>
      </c>
      <c r="M405">
        <v>25</v>
      </c>
      <c r="N405">
        <v>265</v>
      </c>
      <c r="O405">
        <v>14</v>
      </c>
      <c r="P405">
        <v>274</v>
      </c>
      <c r="Q405">
        <v>26</v>
      </c>
      <c r="R405">
        <v>539</v>
      </c>
      <c r="S405">
        <v>6</v>
      </c>
      <c r="T405">
        <v>507</v>
      </c>
      <c r="U405">
        <v>13</v>
      </c>
      <c r="V405">
        <v>621</v>
      </c>
      <c r="W405">
        <v>30</v>
      </c>
      <c r="X405">
        <v>1844</v>
      </c>
      <c r="Y405">
        <v>80</v>
      </c>
      <c r="Z405">
        <v>1805</v>
      </c>
      <c r="AA405">
        <v>43</v>
      </c>
      <c r="AB405">
        <v>3636</v>
      </c>
      <c r="AC405">
        <v>123</v>
      </c>
      <c r="AD405">
        <v>0</v>
      </c>
      <c r="AE405">
        <v>0</v>
      </c>
      <c r="AF405">
        <v>2</v>
      </c>
      <c r="AG405">
        <v>0</v>
      </c>
      <c r="AH405">
        <v>2</v>
      </c>
      <c r="AI405">
        <v>0</v>
      </c>
      <c r="AJ405">
        <v>0</v>
      </c>
      <c r="AK405">
        <v>0</v>
      </c>
      <c r="AL405">
        <v>9</v>
      </c>
      <c r="AM405">
        <v>0</v>
      </c>
      <c r="AN405">
        <v>2</v>
      </c>
      <c r="AO405">
        <v>0</v>
      </c>
      <c r="AP405">
        <v>3636</v>
      </c>
      <c r="AQ405">
        <v>123</v>
      </c>
      <c r="AR405">
        <v>372</v>
      </c>
      <c r="AS405">
        <v>7</v>
      </c>
      <c r="AT405">
        <v>3277</v>
      </c>
      <c r="AU405">
        <v>116</v>
      </c>
      <c r="AV405">
        <v>3642</v>
      </c>
      <c r="AW405">
        <v>120</v>
      </c>
      <c r="AX405">
        <v>7</v>
      </c>
      <c r="AY405">
        <v>3</v>
      </c>
      <c r="AZ405">
        <v>4</v>
      </c>
      <c r="BA405">
        <v>0</v>
      </c>
      <c r="BB405">
        <v>3</v>
      </c>
      <c r="BC405">
        <v>3</v>
      </c>
      <c r="BD405">
        <v>142</v>
      </c>
      <c r="BE405">
        <v>0</v>
      </c>
      <c r="BF405">
        <v>860</v>
      </c>
      <c r="BG405">
        <v>38</v>
      </c>
      <c r="BH405">
        <v>976</v>
      </c>
      <c r="BI405">
        <v>23</v>
      </c>
      <c r="BJ405">
        <v>538</v>
      </c>
      <c r="BK405">
        <v>14</v>
      </c>
      <c r="BL405">
        <v>1863</v>
      </c>
      <c r="BM405">
        <v>61</v>
      </c>
      <c r="BN405">
        <v>1774</v>
      </c>
      <c r="BO405">
        <v>58</v>
      </c>
      <c r="BP405">
        <v>89</v>
      </c>
      <c r="BQ405">
        <v>3</v>
      </c>
      <c r="BR405">
        <v>343</v>
      </c>
      <c r="BS405">
        <v>28</v>
      </c>
      <c r="BT405">
        <v>1265</v>
      </c>
      <c r="BU405">
        <v>26</v>
      </c>
      <c r="BV405">
        <v>660</v>
      </c>
      <c r="BW405">
        <v>42</v>
      </c>
      <c r="BX405">
        <v>281</v>
      </c>
      <c r="BY405">
        <v>21</v>
      </c>
      <c r="BZ405">
        <v>170</v>
      </c>
      <c r="CA405">
        <v>3</v>
      </c>
      <c r="CB405">
        <v>291</v>
      </c>
      <c r="CC405">
        <v>8</v>
      </c>
      <c r="CD405">
        <v>1574</v>
      </c>
      <c r="CE405">
        <v>65</v>
      </c>
      <c r="CF405">
        <v>1781</v>
      </c>
      <c r="CG405">
        <v>50</v>
      </c>
      <c r="CH405">
        <v>123</v>
      </c>
      <c r="CI405">
        <v>3526</v>
      </c>
      <c r="CJ405">
        <v>2961</v>
      </c>
      <c r="CK405">
        <v>1095</v>
      </c>
      <c r="CL405">
        <v>3460</v>
      </c>
      <c r="CM405">
        <v>31</v>
      </c>
      <c r="CN405">
        <v>3</v>
      </c>
      <c r="CO405">
        <v>75</v>
      </c>
      <c r="CP405">
        <v>234</v>
      </c>
      <c r="CQ405">
        <v>349</v>
      </c>
      <c r="CR405">
        <v>64</v>
      </c>
      <c r="CS405">
        <v>160</v>
      </c>
      <c r="CT405">
        <v>113</v>
      </c>
      <c r="CU405">
        <v>25</v>
      </c>
      <c r="CV405">
        <v>100</v>
      </c>
      <c r="CW405">
        <v>97</v>
      </c>
      <c r="CX405">
        <v>386</v>
      </c>
      <c r="CY405">
        <v>151</v>
      </c>
      <c r="CZ405">
        <v>69</v>
      </c>
      <c r="DA405">
        <v>98</v>
      </c>
      <c r="DB405">
        <v>72</v>
      </c>
      <c r="DC405">
        <v>25</v>
      </c>
      <c r="DD405">
        <v>75</v>
      </c>
      <c r="DE405">
        <v>417</v>
      </c>
      <c r="DF405">
        <v>992</v>
      </c>
      <c r="DG405">
        <v>854</v>
      </c>
      <c r="DH405">
        <v>328</v>
      </c>
      <c r="DI405">
        <v>56</v>
      </c>
      <c r="DJ405">
        <v>30</v>
      </c>
      <c r="DK405">
        <v>82</v>
      </c>
      <c r="DL405">
        <v>31</v>
      </c>
      <c r="DM405">
        <v>3387</v>
      </c>
      <c r="DN405">
        <v>244</v>
      </c>
      <c r="DO405">
        <v>1280</v>
      </c>
      <c r="DP405">
        <v>129</v>
      </c>
      <c r="DQ405">
        <v>8</v>
      </c>
      <c r="DR405">
        <v>30</v>
      </c>
      <c r="DS405">
        <v>29</v>
      </c>
      <c r="DT405">
        <v>10</v>
      </c>
      <c r="DU405">
        <v>12</v>
      </c>
      <c r="DV405">
        <v>15</v>
      </c>
      <c r="DW405">
        <v>1409</v>
      </c>
      <c r="DX405" t="s">
        <v>1516</v>
      </c>
      <c r="DY405" t="s">
        <v>1088</v>
      </c>
      <c r="DZ405" t="s">
        <v>1610</v>
      </c>
      <c r="EA405" s="68" t="s">
        <v>700</v>
      </c>
      <c r="EB405">
        <v>55382</v>
      </c>
      <c r="EC405">
        <v>1.4</v>
      </c>
      <c r="ED405">
        <v>6.5</v>
      </c>
      <c r="EE405">
        <v>4.5</v>
      </c>
      <c r="EF405">
        <v>6</v>
      </c>
      <c r="EG405">
        <v>8.5</v>
      </c>
      <c r="EH405">
        <v>1.2</v>
      </c>
      <c r="EI405">
        <v>2</v>
      </c>
      <c r="EJ405">
        <v>3.2</v>
      </c>
      <c r="EK405">
        <v>4.4000000000000004</v>
      </c>
      <c r="EL405">
        <v>3.7</v>
      </c>
      <c r="EM405">
        <v>1.6</v>
      </c>
      <c r="EN405">
        <v>3</v>
      </c>
      <c r="EO405">
        <v>2.4</v>
      </c>
      <c r="EP405">
        <v>1.2</v>
      </c>
      <c r="EQ405">
        <v>1.4</v>
      </c>
      <c r="ES405">
        <v>100</v>
      </c>
      <c r="ET405">
        <v>100</v>
      </c>
      <c r="EV405">
        <v>72.5</v>
      </c>
      <c r="EW405">
        <v>100</v>
      </c>
      <c r="EX405">
        <v>1.4</v>
      </c>
      <c r="EY405">
        <v>1.4</v>
      </c>
      <c r="EZ405">
        <v>57.1</v>
      </c>
      <c r="FA405">
        <v>100</v>
      </c>
      <c r="FB405">
        <v>100</v>
      </c>
      <c r="FC405">
        <v>1.8</v>
      </c>
      <c r="FD405">
        <v>1.5</v>
      </c>
      <c r="FE405">
        <v>11.6</v>
      </c>
      <c r="FF405">
        <v>3.4</v>
      </c>
      <c r="FG405">
        <v>1.4</v>
      </c>
      <c r="FH405">
        <v>1.8</v>
      </c>
      <c r="FI405">
        <v>1.7</v>
      </c>
      <c r="FJ405">
        <v>1.8</v>
      </c>
      <c r="FK405">
        <v>5</v>
      </c>
      <c r="FL405">
        <v>5</v>
      </c>
      <c r="FM405">
        <v>1.9</v>
      </c>
      <c r="FN405">
        <v>3.1</v>
      </c>
      <c r="FO405">
        <v>5.7</v>
      </c>
      <c r="FP405">
        <v>2.9</v>
      </c>
      <c r="FQ405">
        <v>2.2999999999999998</v>
      </c>
      <c r="FR405">
        <v>2</v>
      </c>
      <c r="FS405">
        <v>4</v>
      </c>
      <c r="FZ405" t="s">
        <v>1871</v>
      </c>
      <c r="GA405" t="s">
        <v>1871</v>
      </c>
      <c r="GB405" t="s">
        <v>1211</v>
      </c>
      <c r="GC405" s="68" t="s">
        <v>2364</v>
      </c>
    </row>
    <row r="406" spans="1:185" x14ac:dyDescent="0.25">
      <c r="A406">
        <v>55385</v>
      </c>
      <c r="B406">
        <v>1239</v>
      </c>
      <c r="C406">
        <v>73</v>
      </c>
      <c r="D406">
        <v>277</v>
      </c>
      <c r="E406">
        <v>8</v>
      </c>
      <c r="F406">
        <v>750</v>
      </c>
      <c r="G406">
        <v>63</v>
      </c>
      <c r="H406">
        <v>212</v>
      </c>
      <c r="I406">
        <v>2</v>
      </c>
      <c r="J406">
        <v>45</v>
      </c>
      <c r="K406">
        <v>0</v>
      </c>
      <c r="L406">
        <v>232</v>
      </c>
      <c r="M406">
        <v>8</v>
      </c>
      <c r="N406">
        <v>65</v>
      </c>
      <c r="O406">
        <v>9</v>
      </c>
      <c r="P406">
        <v>112</v>
      </c>
      <c r="Q406">
        <v>16</v>
      </c>
      <c r="R406">
        <v>156</v>
      </c>
      <c r="S406">
        <v>13</v>
      </c>
      <c r="T406">
        <v>206</v>
      </c>
      <c r="U406">
        <v>4</v>
      </c>
      <c r="V406">
        <v>211</v>
      </c>
      <c r="W406">
        <v>21</v>
      </c>
      <c r="X406">
        <v>660</v>
      </c>
      <c r="Y406">
        <v>34</v>
      </c>
      <c r="Z406">
        <v>579</v>
      </c>
      <c r="AA406">
        <v>39</v>
      </c>
      <c r="AB406">
        <v>1205</v>
      </c>
      <c r="AC406">
        <v>63</v>
      </c>
      <c r="AD406">
        <v>3</v>
      </c>
      <c r="AE406">
        <v>3</v>
      </c>
      <c r="AF406">
        <v>0</v>
      </c>
      <c r="AG406">
        <v>0</v>
      </c>
      <c r="AH406">
        <v>2</v>
      </c>
      <c r="AI406">
        <v>0</v>
      </c>
      <c r="AJ406">
        <v>9</v>
      </c>
      <c r="AK406">
        <v>7</v>
      </c>
      <c r="AL406">
        <v>20</v>
      </c>
      <c r="AM406">
        <v>0</v>
      </c>
      <c r="AN406">
        <v>28</v>
      </c>
      <c r="AO406">
        <v>10</v>
      </c>
      <c r="AP406">
        <v>1189</v>
      </c>
      <c r="AQ406">
        <v>63</v>
      </c>
      <c r="AR406">
        <v>154</v>
      </c>
      <c r="AS406">
        <v>2</v>
      </c>
      <c r="AT406">
        <v>1085</v>
      </c>
      <c r="AU406">
        <v>71</v>
      </c>
      <c r="AV406">
        <v>1227</v>
      </c>
      <c r="AW406">
        <v>63</v>
      </c>
      <c r="AX406">
        <v>12</v>
      </c>
      <c r="AY406">
        <v>10</v>
      </c>
      <c r="AZ406">
        <v>4</v>
      </c>
      <c r="BA406">
        <v>2</v>
      </c>
      <c r="BB406">
        <v>8</v>
      </c>
      <c r="BC406">
        <v>8</v>
      </c>
      <c r="BD406">
        <v>50</v>
      </c>
      <c r="BE406">
        <v>5</v>
      </c>
      <c r="BF406">
        <v>348</v>
      </c>
      <c r="BG406">
        <v>35</v>
      </c>
      <c r="BH406">
        <v>395</v>
      </c>
      <c r="BI406">
        <v>14</v>
      </c>
      <c r="BJ406">
        <v>104</v>
      </c>
      <c r="BK406">
        <v>2</v>
      </c>
      <c r="BL406">
        <v>633</v>
      </c>
      <c r="BM406">
        <v>55</v>
      </c>
      <c r="BN406">
        <v>592</v>
      </c>
      <c r="BO406">
        <v>49</v>
      </c>
      <c r="BP406">
        <v>41</v>
      </c>
      <c r="BQ406">
        <v>6</v>
      </c>
      <c r="BR406">
        <v>117</v>
      </c>
      <c r="BS406">
        <v>8</v>
      </c>
      <c r="BT406">
        <v>457</v>
      </c>
      <c r="BU406">
        <v>25</v>
      </c>
      <c r="BV406">
        <v>191</v>
      </c>
      <c r="BW406">
        <v>29</v>
      </c>
      <c r="BX406">
        <v>102</v>
      </c>
      <c r="BY406">
        <v>9</v>
      </c>
      <c r="BZ406">
        <v>123</v>
      </c>
      <c r="CA406">
        <v>13</v>
      </c>
      <c r="CB406">
        <v>229</v>
      </c>
      <c r="CC406">
        <v>27</v>
      </c>
      <c r="CD406">
        <v>541</v>
      </c>
      <c r="CE406">
        <v>44</v>
      </c>
      <c r="CF406">
        <v>469</v>
      </c>
      <c r="CG406">
        <v>2</v>
      </c>
      <c r="CH406">
        <v>73</v>
      </c>
      <c r="CI406">
        <v>1166</v>
      </c>
      <c r="CJ406">
        <v>875</v>
      </c>
      <c r="CK406">
        <v>471</v>
      </c>
      <c r="CL406">
        <v>1198</v>
      </c>
      <c r="CM406">
        <v>14</v>
      </c>
      <c r="CN406">
        <v>5</v>
      </c>
      <c r="CO406">
        <v>85</v>
      </c>
      <c r="CP406">
        <v>56</v>
      </c>
      <c r="CQ406">
        <v>153</v>
      </c>
      <c r="CR406">
        <v>15</v>
      </c>
      <c r="CS406">
        <v>73</v>
      </c>
      <c r="CT406">
        <v>39</v>
      </c>
      <c r="CU406">
        <v>0</v>
      </c>
      <c r="CV406">
        <v>13</v>
      </c>
      <c r="CW406">
        <v>34</v>
      </c>
      <c r="CX406">
        <v>127</v>
      </c>
      <c r="CY406">
        <v>26</v>
      </c>
      <c r="CZ406">
        <v>23</v>
      </c>
      <c r="DA406">
        <v>8</v>
      </c>
      <c r="DB406">
        <v>15</v>
      </c>
      <c r="DC406">
        <v>12</v>
      </c>
      <c r="DD406">
        <v>27</v>
      </c>
      <c r="DE406">
        <v>201</v>
      </c>
      <c r="DF406">
        <v>346</v>
      </c>
      <c r="DG406">
        <v>289</v>
      </c>
      <c r="DH406">
        <v>84</v>
      </c>
      <c r="DI406">
        <v>30</v>
      </c>
      <c r="DJ406">
        <v>18</v>
      </c>
      <c r="DK406">
        <v>27</v>
      </c>
      <c r="DL406">
        <v>15</v>
      </c>
      <c r="DM406">
        <v>1116</v>
      </c>
      <c r="DN406">
        <v>118</v>
      </c>
      <c r="DO406">
        <v>425</v>
      </c>
      <c r="DP406">
        <v>122</v>
      </c>
      <c r="DQ406">
        <v>23</v>
      </c>
      <c r="DR406">
        <v>4</v>
      </c>
      <c r="DS406">
        <v>21</v>
      </c>
      <c r="DT406">
        <v>7</v>
      </c>
      <c r="DU406">
        <v>2</v>
      </c>
      <c r="DV406">
        <v>34</v>
      </c>
      <c r="DW406">
        <v>547</v>
      </c>
      <c r="DX406" t="s">
        <v>1522</v>
      </c>
      <c r="DY406" t="s">
        <v>1058</v>
      </c>
      <c r="DZ406" t="s">
        <v>1611</v>
      </c>
      <c r="EA406" s="68" t="s">
        <v>700</v>
      </c>
      <c r="EB406">
        <v>55385</v>
      </c>
      <c r="EC406">
        <v>1.9</v>
      </c>
      <c r="ED406">
        <v>31.1</v>
      </c>
      <c r="EE406">
        <v>3.4</v>
      </c>
      <c r="EF406">
        <v>16.7</v>
      </c>
      <c r="EG406">
        <v>10.4</v>
      </c>
      <c r="EH406">
        <v>4.7</v>
      </c>
      <c r="EI406">
        <v>2</v>
      </c>
      <c r="EJ406">
        <v>7.1</v>
      </c>
      <c r="EK406">
        <v>2.2000000000000002</v>
      </c>
      <c r="EL406">
        <v>2.9</v>
      </c>
      <c r="EM406">
        <v>2.9</v>
      </c>
      <c r="EN406">
        <v>1.2</v>
      </c>
      <c r="EO406">
        <v>2.8</v>
      </c>
      <c r="EP406">
        <v>2.6</v>
      </c>
      <c r="EQ406">
        <v>1.9</v>
      </c>
      <c r="ER406">
        <v>100</v>
      </c>
      <c r="ET406">
        <v>100</v>
      </c>
      <c r="EU406">
        <v>31</v>
      </c>
      <c r="EV406">
        <v>48.7</v>
      </c>
      <c r="EW406">
        <v>24.9</v>
      </c>
      <c r="EX406">
        <v>1.9</v>
      </c>
      <c r="EY406">
        <v>1.8</v>
      </c>
      <c r="EZ406">
        <v>21.5</v>
      </c>
      <c r="FA406">
        <v>49</v>
      </c>
      <c r="FB406">
        <v>76.900000000000006</v>
      </c>
      <c r="FC406">
        <v>1.7</v>
      </c>
      <c r="FD406">
        <v>2.2000000000000002</v>
      </c>
      <c r="FE406">
        <v>10.7</v>
      </c>
      <c r="FF406">
        <v>4.8</v>
      </c>
      <c r="FG406">
        <v>2</v>
      </c>
      <c r="FH406">
        <v>2.8</v>
      </c>
      <c r="FI406">
        <v>3.5</v>
      </c>
      <c r="FJ406">
        <v>3.5</v>
      </c>
      <c r="FK406">
        <v>9.8000000000000007</v>
      </c>
      <c r="FL406">
        <v>7.7</v>
      </c>
      <c r="FM406">
        <v>2.8</v>
      </c>
      <c r="FN406">
        <v>9</v>
      </c>
      <c r="FO406">
        <v>9</v>
      </c>
      <c r="FP406">
        <v>6.7</v>
      </c>
      <c r="FQ406">
        <v>3.6</v>
      </c>
      <c r="FR406">
        <v>0.5</v>
      </c>
      <c r="FS406">
        <v>11</v>
      </c>
      <c r="FZ406" t="s">
        <v>1871</v>
      </c>
      <c r="GA406" t="s">
        <v>1871</v>
      </c>
      <c r="GB406" t="s">
        <v>1212</v>
      </c>
      <c r="GC406" s="68" t="s">
        <v>2364</v>
      </c>
    </row>
    <row r="407" spans="1:185" x14ac:dyDescent="0.25">
      <c r="A407">
        <v>55390</v>
      </c>
      <c r="B407">
        <v>2548</v>
      </c>
      <c r="C407">
        <v>53</v>
      </c>
      <c r="D407">
        <v>663</v>
      </c>
      <c r="E407">
        <v>0</v>
      </c>
      <c r="F407">
        <v>1579</v>
      </c>
      <c r="G407">
        <v>53</v>
      </c>
      <c r="H407">
        <v>306</v>
      </c>
      <c r="I407">
        <v>0</v>
      </c>
      <c r="J407">
        <v>257</v>
      </c>
      <c r="K407">
        <v>0</v>
      </c>
      <c r="L407">
        <v>406</v>
      </c>
      <c r="M407">
        <v>0</v>
      </c>
      <c r="N407">
        <v>144</v>
      </c>
      <c r="O407">
        <v>8</v>
      </c>
      <c r="P407">
        <v>377</v>
      </c>
      <c r="Q407">
        <v>26</v>
      </c>
      <c r="R407">
        <v>340</v>
      </c>
      <c r="S407">
        <v>4</v>
      </c>
      <c r="T407">
        <v>325</v>
      </c>
      <c r="U407">
        <v>10</v>
      </c>
      <c r="V407">
        <v>393</v>
      </c>
      <c r="W407">
        <v>5</v>
      </c>
      <c r="X407">
        <v>1368</v>
      </c>
      <c r="Y407">
        <v>33</v>
      </c>
      <c r="Z407">
        <v>1180</v>
      </c>
      <c r="AA407">
        <v>20</v>
      </c>
      <c r="AB407">
        <v>2445</v>
      </c>
      <c r="AC407">
        <v>40</v>
      </c>
      <c r="AD407">
        <v>17</v>
      </c>
      <c r="AE407">
        <v>0</v>
      </c>
      <c r="AF407">
        <v>4</v>
      </c>
      <c r="AG407">
        <v>0</v>
      </c>
      <c r="AH407">
        <v>10</v>
      </c>
      <c r="AI407">
        <v>0</v>
      </c>
      <c r="AJ407">
        <v>13</v>
      </c>
      <c r="AK407">
        <v>13</v>
      </c>
      <c r="AL407">
        <v>59</v>
      </c>
      <c r="AM407">
        <v>0</v>
      </c>
      <c r="AN407">
        <v>25</v>
      </c>
      <c r="AO407">
        <v>9</v>
      </c>
      <c r="AP407">
        <v>2424</v>
      </c>
      <c r="AQ407">
        <v>35</v>
      </c>
      <c r="AR407">
        <v>287</v>
      </c>
      <c r="AS407">
        <v>5</v>
      </c>
      <c r="AT407">
        <v>2261</v>
      </c>
      <c r="AU407">
        <v>48</v>
      </c>
      <c r="AV407">
        <v>2526</v>
      </c>
      <c r="AW407">
        <v>49</v>
      </c>
      <c r="AX407">
        <v>22</v>
      </c>
      <c r="AY407">
        <v>4</v>
      </c>
      <c r="AZ407">
        <v>6</v>
      </c>
      <c r="BA407">
        <v>0</v>
      </c>
      <c r="BB407">
        <v>16</v>
      </c>
      <c r="BC407">
        <v>4</v>
      </c>
      <c r="BD407">
        <v>126</v>
      </c>
      <c r="BE407">
        <v>0</v>
      </c>
      <c r="BF407">
        <v>662</v>
      </c>
      <c r="BG407">
        <v>25</v>
      </c>
      <c r="BH407">
        <v>604</v>
      </c>
      <c r="BI407">
        <v>18</v>
      </c>
      <c r="BJ407">
        <v>349</v>
      </c>
      <c r="BK407">
        <v>2</v>
      </c>
      <c r="BL407">
        <v>1318</v>
      </c>
      <c r="BM407">
        <v>27</v>
      </c>
      <c r="BN407">
        <v>1274</v>
      </c>
      <c r="BO407">
        <v>18</v>
      </c>
      <c r="BP407">
        <v>44</v>
      </c>
      <c r="BQ407">
        <v>9</v>
      </c>
      <c r="BR407">
        <v>261</v>
      </c>
      <c r="BS407">
        <v>26</v>
      </c>
      <c r="BT407">
        <v>959</v>
      </c>
      <c r="BU407">
        <v>4</v>
      </c>
      <c r="BV407">
        <v>422</v>
      </c>
      <c r="BW407">
        <v>20</v>
      </c>
      <c r="BX407">
        <v>198</v>
      </c>
      <c r="BY407">
        <v>29</v>
      </c>
      <c r="BZ407">
        <v>135</v>
      </c>
      <c r="CA407">
        <v>12</v>
      </c>
      <c r="CB407">
        <v>231</v>
      </c>
      <c r="CC407">
        <v>16</v>
      </c>
      <c r="CD407">
        <v>1008</v>
      </c>
      <c r="CE407">
        <v>22</v>
      </c>
      <c r="CF407">
        <v>1309</v>
      </c>
      <c r="CG407">
        <v>15</v>
      </c>
      <c r="CH407">
        <v>53</v>
      </c>
      <c r="CI407">
        <v>2495</v>
      </c>
      <c r="CJ407">
        <v>2149</v>
      </c>
      <c r="CK407">
        <v>656</v>
      </c>
      <c r="CL407">
        <v>2277</v>
      </c>
      <c r="CM407">
        <v>60</v>
      </c>
      <c r="CN407">
        <v>18</v>
      </c>
      <c r="CO407">
        <v>62</v>
      </c>
      <c r="CP407">
        <v>175</v>
      </c>
      <c r="CQ407">
        <v>195</v>
      </c>
      <c r="CR407">
        <v>65</v>
      </c>
      <c r="CS407">
        <v>97</v>
      </c>
      <c r="CT407">
        <v>45</v>
      </c>
      <c r="CU407">
        <v>27</v>
      </c>
      <c r="CV407">
        <v>83</v>
      </c>
      <c r="CW407">
        <v>133</v>
      </c>
      <c r="CX407">
        <v>323</v>
      </c>
      <c r="CY407">
        <v>37</v>
      </c>
      <c r="CZ407">
        <v>74</v>
      </c>
      <c r="DA407">
        <v>16</v>
      </c>
      <c r="DB407">
        <v>30</v>
      </c>
      <c r="DC407">
        <v>18</v>
      </c>
      <c r="DD407">
        <v>34</v>
      </c>
      <c r="DE407">
        <v>270</v>
      </c>
      <c r="DF407">
        <v>674</v>
      </c>
      <c r="DG407">
        <v>585</v>
      </c>
      <c r="DH407">
        <v>249</v>
      </c>
      <c r="DI407">
        <v>52</v>
      </c>
      <c r="DJ407">
        <v>20</v>
      </c>
      <c r="DK407">
        <v>37</v>
      </c>
      <c r="DL407">
        <v>17</v>
      </c>
      <c r="DM407">
        <v>2196</v>
      </c>
      <c r="DN407">
        <v>309</v>
      </c>
      <c r="DO407">
        <v>798</v>
      </c>
      <c r="DP407">
        <v>146</v>
      </c>
      <c r="DQ407">
        <v>38</v>
      </c>
      <c r="DR407">
        <v>23</v>
      </c>
      <c r="DS407">
        <v>8</v>
      </c>
      <c r="DT407">
        <v>38</v>
      </c>
      <c r="DU407">
        <v>7</v>
      </c>
      <c r="DV407">
        <v>23</v>
      </c>
      <c r="DW407">
        <v>944</v>
      </c>
      <c r="DX407" t="s">
        <v>1516</v>
      </c>
      <c r="DY407" t="s">
        <v>1101</v>
      </c>
      <c r="DZ407" t="s">
        <v>1612</v>
      </c>
      <c r="EA407" s="68" t="s">
        <v>700</v>
      </c>
      <c r="EB407">
        <v>55390</v>
      </c>
      <c r="EC407">
        <v>1</v>
      </c>
      <c r="ED407">
        <v>6.6</v>
      </c>
      <c r="EE407">
        <v>4.2</v>
      </c>
      <c r="EF407">
        <v>7</v>
      </c>
      <c r="EG407">
        <v>5.3</v>
      </c>
      <c r="EH407">
        <v>1.7</v>
      </c>
      <c r="EI407">
        <v>2.5</v>
      </c>
      <c r="EJ407">
        <v>1.4</v>
      </c>
      <c r="EK407">
        <v>8.6</v>
      </c>
      <c r="EL407">
        <v>2.6</v>
      </c>
      <c r="EM407">
        <v>1.6</v>
      </c>
      <c r="EN407">
        <v>5.6</v>
      </c>
      <c r="EO407">
        <v>1.4</v>
      </c>
      <c r="EP407">
        <v>1.3</v>
      </c>
      <c r="EQ407">
        <v>0.8</v>
      </c>
      <c r="ER407">
        <v>52.8</v>
      </c>
      <c r="ES407">
        <v>100</v>
      </c>
      <c r="ET407">
        <v>68.8</v>
      </c>
      <c r="EU407">
        <v>60.4</v>
      </c>
      <c r="EV407">
        <v>25.2</v>
      </c>
      <c r="EW407">
        <v>11.9</v>
      </c>
      <c r="EX407">
        <v>0.7</v>
      </c>
      <c r="EY407">
        <v>0.9</v>
      </c>
      <c r="EZ407">
        <v>30.3</v>
      </c>
      <c r="FA407">
        <v>88.8</v>
      </c>
      <c r="FB407">
        <v>52.9</v>
      </c>
      <c r="FC407">
        <v>2.1</v>
      </c>
      <c r="FD407">
        <v>1.1000000000000001</v>
      </c>
      <c r="FE407">
        <v>12.9</v>
      </c>
      <c r="FF407">
        <v>2.7</v>
      </c>
      <c r="FG407">
        <v>2.6</v>
      </c>
      <c r="FH407">
        <v>1</v>
      </c>
      <c r="FI407">
        <v>1.1000000000000001</v>
      </c>
      <c r="FJ407">
        <v>1</v>
      </c>
      <c r="FK407">
        <v>14.9</v>
      </c>
      <c r="FL407">
        <v>7.5</v>
      </c>
      <c r="FM407">
        <v>0.5</v>
      </c>
      <c r="FN407">
        <v>3</v>
      </c>
      <c r="FO407">
        <v>10.3</v>
      </c>
      <c r="FP407">
        <v>6.2</v>
      </c>
      <c r="FQ407">
        <v>1.5</v>
      </c>
      <c r="FR407">
        <v>0.9</v>
      </c>
      <c r="FS407">
        <v>14</v>
      </c>
      <c r="FZ407" t="s">
        <v>1871</v>
      </c>
      <c r="GA407" t="s">
        <v>1871</v>
      </c>
      <c r="GB407" t="s">
        <v>1213</v>
      </c>
      <c r="GC407" s="68" t="s">
        <v>2364</v>
      </c>
    </row>
    <row r="408" spans="1:185" x14ac:dyDescent="0.25">
      <c r="A408">
        <v>55391</v>
      </c>
      <c r="B408">
        <v>16208</v>
      </c>
      <c r="C408">
        <v>369</v>
      </c>
      <c r="D408">
        <v>3836</v>
      </c>
      <c r="E408">
        <v>49</v>
      </c>
      <c r="F408">
        <v>8878</v>
      </c>
      <c r="G408">
        <v>314</v>
      </c>
      <c r="H408">
        <v>3494</v>
      </c>
      <c r="I408">
        <v>6</v>
      </c>
      <c r="J408">
        <v>937</v>
      </c>
      <c r="K408">
        <v>0</v>
      </c>
      <c r="L408">
        <v>2899</v>
      </c>
      <c r="M408">
        <v>49</v>
      </c>
      <c r="N408">
        <v>610</v>
      </c>
      <c r="O408">
        <v>27</v>
      </c>
      <c r="P408">
        <v>858</v>
      </c>
      <c r="Q408">
        <v>14</v>
      </c>
      <c r="R408">
        <v>1956</v>
      </c>
      <c r="S408">
        <v>93</v>
      </c>
      <c r="T408">
        <v>2513</v>
      </c>
      <c r="U408">
        <v>125</v>
      </c>
      <c r="V408">
        <v>2941</v>
      </c>
      <c r="W408">
        <v>55</v>
      </c>
      <c r="X408">
        <v>8198</v>
      </c>
      <c r="Y408">
        <v>136</v>
      </c>
      <c r="Z408">
        <v>8010</v>
      </c>
      <c r="AA408">
        <v>233</v>
      </c>
      <c r="AB408">
        <v>15475</v>
      </c>
      <c r="AC408">
        <v>321</v>
      </c>
      <c r="AD408">
        <v>246</v>
      </c>
      <c r="AE408">
        <v>24</v>
      </c>
      <c r="AF408">
        <v>4</v>
      </c>
      <c r="AG408">
        <v>0</v>
      </c>
      <c r="AH408">
        <v>315</v>
      </c>
      <c r="AI408">
        <v>17</v>
      </c>
      <c r="AJ408">
        <v>23</v>
      </c>
      <c r="AK408">
        <v>7</v>
      </c>
      <c r="AL408">
        <v>145</v>
      </c>
      <c r="AM408">
        <v>0</v>
      </c>
      <c r="AN408">
        <v>121</v>
      </c>
      <c r="AO408">
        <v>9</v>
      </c>
      <c r="AP408">
        <v>15377</v>
      </c>
      <c r="AQ408">
        <v>319</v>
      </c>
      <c r="AR408">
        <v>1405</v>
      </c>
      <c r="AS408">
        <v>32</v>
      </c>
      <c r="AT408">
        <v>14803</v>
      </c>
      <c r="AU408">
        <v>337</v>
      </c>
      <c r="AV408">
        <v>15519</v>
      </c>
      <c r="AW408">
        <v>326</v>
      </c>
      <c r="AX408">
        <v>689</v>
      </c>
      <c r="AY408">
        <v>43</v>
      </c>
      <c r="AZ408">
        <v>366</v>
      </c>
      <c r="BA408">
        <v>0</v>
      </c>
      <c r="BB408">
        <v>323</v>
      </c>
      <c r="BC408">
        <v>43</v>
      </c>
      <c r="BD408">
        <v>183</v>
      </c>
      <c r="BE408">
        <v>7</v>
      </c>
      <c r="BF408">
        <v>1398</v>
      </c>
      <c r="BG408">
        <v>10</v>
      </c>
      <c r="BH408">
        <v>2599</v>
      </c>
      <c r="BI408">
        <v>139</v>
      </c>
      <c r="BJ408">
        <v>7582</v>
      </c>
      <c r="BK408">
        <v>137</v>
      </c>
      <c r="BL408">
        <v>7261</v>
      </c>
      <c r="BM408">
        <v>257</v>
      </c>
      <c r="BN408">
        <v>7071</v>
      </c>
      <c r="BO408">
        <v>228</v>
      </c>
      <c r="BP408">
        <v>190</v>
      </c>
      <c r="BQ408">
        <v>29</v>
      </c>
      <c r="BR408">
        <v>1617</v>
      </c>
      <c r="BS408">
        <v>57</v>
      </c>
      <c r="BT408">
        <v>5195</v>
      </c>
      <c r="BU408">
        <v>138</v>
      </c>
      <c r="BV408">
        <v>2310</v>
      </c>
      <c r="BW408">
        <v>118</v>
      </c>
      <c r="BX408">
        <v>1373</v>
      </c>
      <c r="BY408">
        <v>58</v>
      </c>
      <c r="BZ408">
        <v>733</v>
      </c>
      <c r="CA408">
        <v>55</v>
      </c>
      <c r="CB408">
        <v>986</v>
      </c>
      <c r="CC408">
        <v>99</v>
      </c>
      <c r="CD408">
        <v>2868</v>
      </c>
      <c r="CE408">
        <v>131</v>
      </c>
      <c r="CF408">
        <v>12332</v>
      </c>
      <c r="CG408">
        <v>139</v>
      </c>
      <c r="CH408">
        <v>369</v>
      </c>
      <c r="CI408">
        <v>15839</v>
      </c>
      <c r="CJ408">
        <v>14208</v>
      </c>
      <c r="CK408">
        <v>4253</v>
      </c>
      <c r="CL408">
        <v>14682</v>
      </c>
      <c r="CM408">
        <v>897</v>
      </c>
      <c r="CN408">
        <v>116</v>
      </c>
      <c r="CO408">
        <v>38</v>
      </c>
      <c r="CP408">
        <v>439</v>
      </c>
      <c r="CQ408">
        <v>1004</v>
      </c>
      <c r="CR408">
        <v>492</v>
      </c>
      <c r="CS408">
        <v>898</v>
      </c>
      <c r="CT408">
        <v>186</v>
      </c>
      <c r="CU408">
        <v>248</v>
      </c>
      <c r="CV408">
        <v>1074</v>
      </c>
      <c r="CW408">
        <v>1261</v>
      </c>
      <c r="CX408">
        <v>1475</v>
      </c>
      <c r="CY408">
        <v>450</v>
      </c>
      <c r="CZ408">
        <v>267</v>
      </c>
      <c r="DA408">
        <v>143</v>
      </c>
      <c r="DB408">
        <v>94</v>
      </c>
      <c r="DC408">
        <v>37</v>
      </c>
      <c r="DD408">
        <v>143</v>
      </c>
      <c r="DE408">
        <v>2075</v>
      </c>
      <c r="DF408">
        <v>4681</v>
      </c>
      <c r="DG408">
        <v>4119</v>
      </c>
      <c r="DH408">
        <v>1488</v>
      </c>
      <c r="DI408">
        <v>208</v>
      </c>
      <c r="DJ408">
        <v>121</v>
      </c>
      <c r="DK408">
        <v>354</v>
      </c>
      <c r="DL408">
        <v>269</v>
      </c>
      <c r="DM408">
        <v>14260</v>
      </c>
      <c r="DN408">
        <v>1879</v>
      </c>
      <c r="DO408">
        <v>5348</v>
      </c>
      <c r="DP408">
        <v>1408</v>
      </c>
      <c r="DQ408">
        <v>152</v>
      </c>
      <c r="DR408">
        <v>172</v>
      </c>
      <c r="DS408">
        <v>145</v>
      </c>
      <c r="DT408">
        <v>143</v>
      </c>
      <c r="DU408">
        <v>146</v>
      </c>
      <c r="DV408">
        <v>559</v>
      </c>
      <c r="DW408">
        <v>6756</v>
      </c>
      <c r="DX408" t="s">
        <v>1523</v>
      </c>
      <c r="DY408" t="s">
        <v>1042</v>
      </c>
      <c r="DZ408" t="s">
        <v>1576</v>
      </c>
      <c r="EA408" s="68" t="s">
        <v>700</v>
      </c>
      <c r="EB408">
        <v>55391</v>
      </c>
      <c r="EC408">
        <v>0.8</v>
      </c>
      <c r="ED408">
        <v>1.8</v>
      </c>
      <c r="EE408">
        <v>1.8</v>
      </c>
      <c r="EF408">
        <v>4.0999999999999996</v>
      </c>
      <c r="EG408">
        <v>2.1</v>
      </c>
      <c r="EH408">
        <v>3.4</v>
      </c>
      <c r="EI408">
        <v>2.8</v>
      </c>
      <c r="EJ408">
        <v>1.3</v>
      </c>
      <c r="EK408">
        <v>0.5</v>
      </c>
      <c r="EL408">
        <v>1.4</v>
      </c>
      <c r="EM408">
        <v>1.2</v>
      </c>
      <c r="EN408">
        <v>0.3</v>
      </c>
      <c r="EO408">
        <v>0.8</v>
      </c>
      <c r="EP408">
        <v>1.3</v>
      </c>
      <c r="EQ408">
        <v>0.8</v>
      </c>
      <c r="ER408">
        <v>10</v>
      </c>
      <c r="ES408">
        <v>100</v>
      </c>
      <c r="ET408">
        <v>6.7</v>
      </c>
      <c r="EU408">
        <v>61.6</v>
      </c>
      <c r="EV408">
        <v>11.4</v>
      </c>
      <c r="EW408">
        <v>11.9</v>
      </c>
      <c r="EX408">
        <v>0.8</v>
      </c>
      <c r="EY408">
        <v>0.8</v>
      </c>
      <c r="EZ408">
        <v>5.6</v>
      </c>
      <c r="FA408">
        <v>4.7</v>
      </c>
      <c r="FB408">
        <v>12.6</v>
      </c>
      <c r="FC408">
        <v>2.2999999999999998</v>
      </c>
      <c r="FD408">
        <v>0.8</v>
      </c>
      <c r="FE408">
        <v>8.3000000000000007</v>
      </c>
      <c r="FF408">
        <v>1.2</v>
      </c>
      <c r="FG408">
        <v>2.7</v>
      </c>
      <c r="FH408">
        <v>0.9</v>
      </c>
      <c r="FI408">
        <v>1.3</v>
      </c>
      <c r="FJ408">
        <v>1.2</v>
      </c>
      <c r="FK408">
        <v>12.4</v>
      </c>
      <c r="FL408">
        <v>2.2000000000000002</v>
      </c>
      <c r="FM408">
        <v>1.5</v>
      </c>
      <c r="FN408">
        <v>2.2999999999999998</v>
      </c>
      <c r="FO408">
        <v>2.6</v>
      </c>
      <c r="FP408">
        <v>6.8</v>
      </c>
      <c r="FQ408">
        <v>2.4</v>
      </c>
      <c r="FR408">
        <v>0.7</v>
      </c>
      <c r="FS408">
        <v>46</v>
      </c>
      <c r="FZ408" t="s">
        <v>1871</v>
      </c>
      <c r="GA408" t="s">
        <v>1871</v>
      </c>
      <c r="GB408" t="s">
        <v>1214</v>
      </c>
      <c r="GC408" s="68" t="s">
        <v>2364</v>
      </c>
    </row>
    <row r="409" spans="1:185" x14ac:dyDescent="0.25">
      <c r="A409">
        <v>55398</v>
      </c>
      <c r="B409">
        <v>15891</v>
      </c>
      <c r="C409">
        <v>507</v>
      </c>
      <c r="D409">
        <v>4520</v>
      </c>
      <c r="E409">
        <v>94</v>
      </c>
      <c r="F409">
        <v>9781</v>
      </c>
      <c r="G409">
        <v>413</v>
      </c>
      <c r="H409">
        <v>1590</v>
      </c>
      <c r="I409">
        <v>0</v>
      </c>
      <c r="J409">
        <v>1086</v>
      </c>
      <c r="K409">
        <v>32</v>
      </c>
      <c r="L409">
        <v>3434</v>
      </c>
      <c r="M409">
        <v>62</v>
      </c>
      <c r="N409">
        <v>1375</v>
      </c>
      <c r="O409">
        <v>127</v>
      </c>
      <c r="P409">
        <v>1615</v>
      </c>
      <c r="Q409">
        <v>0</v>
      </c>
      <c r="R409">
        <v>2231</v>
      </c>
      <c r="S409">
        <v>50</v>
      </c>
      <c r="T409">
        <v>2827</v>
      </c>
      <c r="U409">
        <v>179</v>
      </c>
      <c r="V409">
        <v>1733</v>
      </c>
      <c r="W409">
        <v>57</v>
      </c>
      <c r="X409">
        <v>8210</v>
      </c>
      <c r="Y409">
        <v>355</v>
      </c>
      <c r="Z409">
        <v>7681</v>
      </c>
      <c r="AA409">
        <v>152</v>
      </c>
      <c r="AB409">
        <v>15033</v>
      </c>
      <c r="AC409">
        <v>350</v>
      </c>
      <c r="AD409">
        <v>45</v>
      </c>
      <c r="AE409">
        <v>0</v>
      </c>
      <c r="AF409">
        <v>0</v>
      </c>
      <c r="AG409">
        <v>0</v>
      </c>
      <c r="AH409">
        <v>174</v>
      </c>
      <c r="AI409">
        <v>16</v>
      </c>
      <c r="AJ409">
        <v>26</v>
      </c>
      <c r="AK409">
        <v>0</v>
      </c>
      <c r="AL409">
        <v>613</v>
      </c>
      <c r="AM409">
        <v>141</v>
      </c>
      <c r="AN409">
        <v>395</v>
      </c>
      <c r="AO409">
        <v>102</v>
      </c>
      <c r="AP409">
        <v>14878</v>
      </c>
      <c r="AQ409">
        <v>350</v>
      </c>
      <c r="AR409">
        <v>1456</v>
      </c>
      <c r="AS409">
        <v>46</v>
      </c>
      <c r="AT409">
        <v>14435</v>
      </c>
      <c r="AU409">
        <v>461</v>
      </c>
      <c r="AV409">
        <v>15527</v>
      </c>
      <c r="AW409">
        <v>491</v>
      </c>
      <c r="AX409">
        <v>364</v>
      </c>
      <c r="AY409">
        <v>16</v>
      </c>
      <c r="AZ409">
        <v>313</v>
      </c>
      <c r="BA409">
        <v>0</v>
      </c>
      <c r="BB409">
        <v>51</v>
      </c>
      <c r="BC409">
        <v>16</v>
      </c>
      <c r="BD409">
        <v>466</v>
      </c>
      <c r="BE409">
        <v>10</v>
      </c>
      <c r="BF409">
        <v>3024</v>
      </c>
      <c r="BG409">
        <v>156</v>
      </c>
      <c r="BH409">
        <v>4084</v>
      </c>
      <c r="BI409">
        <v>99</v>
      </c>
      <c r="BJ409">
        <v>2422</v>
      </c>
      <c r="BK409">
        <v>21</v>
      </c>
      <c r="BL409">
        <v>8416</v>
      </c>
      <c r="BM409">
        <v>368</v>
      </c>
      <c r="BN409">
        <v>8094</v>
      </c>
      <c r="BO409">
        <v>282</v>
      </c>
      <c r="BP409">
        <v>322</v>
      </c>
      <c r="BQ409">
        <v>86</v>
      </c>
      <c r="BR409">
        <v>1365</v>
      </c>
      <c r="BS409">
        <v>45</v>
      </c>
      <c r="BT409">
        <v>5972</v>
      </c>
      <c r="BU409">
        <v>175</v>
      </c>
      <c r="BV409">
        <v>2697</v>
      </c>
      <c r="BW409">
        <v>145</v>
      </c>
      <c r="BX409">
        <v>1112</v>
      </c>
      <c r="BY409">
        <v>93</v>
      </c>
      <c r="BZ409">
        <v>847</v>
      </c>
      <c r="CA409">
        <v>20</v>
      </c>
      <c r="CB409">
        <v>1859</v>
      </c>
      <c r="CC409">
        <v>20</v>
      </c>
      <c r="CD409">
        <v>5883</v>
      </c>
      <c r="CE409">
        <v>320</v>
      </c>
      <c r="CF409">
        <v>8109</v>
      </c>
      <c r="CG409">
        <v>164</v>
      </c>
      <c r="CH409">
        <v>507</v>
      </c>
      <c r="CI409">
        <v>15384</v>
      </c>
      <c r="CJ409">
        <v>13495</v>
      </c>
      <c r="CK409">
        <v>3458</v>
      </c>
      <c r="CL409">
        <v>14792</v>
      </c>
      <c r="CM409">
        <v>292</v>
      </c>
      <c r="CN409">
        <v>25</v>
      </c>
      <c r="CO409">
        <v>69</v>
      </c>
      <c r="CP409">
        <v>886</v>
      </c>
      <c r="CQ409">
        <v>1704</v>
      </c>
      <c r="CR409">
        <v>410</v>
      </c>
      <c r="CS409">
        <v>850</v>
      </c>
      <c r="CT409">
        <v>666</v>
      </c>
      <c r="CU409">
        <v>89</v>
      </c>
      <c r="CV409">
        <v>558</v>
      </c>
      <c r="CW409">
        <v>634</v>
      </c>
      <c r="CX409">
        <v>1450</v>
      </c>
      <c r="CY409">
        <v>751</v>
      </c>
      <c r="CZ409">
        <v>292</v>
      </c>
      <c r="DA409">
        <v>293</v>
      </c>
      <c r="DB409">
        <v>225</v>
      </c>
      <c r="DC409">
        <v>91</v>
      </c>
      <c r="DD409">
        <v>162</v>
      </c>
      <c r="DE409">
        <v>1160</v>
      </c>
      <c r="DF409">
        <v>4231</v>
      </c>
      <c r="DG409">
        <v>3659</v>
      </c>
      <c r="DH409">
        <v>1572</v>
      </c>
      <c r="DI409">
        <v>207</v>
      </c>
      <c r="DJ409">
        <v>109</v>
      </c>
      <c r="DK409">
        <v>365</v>
      </c>
      <c r="DL409">
        <v>236</v>
      </c>
      <c r="DM409">
        <v>14177</v>
      </c>
      <c r="DN409">
        <v>1635</v>
      </c>
      <c r="DO409">
        <v>4840</v>
      </c>
      <c r="DP409">
        <v>551</v>
      </c>
      <c r="DQ409">
        <v>99</v>
      </c>
      <c r="DR409">
        <v>17</v>
      </c>
      <c r="DS409">
        <v>106</v>
      </c>
      <c r="DT409">
        <v>77</v>
      </c>
      <c r="DU409">
        <v>3</v>
      </c>
      <c r="DV409">
        <v>231</v>
      </c>
      <c r="DW409">
        <v>5391</v>
      </c>
      <c r="DX409" t="s">
        <v>1516</v>
      </c>
      <c r="DY409" t="s">
        <v>1086</v>
      </c>
      <c r="DZ409" t="s">
        <v>1613</v>
      </c>
      <c r="EA409" s="68" t="s">
        <v>700</v>
      </c>
      <c r="EB409">
        <v>55398</v>
      </c>
      <c r="EC409">
        <v>1.5</v>
      </c>
      <c r="ED409">
        <v>3.1</v>
      </c>
      <c r="EE409">
        <v>2.1</v>
      </c>
      <c r="EF409">
        <v>8.1</v>
      </c>
      <c r="EG409">
        <v>1.1000000000000001</v>
      </c>
      <c r="EH409">
        <v>1.9</v>
      </c>
      <c r="EI409">
        <v>4.4000000000000004</v>
      </c>
      <c r="EJ409">
        <v>2.7</v>
      </c>
      <c r="EK409">
        <v>1.6</v>
      </c>
      <c r="EL409">
        <v>1.8</v>
      </c>
      <c r="EM409">
        <v>2.1</v>
      </c>
      <c r="EN409">
        <v>1.1000000000000001</v>
      </c>
      <c r="EO409">
        <v>2.1</v>
      </c>
      <c r="EP409">
        <v>1.3</v>
      </c>
      <c r="EQ409">
        <v>1.2</v>
      </c>
      <c r="ER409">
        <v>31.1</v>
      </c>
      <c r="ET409">
        <v>15</v>
      </c>
      <c r="EU409">
        <v>42.7</v>
      </c>
      <c r="EV409">
        <v>18.3</v>
      </c>
      <c r="EW409">
        <v>25.8</v>
      </c>
      <c r="EX409">
        <v>1.2</v>
      </c>
      <c r="EY409">
        <v>1.5</v>
      </c>
      <c r="EZ409">
        <v>6.8</v>
      </c>
      <c r="FA409">
        <v>5.4</v>
      </c>
      <c r="FB409">
        <v>41.2</v>
      </c>
      <c r="FC409">
        <v>3.3</v>
      </c>
      <c r="FD409">
        <v>1.6</v>
      </c>
      <c r="FE409">
        <v>2.2999999999999998</v>
      </c>
      <c r="FF409">
        <v>3.9</v>
      </c>
      <c r="FG409">
        <v>1.5</v>
      </c>
      <c r="FH409">
        <v>1.2</v>
      </c>
      <c r="FI409">
        <v>2.4</v>
      </c>
      <c r="FJ409">
        <v>1.8</v>
      </c>
      <c r="FK409">
        <v>22.6</v>
      </c>
      <c r="FL409">
        <v>3.3</v>
      </c>
      <c r="FM409">
        <v>2</v>
      </c>
      <c r="FN409">
        <v>3.8</v>
      </c>
      <c r="FO409">
        <v>7.3</v>
      </c>
      <c r="FP409">
        <v>1.7</v>
      </c>
      <c r="FQ409">
        <v>3</v>
      </c>
      <c r="FR409">
        <v>1.8</v>
      </c>
      <c r="FS409">
        <v>31</v>
      </c>
      <c r="FZ409" t="s">
        <v>1871</v>
      </c>
      <c r="GA409" t="s">
        <v>1871</v>
      </c>
      <c r="GB409" t="s">
        <v>1215</v>
      </c>
      <c r="GC409" s="68" t="s">
        <v>2364</v>
      </c>
    </row>
    <row r="410" spans="1:185" x14ac:dyDescent="0.25">
      <c r="A410">
        <v>55403</v>
      </c>
      <c r="B410">
        <v>16555</v>
      </c>
      <c r="C410">
        <v>1100</v>
      </c>
      <c r="D410">
        <v>1133</v>
      </c>
      <c r="E410">
        <v>26</v>
      </c>
      <c r="F410">
        <v>13430</v>
      </c>
      <c r="G410">
        <v>1074</v>
      </c>
      <c r="H410">
        <v>1992</v>
      </c>
      <c r="I410">
        <v>0</v>
      </c>
      <c r="J410">
        <v>692</v>
      </c>
      <c r="K410">
        <v>13</v>
      </c>
      <c r="L410">
        <v>441</v>
      </c>
      <c r="M410">
        <v>13</v>
      </c>
      <c r="N410">
        <v>2411</v>
      </c>
      <c r="O410">
        <v>215</v>
      </c>
      <c r="P410">
        <v>5250</v>
      </c>
      <c r="Q410">
        <v>374</v>
      </c>
      <c r="R410">
        <v>1793</v>
      </c>
      <c r="S410">
        <v>198</v>
      </c>
      <c r="T410">
        <v>2124</v>
      </c>
      <c r="U410">
        <v>200</v>
      </c>
      <c r="V410">
        <v>1852</v>
      </c>
      <c r="W410">
        <v>87</v>
      </c>
      <c r="X410">
        <v>9193</v>
      </c>
      <c r="Y410">
        <v>667</v>
      </c>
      <c r="Z410">
        <v>7362</v>
      </c>
      <c r="AA410">
        <v>433</v>
      </c>
      <c r="AB410">
        <v>12075</v>
      </c>
      <c r="AC410">
        <v>680</v>
      </c>
      <c r="AD410">
        <v>2367</v>
      </c>
      <c r="AE410">
        <v>321</v>
      </c>
      <c r="AF410">
        <v>64</v>
      </c>
      <c r="AG410">
        <v>0</v>
      </c>
      <c r="AH410">
        <v>852</v>
      </c>
      <c r="AI410">
        <v>0</v>
      </c>
      <c r="AJ410">
        <v>269</v>
      </c>
      <c r="AK410">
        <v>37</v>
      </c>
      <c r="AL410">
        <v>922</v>
      </c>
      <c r="AM410">
        <v>62</v>
      </c>
      <c r="AN410">
        <v>1062</v>
      </c>
      <c r="AO410">
        <v>59</v>
      </c>
      <c r="AP410">
        <v>11534</v>
      </c>
      <c r="AQ410">
        <v>658</v>
      </c>
      <c r="AR410">
        <v>2249</v>
      </c>
      <c r="AS410">
        <v>151</v>
      </c>
      <c r="AT410">
        <v>14306</v>
      </c>
      <c r="AU410">
        <v>949</v>
      </c>
      <c r="AV410">
        <v>14121</v>
      </c>
      <c r="AW410">
        <v>938</v>
      </c>
      <c r="AX410">
        <v>2434</v>
      </c>
      <c r="AY410">
        <v>162</v>
      </c>
      <c r="AZ410">
        <v>1418</v>
      </c>
      <c r="BA410">
        <v>40</v>
      </c>
      <c r="BB410">
        <v>1016</v>
      </c>
      <c r="BC410">
        <v>122</v>
      </c>
      <c r="BD410">
        <v>597</v>
      </c>
      <c r="BE410">
        <v>82</v>
      </c>
      <c r="BF410">
        <v>1575</v>
      </c>
      <c r="BG410">
        <v>182</v>
      </c>
      <c r="BH410">
        <v>3210</v>
      </c>
      <c r="BI410">
        <v>463</v>
      </c>
      <c r="BJ410">
        <v>7629</v>
      </c>
      <c r="BK410">
        <v>132</v>
      </c>
      <c r="BL410">
        <v>11575</v>
      </c>
      <c r="BM410">
        <v>969</v>
      </c>
      <c r="BN410">
        <v>11047</v>
      </c>
      <c r="BO410">
        <v>906</v>
      </c>
      <c r="BP410">
        <v>528</v>
      </c>
      <c r="BQ410">
        <v>63</v>
      </c>
      <c r="BR410">
        <v>1855</v>
      </c>
      <c r="BS410">
        <v>105</v>
      </c>
      <c r="BT410">
        <v>7895</v>
      </c>
      <c r="BU410">
        <v>405</v>
      </c>
      <c r="BV410">
        <v>3931</v>
      </c>
      <c r="BW410">
        <v>558</v>
      </c>
      <c r="BX410">
        <v>1604</v>
      </c>
      <c r="BY410">
        <v>111</v>
      </c>
      <c r="BZ410">
        <v>3244</v>
      </c>
      <c r="CA410">
        <v>463</v>
      </c>
      <c r="CB410">
        <v>4375</v>
      </c>
      <c r="CC410">
        <v>526</v>
      </c>
      <c r="CD410">
        <v>5105</v>
      </c>
      <c r="CE410">
        <v>400</v>
      </c>
      <c r="CF410">
        <v>6961</v>
      </c>
      <c r="CG410">
        <v>157</v>
      </c>
      <c r="CH410">
        <v>1100</v>
      </c>
      <c r="CI410">
        <v>15455</v>
      </c>
      <c r="CJ410">
        <v>11381</v>
      </c>
      <c r="CK410">
        <v>5592</v>
      </c>
      <c r="CL410">
        <v>13085</v>
      </c>
      <c r="CM410">
        <v>2872</v>
      </c>
      <c r="CN410">
        <v>1110</v>
      </c>
      <c r="CO410">
        <v>0</v>
      </c>
      <c r="CP410">
        <v>186</v>
      </c>
      <c r="CQ410">
        <v>930</v>
      </c>
      <c r="CR410">
        <v>186</v>
      </c>
      <c r="CS410">
        <v>1370</v>
      </c>
      <c r="CT410">
        <v>166</v>
      </c>
      <c r="CU410">
        <v>356</v>
      </c>
      <c r="CV410">
        <v>1469</v>
      </c>
      <c r="CW410">
        <v>1987</v>
      </c>
      <c r="CX410">
        <v>2331</v>
      </c>
      <c r="CY410">
        <v>1783</v>
      </c>
      <c r="CZ410">
        <v>474</v>
      </c>
      <c r="DA410">
        <v>250</v>
      </c>
      <c r="DB410">
        <v>592</v>
      </c>
      <c r="DC410">
        <v>869</v>
      </c>
      <c r="DD410">
        <v>1569</v>
      </c>
      <c r="DE410">
        <v>8914</v>
      </c>
      <c r="DF410">
        <v>2168</v>
      </c>
      <c r="DG410">
        <v>1606</v>
      </c>
      <c r="DH410">
        <v>317</v>
      </c>
      <c r="DI410">
        <v>109</v>
      </c>
      <c r="DJ410">
        <v>50</v>
      </c>
      <c r="DK410">
        <v>453</v>
      </c>
      <c r="DL410">
        <v>348</v>
      </c>
      <c r="DM410">
        <v>11083</v>
      </c>
      <c r="DN410">
        <v>5207</v>
      </c>
      <c r="DO410">
        <v>2291</v>
      </c>
      <c r="DP410">
        <v>8791</v>
      </c>
      <c r="DQ410">
        <v>1352</v>
      </c>
      <c r="DR410">
        <v>867</v>
      </c>
      <c r="DS410">
        <v>1037</v>
      </c>
      <c r="DT410">
        <v>1218</v>
      </c>
      <c r="DU410">
        <v>869</v>
      </c>
      <c r="DV410">
        <v>3120</v>
      </c>
      <c r="DW410">
        <v>11082</v>
      </c>
      <c r="DX410" t="s">
        <v>1523</v>
      </c>
      <c r="DY410" t="s">
        <v>1042</v>
      </c>
      <c r="DZ410" t="s">
        <v>1614</v>
      </c>
      <c r="EA410" s="68" t="s">
        <v>700</v>
      </c>
      <c r="EB410">
        <v>55403</v>
      </c>
      <c r="EC410">
        <v>1.4</v>
      </c>
      <c r="ED410">
        <v>2.9</v>
      </c>
      <c r="EE410">
        <v>3.9</v>
      </c>
      <c r="EF410">
        <v>5.4</v>
      </c>
      <c r="EG410">
        <v>2.5</v>
      </c>
      <c r="EH410">
        <v>5.8</v>
      </c>
      <c r="EI410">
        <v>4.5</v>
      </c>
      <c r="EJ410">
        <v>2.9</v>
      </c>
      <c r="EK410">
        <v>1.5</v>
      </c>
      <c r="EL410">
        <v>2.2999999999999998</v>
      </c>
      <c r="EM410">
        <v>1.7</v>
      </c>
      <c r="EN410">
        <v>0.9</v>
      </c>
      <c r="EO410">
        <v>2</v>
      </c>
      <c r="EP410">
        <v>2</v>
      </c>
      <c r="EQ410">
        <v>1.5</v>
      </c>
      <c r="ER410">
        <v>5.8</v>
      </c>
      <c r="ES410">
        <v>23.6</v>
      </c>
      <c r="ET410">
        <v>2</v>
      </c>
      <c r="EU410">
        <v>15</v>
      </c>
      <c r="EV410">
        <v>6.4</v>
      </c>
      <c r="EW410">
        <v>4.0999999999999996</v>
      </c>
      <c r="EX410">
        <v>1.6</v>
      </c>
      <c r="EY410">
        <v>1.6</v>
      </c>
      <c r="EZ410">
        <v>4.9000000000000004</v>
      </c>
      <c r="FA410">
        <v>3.3</v>
      </c>
      <c r="FB410">
        <v>10.9</v>
      </c>
      <c r="FC410">
        <v>4.8</v>
      </c>
      <c r="FD410">
        <v>1.6</v>
      </c>
      <c r="FE410">
        <v>12.4</v>
      </c>
      <c r="FF410">
        <v>4.5999999999999996</v>
      </c>
      <c r="FG410">
        <v>4.3</v>
      </c>
      <c r="FH410">
        <v>1.1000000000000001</v>
      </c>
      <c r="FI410">
        <v>1.9</v>
      </c>
      <c r="FJ410">
        <v>1.9</v>
      </c>
      <c r="FK410">
        <v>9.1999999999999993</v>
      </c>
      <c r="FL410">
        <v>4.8</v>
      </c>
      <c r="FM410">
        <v>1.8</v>
      </c>
      <c r="FN410">
        <v>4.2</v>
      </c>
      <c r="FO410">
        <v>5.6</v>
      </c>
      <c r="FP410">
        <v>4.0999999999999996</v>
      </c>
      <c r="FQ410">
        <v>2.6</v>
      </c>
      <c r="FR410">
        <v>1.5</v>
      </c>
      <c r="FS410">
        <v>178</v>
      </c>
      <c r="FZ410" t="s">
        <v>1871</v>
      </c>
      <c r="GA410" t="s">
        <v>1871</v>
      </c>
      <c r="GB410" t="s">
        <v>1216</v>
      </c>
      <c r="GC410" s="68" t="s">
        <v>2364</v>
      </c>
    </row>
    <row r="411" spans="1:185" x14ac:dyDescent="0.25">
      <c r="A411">
        <v>55404</v>
      </c>
      <c r="B411">
        <v>26453</v>
      </c>
      <c r="C411">
        <v>2828</v>
      </c>
      <c r="D411">
        <v>6326</v>
      </c>
      <c r="E411">
        <v>229</v>
      </c>
      <c r="F411">
        <v>17914</v>
      </c>
      <c r="G411">
        <v>2503</v>
      </c>
      <c r="H411">
        <v>2213</v>
      </c>
      <c r="I411">
        <v>96</v>
      </c>
      <c r="J411">
        <v>2299</v>
      </c>
      <c r="K411">
        <v>54</v>
      </c>
      <c r="L411">
        <v>4027</v>
      </c>
      <c r="M411">
        <v>175</v>
      </c>
      <c r="N411">
        <v>4254</v>
      </c>
      <c r="O411">
        <v>561</v>
      </c>
      <c r="P411">
        <v>5374</v>
      </c>
      <c r="Q411">
        <v>791</v>
      </c>
      <c r="R411">
        <v>3253</v>
      </c>
      <c r="S411">
        <v>766</v>
      </c>
      <c r="T411">
        <v>2557</v>
      </c>
      <c r="U411">
        <v>260</v>
      </c>
      <c r="V411">
        <v>2476</v>
      </c>
      <c r="W411">
        <v>125</v>
      </c>
      <c r="X411">
        <v>13883</v>
      </c>
      <c r="Y411">
        <v>1698</v>
      </c>
      <c r="Z411">
        <v>12570</v>
      </c>
      <c r="AA411">
        <v>1130</v>
      </c>
      <c r="AB411">
        <v>11031</v>
      </c>
      <c r="AC411">
        <v>961</v>
      </c>
      <c r="AD411">
        <v>10533</v>
      </c>
      <c r="AE411">
        <v>1115</v>
      </c>
      <c r="AF411">
        <v>1165</v>
      </c>
      <c r="AG411">
        <v>140</v>
      </c>
      <c r="AH411">
        <v>1244</v>
      </c>
      <c r="AI411">
        <v>28</v>
      </c>
      <c r="AJ411">
        <v>1593</v>
      </c>
      <c r="AK411">
        <v>529</v>
      </c>
      <c r="AL411">
        <v>887</v>
      </c>
      <c r="AM411">
        <v>55</v>
      </c>
      <c r="AN411">
        <v>3315</v>
      </c>
      <c r="AO411">
        <v>984</v>
      </c>
      <c r="AP411">
        <v>9691</v>
      </c>
      <c r="AQ411">
        <v>505</v>
      </c>
      <c r="AR411">
        <v>5182</v>
      </c>
      <c r="AS411">
        <v>314</v>
      </c>
      <c r="AT411">
        <v>21271</v>
      </c>
      <c r="AU411">
        <v>2514</v>
      </c>
      <c r="AV411">
        <v>18442</v>
      </c>
      <c r="AW411">
        <v>1362</v>
      </c>
      <c r="AX411">
        <v>8011</v>
      </c>
      <c r="AY411">
        <v>1466</v>
      </c>
      <c r="AZ411">
        <v>3884</v>
      </c>
      <c r="BA411">
        <v>262</v>
      </c>
      <c r="BB411">
        <v>4127</v>
      </c>
      <c r="BC411">
        <v>1204</v>
      </c>
      <c r="BD411">
        <v>3589</v>
      </c>
      <c r="BE411">
        <v>863</v>
      </c>
      <c r="BF411">
        <v>3123</v>
      </c>
      <c r="BG411">
        <v>436</v>
      </c>
      <c r="BH411">
        <v>4391</v>
      </c>
      <c r="BI411">
        <v>574</v>
      </c>
      <c r="BJ411">
        <v>4770</v>
      </c>
      <c r="BK411">
        <v>165</v>
      </c>
      <c r="BL411">
        <v>13746</v>
      </c>
      <c r="BM411">
        <v>2030</v>
      </c>
      <c r="BN411">
        <v>12534</v>
      </c>
      <c r="BO411">
        <v>1818</v>
      </c>
      <c r="BP411">
        <v>1212</v>
      </c>
      <c r="BQ411">
        <v>212</v>
      </c>
      <c r="BR411">
        <v>4168</v>
      </c>
      <c r="BS411">
        <v>473</v>
      </c>
      <c r="BT411">
        <v>7123</v>
      </c>
      <c r="BU411">
        <v>924</v>
      </c>
      <c r="BV411">
        <v>6944</v>
      </c>
      <c r="BW411">
        <v>1126</v>
      </c>
      <c r="BX411">
        <v>3847</v>
      </c>
      <c r="BY411">
        <v>453</v>
      </c>
      <c r="BZ411">
        <v>9593</v>
      </c>
      <c r="CA411">
        <v>1016</v>
      </c>
      <c r="CB411">
        <v>12936</v>
      </c>
      <c r="CC411">
        <v>1464</v>
      </c>
      <c r="CD411">
        <v>8887</v>
      </c>
      <c r="CE411">
        <v>1124</v>
      </c>
      <c r="CF411">
        <v>3471</v>
      </c>
      <c r="CG411">
        <v>138</v>
      </c>
      <c r="CH411">
        <v>2828</v>
      </c>
      <c r="CI411">
        <v>23625</v>
      </c>
      <c r="CJ411">
        <v>11452</v>
      </c>
      <c r="CK411">
        <v>13463</v>
      </c>
      <c r="CL411">
        <v>14594</v>
      </c>
      <c r="CM411">
        <v>10447</v>
      </c>
      <c r="CN411">
        <v>5270</v>
      </c>
      <c r="CO411">
        <v>47</v>
      </c>
      <c r="CP411">
        <v>284</v>
      </c>
      <c r="CQ411">
        <v>942</v>
      </c>
      <c r="CR411">
        <v>209</v>
      </c>
      <c r="CS411">
        <v>1330</v>
      </c>
      <c r="CT411">
        <v>705</v>
      </c>
      <c r="CU411">
        <v>119</v>
      </c>
      <c r="CV411">
        <v>894</v>
      </c>
      <c r="CW411">
        <v>1470</v>
      </c>
      <c r="CX411">
        <v>3991</v>
      </c>
      <c r="CY411">
        <v>2148</v>
      </c>
      <c r="CZ411">
        <v>697</v>
      </c>
      <c r="DA411">
        <v>278</v>
      </c>
      <c r="DB411">
        <v>1547</v>
      </c>
      <c r="DC411">
        <v>2030</v>
      </c>
      <c r="DD411">
        <v>3941</v>
      </c>
      <c r="DE411">
        <v>8508</v>
      </c>
      <c r="DF411">
        <v>3534</v>
      </c>
      <c r="DG411">
        <v>1718</v>
      </c>
      <c r="DH411">
        <v>836</v>
      </c>
      <c r="DI411">
        <v>347</v>
      </c>
      <c r="DJ411">
        <v>210</v>
      </c>
      <c r="DK411">
        <v>1469</v>
      </c>
      <c r="DL411">
        <v>973</v>
      </c>
      <c r="DM411">
        <v>18992</v>
      </c>
      <c r="DN411">
        <v>7528</v>
      </c>
      <c r="DO411">
        <v>1675</v>
      </c>
      <c r="DP411">
        <v>10367</v>
      </c>
      <c r="DQ411">
        <v>1230</v>
      </c>
      <c r="DR411">
        <v>1031</v>
      </c>
      <c r="DS411">
        <v>1033</v>
      </c>
      <c r="DT411">
        <v>1474</v>
      </c>
      <c r="DU411">
        <v>955</v>
      </c>
      <c r="DV411">
        <v>4307</v>
      </c>
      <c r="DW411">
        <v>12042</v>
      </c>
      <c r="DX411" t="s">
        <v>1523</v>
      </c>
      <c r="DY411" t="s">
        <v>1042</v>
      </c>
      <c r="DZ411" t="s">
        <v>1614</v>
      </c>
      <c r="EA411" s="68" t="s">
        <v>700</v>
      </c>
      <c r="EB411">
        <v>55404</v>
      </c>
      <c r="EC411">
        <v>1.7</v>
      </c>
      <c r="ED411">
        <v>2</v>
      </c>
      <c r="EE411">
        <v>2.9</v>
      </c>
      <c r="EF411">
        <v>4.0999999999999996</v>
      </c>
      <c r="EG411">
        <v>3.6</v>
      </c>
      <c r="EH411">
        <v>6.4</v>
      </c>
      <c r="EI411">
        <v>3.5</v>
      </c>
      <c r="EJ411">
        <v>3.1</v>
      </c>
      <c r="EK411">
        <v>2</v>
      </c>
      <c r="EL411">
        <v>2</v>
      </c>
      <c r="EM411">
        <v>2.1</v>
      </c>
      <c r="EN411">
        <v>4.4000000000000004</v>
      </c>
      <c r="EO411">
        <v>1.9</v>
      </c>
      <c r="EP411">
        <v>2.1</v>
      </c>
      <c r="EQ411">
        <v>2.2000000000000002</v>
      </c>
      <c r="ER411">
        <v>2.8</v>
      </c>
      <c r="ES411">
        <v>12.4</v>
      </c>
      <c r="ET411">
        <v>2</v>
      </c>
      <c r="EU411">
        <v>9.6999999999999993</v>
      </c>
      <c r="EV411">
        <v>4.5999999999999996</v>
      </c>
      <c r="EW411">
        <v>5.9</v>
      </c>
      <c r="EX411">
        <v>1.4</v>
      </c>
      <c r="EY411">
        <v>1.7</v>
      </c>
      <c r="EZ411">
        <v>4</v>
      </c>
      <c r="FA411">
        <v>3.1</v>
      </c>
      <c r="FB411">
        <v>6.8</v>
      </c>
      <c r="FC411">
        <v>2</v>
      </c>
      <c r="FD411">
        <v>2.1</v>
      </c>
      <c r="FE411">
        <v>6.4</v>
      </c>
      <c r="FF411">
        <v>4.2</v>
      </c>
      <c r="FG411">
        <v>3.6</v>
      </c>
      <c r="FH411">
        <v>1.9</v>
      </c>
      <c r="FI411">
        <v>2.4</v>
      </c>
      <c r="FJ411">
        <v>2.4</v>
      </c>
      <c r="FK411">
        <v>7.5</v>
      </c>
      <c r="FL411">
        <v>3.7</v>
      </c>
      <c r="FM411">
        <v>2.8</v>
      </c>
      <c r="FN411">
        <v>3.7</v>
      </c>
      <c r="FO411">
        <v>3.9</v>
      </c>
      <c r="FP411">
        <v>2.6</v>
      </c>
      <c r="FQ411">
        <v>3.3</v>
      </c>
      <c r="FR411">
        <v>2.8</v>
      </c>
      <c r="FS411">
        <v>259</v>
      </c>
      <c r="FZ411" t="s">
        <v>1871</v>
      </c>
      <c r="GA411" t="s">
        <v>1871</v>
      </c>
      <c r="GB411" t="s">
        <v>1217</v>
      </c>
      <c r="GC411" s="68" t="s">
        <v>2364</v>
      </c>
    </row>
    <row r="412" spans="1:185" x14ac:dyDescent="0.25">
      <c r="A412">
        <v>55405</v>
      </c>
      <c r="B412">
        <v>16039</v>
      </c>
      <c r="C412">
        <v>1066</v>
      </c>
      <c r="D412">
        <v>3009</v>
      </c>
      <c r="E412">
        <v>236</v>
      </c>
      <c r="F412">
        <v>11627</v>
      </c>
      <c r="G412">
        <v>815</v>
      </c>
      <c r="H412">
        <v>1403</v>
      </c>
      <c r="I412">
        <v>15</v>
      </c>
      <c r="J412">
        <v>1218</v>
      </c>
      <c r="K412">
        <v>56</v>
      </c>
      <c r="L412">
        <v>1791</v>
      </c>
      <c r="M412">
        <v>180</v>
      </c>
      <c r="N412">
        <v>1887</v>
      </c>
      <c r="O412">
        <v>117</v>
      </c>
      <c r="P412">
        <v>4209</v>
      </c>
      <c r="Q412">
        <v>392</v>
      </c>
      <c r="R412">
        <v>2293</v>
      </c>
      <c r="S412">
        <v>143</v>
      </c>
      <c r="T412">
        <v>1661</v>
      </c>
      <c r="U412">
        <v>99</v>
      </c>
      <c r="V412">
        <v>1577</v>
      </c>
      <c r="W412">
        <v>64</v>
      </c>
      <c r="X412">
        <v>8566</v>
      </c>
      <c r="Y412">
        <v>604</v>
      </c>
      <c r="Z412">
        <v>7473</v>
      </c>
      <c r="AA412">
        <v>462</v>
      </c>
      <c r="AB412">
        <v>11321</v>
      </c>
      <c r="AC412">
        <v>549</v>
      </c>
      <c r="AD412">
        <v>2506</v>
      </c>
      <c r="AE412">
        <v>348</v>
      </c>
      <c r="AF412">
        <v>112</v>
      </c>
      <c r="AG412">
        <v>15</v>
      </c>
      <c r="AH412">
        <v>829</v>
      </c>
      <c r="AI412">
        <v>0</v>
      </c>
      <c r="AJ412">
        <v>416</v>
      </c>
      <c r="AK412">
        <v>91</v>
      </c>
      <c r="AL412">
        <v>855</v>
      </c>
      <c r="AM412">
        <v>63</v>
      </c>
      <c r="AN412">
        <v>1059</v>
      </c>
      <c r="AO412">
        <v>180</v>
      </c>
      <c r="AP412">
        <v>10693</v>
      </c>
      <c r="AQ412">
        <v>471</v>
      </c>
      <c r="AR412">
        <v>1640</v>
      </c>
      <c r="AS412">
        <v>105</v>
      </c>
      <c r="AT412">
        <v>14399</v>
      </c>
      <c r="AU412">
        <v>961</v>
      </c>
      <c r="AV412">
        <v>13849</v>
      </c>
      <c r="AW412">
        <v>815</v>
      </c>
      <c r="AX412">
        <v>2190</v>
      </c>
      <c r="AY412">
        <v>251</v>
      </c>
      <c r="AZ412">
        <v>1019</v>
      </c>
      <c r="BA412">
        <v>78</v>
      </c>
      <c r="BB412">
        <v>1171</v>
      </c>
      <c r="BC412">
        <v>173</v>
      </c>
      <c r="BD412">
        <v>642</v>
      </c>
      <c r="BE412">
        <v>76</v>
      </c>
      <c r="BF412">
        <v>1099</v>
      </c>
      <c r="BG412">
        <v>167</v>
      </c>
      <c r="BH412">
        <v>2931</v>
      </c>
      <c r="BI412">
        <v>261</v>
      </c>
      <c r="BJ412">
        <v>6471</v>
      </c>
      <c r="BK412">
        <v>209</v>
      </c>
      <c r="BL412">
        <v>10295</v>
      </c>
      <c r="BM412">
        <v>699</v>
      </c>
      <c r="BN412">
        <v>9929</v>
      </c>
      <c r="BO412">
        <v>697</v>
      </c>
      <c r="BP412">
        <v>366</v>
      </c>
      <c r="BQ412">
        <v>2</v>
      </c>
      <c r="BR412">
        <v>1332</v>
      </c>
      <c r="BS412">
        <v>116</v>
      </c>
      <c r="BT412">
        <v>7106</v>
      </c>
      <c r="BU412">
        <v>434</v>
      </c>
      <c r="BV412">
        <v>3373</v>
      </c>
      <c r="BW412">
        <v>299</v>
      </c>
      <c r="BX412">
        <v>1148</v>
      </c>
      <c r="BY412">
        <v>82</v>
      </c>
      <c r="BZ412">
        <v>2136</v>
      </c>
      <c r="CA412">
        <v>275</v>
      </c>
      <c r="CB412">
        <v>3165</v>
      </c>
      <c r="CC412">
        <v>324</v>
      </c>
      <c r="CD412">
        <v>5986</v>
      </c>
      <c r="CE412">
        <v>492</v>
      </c>
      <c r="CF412">
        <v>6456</v>
      </c>
      <c r="CG412">
        <v>180</v>
      </c>
      <c r="CH412">
        <v>1066</v>
      </c>
      <c r="CI412">
        <v>14973</v>
      </c>
      <c r="CJ412">
        <v>11456</v>
      </c>
      <c r="CK412">
        <v>4673</v>
      </c>
      <c r="CL412">
        <v>12274</v>
      </c>
      <c r="CM412">
        <v>2917</v>
      </c>
      <c r="CN412">
        <v>1060</v>
      </c>
      <c r="CO412">
        <v>0</v>
      </c>
      <c r="CP412">
        <v>226</v>
      </c>
      <c r="CQ412">
        <v>769</v>
      </c>
      <c r="CR412">
        <v>191</v>
      </c>
      <c r="CS412">
        <v>959</v>
      </c>
      <c r="CT412">
        <v>506</v>
      </c>
      <c r="CU412">
        <v>267</v>
      </c>
      <c r="CV412">
        <v>773</v>
      </c>
      <c r="CW412">
        <v>1546</v>
      </c>
      <c r="CX412">
        <v>2844</v>
      </c>
      <c r="CY412">
        <v>1516</v>
      </c>
      <c r="CZ412">
        <v>501</v>
      </c>
      <c r="DA412">
        <v>327</v>
      </c>
      <c r="DB412">
        <v>383</v>
      </c>
      <c r="DC412">
        <v>334</v>
      </c>
      <c r="DD412">
        <v>967</v>
      </c>
      <c r="DE412">
        <v>4570</v>
      </c>
      <c r="DF412">
        <v>2832</v>
      </c>
      <c r="DG412">
        <v>2126</v>
      </c>
      <c r="DH412">
        <v>827</v>
      </c>
      <c r="DI412">
        <v>247</v>
      </c>
      <c r="DJ412">
        <v>104</v>
      </c>
      <c r="DK412">
        <v>459</v>
      </c>
      <c r="DL412">
        <v>212</v>
      </c>
      <c r="DM412">
        <v>11801</v>
      </c>
      <c r="DN412">
        <v>4027</v>
      </c>
      <c r="DO412">
        <v>2771</v>
      </c>
      <c r="DP412">
        <v>4631</v>
      </c>
      <c r="DQ412">
        <v>755</v>
      </c>
      <c r="DR412">
        <v>811</v>
      </c>
      <c r="DS412">
        <v>542</v>
      </c>
      <c r="DT412">
        <v>625</v>
      </c>
      <c r="DU412">
        <v>362</v>
      </c>
      <c r="DV412">
        <v>1438</v>
      </c>
      <c r="DW412">
        <v>7402</v>
      </c>
      <c r="DX412" t="s">
        <v>1523</v>
      </c>
      <c r="DY412" t="s">
        <v>1042</v>
      </c>
      <c r="DZ412" t="s">
        <v>1614</v>
      </c>
      <c r="EA412" s="68" t="s">
        <v>700</v>
      </c>
      <c r="EB412">
        <v>55405</v>
      </c>
      <c r="EC412">
        <v>2</v>
      </c>
      <c r="ED412">
        <v>4.5</v>
      </c>
      <c r="EE412">
        <v>7.6</v>
      </c>
      <c r="EF412">
        <v>5.3</v>
      </c>
      <c r="EG412">
        <v>3.1</v>
      </c>
      <c r="EH412">
        <v>3.6</v>
      </c>
      <c r="EI412">
        <v>3.6</v>
      </c>
      <c r="EJ412">
        <v>3.2</v>
      </c>
      <c r="EK412">
        <v>1.8</v>
      </c>
      <c r="EL412">
        <v>6.1</v>
      </c>
      <c r="EM412">
        <v>1.7</v>
      </c>
      <c r="EN412">
        <v>1.6</v>
      </c>
      <c r="EO412">
        <v>2.5</v>
      </c>
      <c r="EP412">
        <v>2.2000000000000002</v>
      </c>
      <c r="EQ412">
        <v>1.3</v>
      </c>
      <c r="ER412">
        <v>9.1</v>
      </c>
      <c r="ES412">
        <v>22</v>
      </c>
      <c r="ET412">
        <v>2.1</v>
      </c>
      <c r="EU412">
        <v>18.7</v>
      </c>
      <c r="EV412">
        <v>7.2</v>
      </c>
      <c r="EW412">
        <v>11.4</v>
      </c>
      <c r="EX412">
        <v>1.4</v>
      </c>
      <c r="EY412">
        <v>1.8</v>
      </c>
      <c r="EZ412">
        <v>5.6</v>
      </c>
      <c r="FA412">
        <v>5.8</v>
      </c>
      <c r="FB412">
        <v>9.1999999999999993</v>
      </c>
      <c r="FC412">
        <v>3.3</v>
      </c>
      <c r="FD412">
        <v>2.2000000000000002</v>
      </c>
      <c r="FE412">
        <v>8.1999999999999993</v>
      </c>
      <c r="FF412">
        <v>9.1</v>
      </c>
      <c r="FG412">
        <v>4.2</v>
      </c>
      <c r="FH412">
        <v>1.4</v>
      </c>
      <c r="FI412">
        <v>1.8</v>
      </c>
      <c r="FJ412">
        <v>1.8</v>
      </c>
      <c r="FK412">
        <v>1.2</v>
      </c>
      <c r="FL412">
        <v>4.5</v>
      </c>
      <c r="FM412">
        <v>2.1</v>
      </c>
      <c r="FN412">
        <v>3.4</v>
      </c>
      <c r="FO412">
        <v>4.4000000000000004</v>
      </c>
      <c r="FP412">
        <v>7</v>
      </c>
      <c r="FQ412">
        <v>2.6</v>
      </c>
      <c r="FR412">
        <v>1.5</v>
      </c>
      <c r="FS412">
        <v>220</v>
      </c>
      <c r="FZ412" t="s">
        <v>1871</v>
      </c>
      <c r="GA412" t="s">
        <v>1871</v>
      </c>
      <c r="GB412" t="s">
        <v>1218</v>
      </c>
      <c r="GC412" s="68" t="s">
        <v>2364</v>
      </c>
    </row>
    <row r="413" spans="1:185" x14ac:dyDescent="0.25">
      <c r="A413">
        <v>55406</v>
      </c>
      <c r="B413">
        <v>33385</v>
      </c>
      <c r="C413">
        <v>1649</v>
      </c>
      <c r="D413">
        <v>6438</v>
      </c>
      <c r="E413">
        <v>186</v>
      </c>
      <c r="F413">
        <v>22531</v>
      </c>
      <c r="G413">
        <v>1331</v>
      </c>
      <c r="H413">
        <v>4416</v>
      </c>
      <c r="I413">
        <v>132</v>
      </c>
      <c r="J413">
        <v>2373</v>
      </c>
      <c r="K413">
        <v>63</v>
      </c>
      <c r="L413">
        <v>4065</v>
      </c>
      <c r="M413">
        <v>123</v>
      </c>
      <c r="N413">
        <v>1798</v>
      </c>
      <c r="O413">
        <v>75</v>
      </c>
      <c r="P413">
        <v>6278</v>
      </c>
      <c r="Q413">
        <v>566</v>
      </c>
      <c r="R413">
        <v>5395</v>
      </c>
      <c r="S413">
        <v>288</v>
      </c>
      <c r="T413">
        <v>4413</v>
      </c>
      <c r="U413">
        <v>275</v>
      </c>
      <c r="V413">
        <v>4647</v>
      </c>
      <c r="W413">
        <v>127</v>
      </c>
      <c r="X413">
        <v>16643</v>
      </c>
      <c r="Y413">
        <v>1033</v>
      </c>
      <c r="Z413">
        <v>16742</v>
      </c>
      <c r="AA413">
        <v>616</v>
      </c>
      <c r="AB413">
        <v>25342</v>
      </c>
      <c r="AC413">
        <v>1109</v>
      </c>
      <c r="AD413">
        <v>4120</v>
      </c>
      <c r="AE413">
        <v>299</v>
      </c>
      <c r="AF413">
        <v>351</v>
      </c>
      <c r="AG413">
        <v>0</v>
      </c>
      <c r="AH413">
        <v>987</v>
      </c>
      <c r="AI413">
        <v>31</v>
      </c>
      <c r="AJ413">
        <v>1222</v>
      </c>
      <c r="AK413">
        <v>131</v>
      </c>
      <c r="AL413">
        <v>1349</v>
      </c>
      <c r="AM413">
        <v>65</v>
      </c>
      <c r="AN413">
        <v>2484</v>
      </c>
      <c r="AO413">
        <v>410</v>
      </c>
      <c r="AP413">
        <v>24295</v>
      </c>
      <c r="AQ413">
        <v>867</v>
      </c>
      <c r="AR413">
        <v>3760</v>
      </c>
      <c r="AS413">
        <v>91</v>
      </c>
      <c r="AT413">
        <v>29625</v>
      </c>
      <c r="AU413">
        <v>1558</v>
      </c>
      <c r="AV413">
        <v>29324</v>
      </c>
      <c r="AW413">
        <v>1131</v>
      </c>
      <c r="AX413">
        <v>4061</v>
      </c>
      <c r="AY413">
        <v>518</v>
      </c>
      <c r="AZ413">
        <v>2051</v>
      </c>
      <c r="BA413">
        <v>105</v>
      </c>
      <c r="BB413">
        <v>2010</v>
      </c>
      <c r="BC413">
        <v>413</v>
      </c>
      <c r="BD413">
        <v>2261</v>
      </c>
      <c r="BE413">
        <v>292</v>
      </c>
      <c r="BF413">
        <v>4037</v>
      </c>
      <c r="BG413">
        <v>388</v>
      </c>
      <c r="BH413">
        <v>5496</v>
      </c>
      <c r="BI413">
        <v>435</v>
      </c>
      <c r="BJ413">
        <v>13355</v>
      </c>
      <c r="BK413">
        <v>273</v>
      </c>
      <c r="BL413">
        <v>19607</v>
      </c>
      <c r="BM413">
        <v>1126</v>
      </c>
      <c r="BN413">
        <v>18930</v>
      </c>
      <c r="BO413">
        <v>993</v>
      </c>
      <c r="BP413">
        <v>677</v>
      </c>
      <c r="BQ413">
        <v>133</v>
      </c>
      <c r="BR413">
        <v>2924</v>
      </c>
      <c r="BS413">
        <v>205</v>
      </c>
      <c r="BT413">
        <v>12956</v>
      </c>
      <c r="BU413">
        <v>562</v>
      </c>
      <c r="BV413">
        <v>6885</v>
      </c>
      <c r="BW413">
        <v>533</v>
      </c>
      <c r="BX413">
        <v>2690</v>
      </c>
      <c r="BY413">
        <v>236</v>
      </c>
      <c r="BZ413">
        <v>4573</v>
      </c>
      <c r="CA413">
        <v>396</v>
      </c>
      <c r="CB413">
        <v>5814</v>
      </c>
      <c r="CC413">
        <v>470</v>
      </c>
      <c r="CD413">
        <v>12284</v>
      </c>
      <c r="CE413">
        <v>925</v>
      </c>
      <c r="CF413">
        <v>15140</v>
      </c>
      <c r="CG413">
        <v>235</v>
      </c>
      <c r="CH413">
        <v>1649</v>
      </c>
      <c r="CI413">
        <v>31736</v>
      </c>
      <c r="CJ413">
        <v>24859</v>
      </c>
      <c r="CK413">
        <v>10576</v>
      </c>
      <c r="CL413">
        <v>26217</v>
      </c>
      <c r="CM413">
        <v>5276</v>
      </c>
      <c r="CN413">
        <v>2712</v>
      </c>
      <c r="CO413">
        <v>31</v>
      </c>
      <c r="CP413">
        <v>708</v>
      </c>
      <c r="CQ413">
        <v>1410</v>
      </c>
      <c r="CR413">
        <v>489</v>
      </c>
      <c r="CS413">
        <v>1994</v>
      </c>
      <c r="CT413">
        <v>693</v>
      </c>
      <c r="CU413">
        <v>752</v>
      </c>
      <c r="CV413">
        <v>1235</v>
      </c>
      <c r="CW413">
        <v>3107</v>
      </c>
      <c r="CX413">
        <v>5773</v>
      </c>
      <c r="CY413">
        <v>2272</v>
      </c>
      <c r="CZ413">
        <v>999</v>
      </c>
      <c r="DA413">
        <v>825</v>
      </c>
      <c r="DB413">
        <v>750</v>
      </c>
      <c r="DC413">
        <v>831</v>
      </c>
      <c r="DD413">
        <v>1550</v>
      </c>
      <c r="DE413">
        <v>7811</v>
      </c>
      <c r="DF413">
        <v>7464</v>
      </c>
      <c r="DG413">
        <v>5658</v>
      </c>
      <c r="DH413">
        <v>2229</v>
      </c>
      <c r="DI413">
        <v>493</v>
      </c>
      <c r="DJ413">
        <v>223</v>
      </c>
      <c r="DK413">
        <v>1313</v>
      </c>
      <c r="DL413">
        <v>759</v>
      </c>
      <c r="DM413">
        <v>28739</v>
      </c>
      <c r="DN413">
        <v>4062</v>
      </c>
      <c r="DO413">
        <v>10140</v>
      </c>
      <c r="DP413">
        <v>5135</v>
      </c>
      <c r="DQ413">
        <v>587</v>
      </c>
      <c r="DR413">
        <v>630</v>
      </c>
      <c r="DS413">
        <v>783</v>
      </c>
      <c r="DT413">
        <v>418</v>
      </c>
      <c r="DU413">
        <v>562</v>
      </c>
      <c r="DV413">
        <v>1927</v>
      </c>
      <c r="DW413">
        <v>15275</v>
      </c>
      <c r="DX413" t="s">
        <v>1523</v>
      </c>
      <c r="DY413" t="s">
        <v>1042</v>
      </c>
      <c r="DZ413" t="s">
        <v>1614</v>
      </c>
      <c r="EA413" s="68" t="s">
        <v>700</v>
      </c>
      <c r="EB413">
        <v>55406</v>
      </c>
      <c r="EC413">
        <v>1</v>
      </c>
      <c r="ED413">
        <v>1.7</v>
      </c>
      <c r="EE413">
        <v>1.6</v>
      </c>
      <c r="EF413">
        <v>2.8</v>
      </c>
      <c r="EG413">
        <v>2.8</v>
      </c>
      <c r="EH413">
        <v>1.8</v>
      </c>
      <c r="EI413">
        <v>2.8</v>
      </c>
      <c r="EJ413">
        <v>1.2</v>
      </c>
      <c r="EK413">
        <v>3.2</v>
      </c>
      <c r="EL413">
        <v>1.4</v>
      </c>
      <c r="EM413">
        <v>1.3</v>
      </c>
      <c r="EN413">
        <v>2.2000000000000002</v>
      </c>
      <c r="EO413">
        <v>1.5</v>
      </c>
      <c r="EP413">
        <v>0.9</v>
      </c>
      <c r="EQ413">
        <v>1.1000000000000001</v>
      </c>
      <c r="ER413">
        <v>2.9</v>
      </c>
      <c r="ES413">
        <v>4.9000000000000004</v>
      </c>
      <c r="ET413">
        <v>3.3</v>
      </c>
      <c r="EU413">
        <v>5.7</v>
      </c>
      <c r="EV413">
        <v>4.0999999999999996</v>
      </c>
      <c r="EW413">
        <v>7.6</v>
      </c>
      <c r="EX413">
        <v>0.9</v>
      </c>
      <c r="EY413">
        <v>1</v>
      </c>
      <c r="EZ413">
        <v>4.8</v>
      </c>
      <c r="FA413">
        <v>3.1</v>
      </c>
      <c r="FB413">
        <v>9</v>
      </c>
      <c r="FC413">
        <v>1.6</v>
      </c>
      <c r="FD413">
        <v>1.1000000000000001</v>
      </c>
      <c r="FE413">
        <v>5.0999999999999996</v>
      </c>
      <c r="FF413">
        <v>4.2</v>
      </c>
      <c r="FG413">
        <v>2.7</v>
      </c>
      <c r="FH413">
        <v>0.8</v>
      </c>
      <c r="FI413">
        <v>1.4</v>
      </c>
      <c r="FJ413">
        <v>1.4</v>
      </c>
      <c r="FK413">
        <v>10.4</v>
      </c>
      <c r="FL413">
        <v>2.7</v>
      </c>
      <c r="FM413">
        <v>1.6</v>
      </c>
      <c r="FN413">
        <v>2.1</v>
      </c>
      <c r="FO413">
        <v>3.4</v>
      </c>
      <c r="FP413">
        <v>2.4</v>
      </c>
      <c r="FQ413">
        <v>2</v>
      </c>
      <c r="FR413">
        <v>0.7</v>
      </c>
      <c r="FS413">
        <v>125</v>
      </c>
      <c r="FZ413" t="s">
        <v>1871</v>
      </c>
      <c r="GA413" t="s">
        <v>1871</v>
      </c>
      <c r="GB413" t="s">
        <v>1219</v>
      </c>
      <c r="GC413" s="68" t="s">
        <v>2364</v>
      </c>
    </row>
    <row r="414" spans="1:185" x14ac:dyDescent="0.25">
      <c r="A414">
        <v>55407</v>
      </c>
      <c r="B414">
        <v>41364</v>
      </c>
      <c r="C414">
        <v>5054</v>
      </c>
      <c r="D414">
        <v>11775</v>
      </c>
      <c r="E414">
        <v>730</v>
      </c>
      <c r="F414">
        <v>26755</v>
      </c>
      <c r="G414">
        <v>4288</v>
      </c>
      <c r="H414">
        <v>2834</v>
      </c>
      <c r="I414">
        <v>36</v>
      </c>
      <c r="J414">
        <v>4732</v>
      </c>
      <c r="K414">
        <v>248</v>
      </c>
      <c r="L414">
        <v>7043</v>
      </c>
      <c r="M414">
        <v>482</v>
      </c>
      <c r="N414">
        <v>3335</v>
      </c>
      <c r="O414">
        <v>828</v>
      </c>
      <c r="P414">
        <v>8629</v>
      </c>
      <c r="Q414">
        <v>1343</v>
      </c>
      <c r="R414">
        <v>6518</v>
      </c>
      <c r="S414">
        <v>1171</v>
      </c>
      <c r="T414">
        <v>4279</v>
      </c>
      <c r="U414">
        <v>618</v>
      </c>
      <c r="V414">
        <v>3994</v>
      </c>
      <c r="W414">
        <v>328</v>
      </c>
      <c r="X414">
        <v>21286</v>
      </c>
      <c r="Y414">
        <v>2984</v>
      </c>
      <c r="Z414">
        <v>20078</v>
      </c>
      <c r="AA414">
        <v>2070</v>
      </c>
      <c r="AB414">
        <v>22679</v>
      </c>
      <c r="AC414">
        <v>1547</v>
      </c>
      <c r="AD414">
        <v>9216</v>
      </c>
      <c r="AE414">
        <v>879</v>
      </c>
      <c r="AF414">
        <v>946</v>
      </c>
      <c r="AG414">
        <v>172</v>
      </c>
      <c r="AH414">
        <v>691</v>
      </c>
      <c r="AI414">
        <v>0</v>
      </c>
      <c r="AJ414">
        <v>5811</v>
      </c>
      <c r="AK414">
        <v>2241</v>
      </c>
      <c r="AL414">
        <v>1993</v>
      </c>
      <c r="AM414">
        <v>215</v>
      </c>
      <c r="AN414">
        <v>10455</v>
      </c>
      <c r="AO414">
        <v>3089</v>
      </c>
      <c r="AP414">
        <v>18952</v>
      </c>
      <c r="AQ414">
        <v>850</v>
      </c>
      <c r="AR414">
        <v>4477</v>
      </c>
      <c r="AS414">
        <v>533</v>
      </c>
      <c r="AT414">
        <v>36887</v>
      </c>
      <c r="AU414">
        <v>4521</v>
      </c>
      <c r="AV414">
        <v>31909</v>
      </c>
      <c r="AW414">
        <v>2191</v>
      </c>
      <c r="AX414">
        <v>9455</v>
      </c>
      <c r="AY414">
        <v>2863</v>
      </c>
      <c r="AZ414">
        <v>2704</v>
      </c>
      <c r="BA414">
        <v>289</v>
      </c>
      <c r="BB414">
        <v>6751</v>
      </c>
      <c r="BC414">
        <v>2574</v>
      </c>
      <c r="BD414">
        <v>4592</v>
      </c>
      <c r="BE414">
        <v>1578</v>
      </c>
      <c r="BF414">
        <v>4542</v>
      </c>
      <c r="BG414">
        <v>882</v>
      </c>
      <c r="BH414">
        <v>6519</v>
      </c>
      <c r="BI414">
        <v>620</v>
      </c>
      <c r="BJ414">
        <v>10601</v>
      </c>
      <c r="BK414">
        <v>416</v>
      </c>
      <c r="BL414">
        <v>22668</v>
      </c>
      <c r="BM414">
        <v>3363</v>
      </c>
      <c r="BN414">
        <v>21236</v>
      </c>
      <c r="BO414">
        <v>3006</v>
      </c>
      <c r="BP414">
        <v>1432</v>
      </c>
      <c r="BQ414">
        <v>357</v>
      </c>
      <c r="BR414">
        <v>4087</v>
      </c>
      <c r="BS414">
        <v>925</v>
      </c>
      <c r="BT414">
        <v>13892</v>
      </c>
      <c r="BU414">
        <v>1513</v>
      </c>
      <c r="BV414">
        <v>9046</v>
      </c>
      <c r="BW414">
        <v>1777</v>
      </c>
      <c r="BX414">
        <v>3817</v>
      </c>
      <c r="BY414">
        <v>998</v>
      </c>
      <c r="BZ414">
        <v>8154</v>
      </c>
      <c r="CA414">
        <v>1697</v>
      </c>
      <c r="CB414">
        <v>12207</v>
      </c>
      <c r="CC414">
        <v>2558</v>
      </c>
      <c r="CD414">
        <v>17066</v>
      </c>
      <c r="CE414">
        <v>2167</v>
      </c>
      <c r="CF414">
        <v>11829</v>
      </c>
      <c r="CG414">
        <v>325</v>
      </c>
      <c r="CH414">
        <v>5054</v>
      </c>
      <c r="CI414">
        <v>36310</v>
      </c>
      <c r="CJ414">
        <v>22950</v>
      </c>
      <c r="CK414">
        <v>16143</v>
      </c>
      <c r="CL414">
        <v>24158</v>
      </c>
      <c r="CM414">
        <v>13366</v>
      </c>
      <c r="CN414">
        <v>6669</v>
      </c>
      <c r="CO414">
        <v>113</v>
      </c>
      <c r="CP414">
        <v>1195</v>
      </c>
      <c r="CQ414">
        <v>1904</v>
      </c>
      <c r="CR414">
        <v>486</v>
      </c>
      <c r="CS414">
        <v>1788</v>
      </c>
      <c r="CT414">
        <v>1099</v>
      </c>
      <c r="CU414">
        <v>594</v>
      </c>
      <c r="CV414">
        <v>1217</v>
      </c>
      <c r="CW414">
        <v>2884</v>
      </c>
      <c r="CX414">
        <v>5953</v>
      </c>
      <c r="CY414">
        <v>3243</v>
      </c>
      <c r="CZ414">
        <v>1314</v>
      </c>
      <c r="DA414">
        <v>611</v>
      </c>
      <c r="DB414">
        <v>1007</v>
      </c>
      <c r="DC414">
        <v>1092</v>
      </c>
      <c r="DD414">
        <v>2546</v>
      </c>
      <c r="DE414">
        <v>6278</v>
      </c>
      <c r="DF414">
        <v>8513</v>
      </c>
      <c r="DG414">
        <v>5703</v>
      </c>
      <c r="DH414">
        <v>2882</v>
      </c>
      <c r="DI414">
        <v>961</v>
      </c>
      <c r="DJ414">
        <v>422</v>
      </c>
      <c r="DK414">
        <v>1849</v>
      </c>
      <c r="DL414">
        <v>1284</v>
      </c>
      <c r="DM414">
        <v>32287</v>
      </c>
      <c r="DN414">
        <v>8101</v>
      </c>
      <c r="DO414">
        <v>8349</v>
      </c>
      <c r="DP414">
        <v>6442</v>
      </c>
      <c r="DQ414">
        <v>556</v>
      </c>
      <c r="DR414">
        <v>852</v>
      </c>
      <c r="DS414">
        <v>856</v>
      </c>
      <c r="DT414">
        <v>839</v>
      </c>
      <c r="DU414">
        <v>402</v>
      </c>
      <c r="DV414">
        <v>2700</v>
      </c>
      <c r="DW414">
        <v>14791</v>
      </c>
      <c r="DX414" t="s">
        <v>1523</v>
      </c>
      <c r="DY414" t="s">
        <v>1042</v>
      </c>
      <c r="DZ414" t="s">
        <v>1614</v>
      </c>
      <c r="EA414" s="68" t="s">
        <v>700</v>
      </c>
      <c r="EB414">
        <v>55407</v>
      </c>
      <c r="EC414">
        <v>1.8</v>
      </c>
      <c r="ED414">
        <v>3.6</v>
      </c>
      <c r="EE414">
        <v>3.3</v>
      </c>
      <c r="EF414">
        <v>7</v>
      </c>
      <c r="EG414">
        <v>2.7</v>
      </c>
      <c r="EH414">
        <v>3.6</v>
      </c>
      <c r="EI414">
        <v>3.5</v>
      </c>
      <c r="EJ414">
        <v>3.1</v>
      </c>
      <c r="EK414">
        <v>2.2999999999999998</v>
      </c>
      <c r="EL414">
        <v>3.2</v>
      </c>
      <c r="EM414">
        <v>2</v>
      </c>
      <c r="EN414">
        <v>1.8</v>
      </c>
      <c r="EO414">
        <v>2</v>
      </c>
      <c r="EP414">
        <v>2.2000000000000002</v>
      </c>
      <c r="EQ414">
        <v>1.2</v>
      </c>
      <c r="ER414">
        <v>3.1</v>
      </c>
      <c r="ES414">
        <v>11.2</v>
      </c>
      <c r="ET414">
        <v>2.5</v>
      </c>
      <c r="EU414">
        <v>7.5</v>
      </c>
      <c r="EV414">
        <v>6.4</v>
      </c>
      <c r="EW414">
        <v>5.0999999999999996</v>
      </c>
      <c r="EX414">
        <v>1.1000000000000001</v>
      </c>
      <c r="EY414">
        <v>1.5</v>
      </c>
      <c r="EZ414">
        <v>4.5</v>
      </c>
      <c r="FA414">
        <v>3.8</v>
      </c>
      <c r="FB414">
        <v>6</v>
      </c>
      <c r="FC414">
        <v>3.1</v>
      </c>
      <c r="FD414">
        <v>1.9</v>
      </c>
      <c r="FE414">
        <v>5.6</v>
      </c>
      <c r="FF414">
        <v>5.0999999999999996</v>
      </c>
      <c r="FG414">
        <v>2.7</v>
      </c>
      <c r="FH414">
        <v>1.4</v>
      </c>
      <c r="FI414">
        <v>2</v>
      </c>
      <c r="FJ414">
        <v>2.1</v>
      </c>
      <c r="FK414">
        <v>10.9</v>
      </c>
      <c r="FL414">
        <v>3.8</v>
      </c>
      <c r="FM414">
        <v>2.2000000000000002</v>
      </c>
      <c r="FN414">
        <v>3.3</v>
      </c>
      <c r="FO414">
        <v>4.7</v>
      </c>
      <c r="FP414">
        <v>4.5999999999999996</v>
      </c>
      <c r="FQ414">
        <v>2.4</v>
      </c>
      <c r="FR414">
        <v>1.2</v>
      </c>
      <c r="FS414">
        <v>566</v>
      </c>
      <c r="FZ414" t="s">
        <v>1872</v>
      </c>
      <c r="GA414" t="s">
        <v>1872</v>
      </c>
      <c r="GB414" t="s">
        <v>1220</v>
      </c>
      <c r="GC414" s="68" t="s">
        <v>2364</v>
      </c>
    </row>
    <row r="415" spans="1:185" x14ac:dyDescent="0.25">
      <c r="A415">
        <v>55408</v>
      </c>
      <c r="B415">
        <v>30876</v>
      </c>
      <c r="C415">
        <v>2874</v>
      </c>
      <c r="D415">
        <v>4716</v>
      </c>
      <c r="E415">
        <v>169</v>
      </c>
      <c r="F415">
        <v>24091</v>
      </c>
      <c r="G415">
        <v>2680</v>
      </c>
      <c r="H415">
        <v>2069</v>
      </c>
      <c r="I415">
        <v>25</v>
      </c>
      <c r="J415">
        <v>1607</v>
      </c>
      <c r="K415">
        <v>21</v>
      </c>
      <c r="L415">
        <v>3109</v>
      </c>
      <c r="M415">
        <v>148</v>
      </c>
      <c r="N415">
        <v>5612</v>
      </c>
      <c r="O415">
        <v>400</v>
      </c>
      <c r="P415">
        <v>8659</v>
      </c>
      <c r="Q415">
        <v>780</v>
      </c>
      <c r="R415">
        <v>4235</v>
      </c>
      <c r="S415">
        <v>854</v>
      </c>
      <c r="T415">
        <v>3094</v>
      </c>
      <c r="U415">
        <v>429</v>
      </c>
      <c r="V415">
        <v>2491</v>
      </c>
      <c r="W415">
        <v>217</v>
      </c>
      <c r="X415">
        <v>16201</v>
      </c>
      <c r="Y415">
        <v>1648</v>
      </c>
      <c r="Z415">
        <v>14675</v>
      </c>
      <c r="AA415">
        <v>1226</v>
      </c>
      <c r="AB415">
        <v>20434</v>
      </c>
      <c r="AC415">
        <v>1040</v>
      </c>
      <c r="AD415">
        <v>5393</v>
      </c>
      <c r="AE415">
        <v>499</v>
      </c>
      <c r="AF415">
        <v>215</v>
      </c>
      <c r="AG415">
        <v>0</v>
      </c>
      <c r="AH415">
        <v>1035</v>
      </c>
      <c r="AI415">
        <v>50</v>
      </c>
      <c r="AJ415">
        <v>2390</v>
      </c>
      <c r="AK415">
        <v>1060</v>
      </c>
      <c r="AL415">
        <v>1409</v>
      </c>
      <c r="AM415">
        <v>225</v>
      </c>
      <c r="AN415">
        <v>4731</v>
      </c>
      <c r="AO415">
        <v>1500</v>
      </c>
      <c r="AP415">
        <v>18655</v>
      </c>
      <c r="AQ415">
        <v>675</v>
      </c>
      <c r="AR415">
        <v>2800</v>
      </c>
      <c r="AS415">
        <v>242</v>
      </c>
      <c r="AT415">
        <v>28076</v>
      </c>
      <c r="AU415">
        <v>2632</v>
      </c>
      <c r="AV415">
        <v>24605</v>
      </c>
      <c r="AW415">
        <v>1167</v>
      </c>
      <c r="AX415">
        <v>6271</v>
      </c>
      <c r="AY415">
        <v>1707</v>
      </c>
      <c r="AZ415">
        <v>2956</v>
      </c>
      <c r="BA415">
        <v>241</v>
      </c>
      <c r="BB415">
        <v>3315</v>
      </c>
      <c r="BC415">
        <v>1466</v>
      </c>
      <c r="BD415">
        <v>2629</v>
      </c>
      <c r="BE415">
        <v>885</v>
      </c>
      <c r="BF415">
        <v>2779</v>
      </c>
      <c r="BG415">
        <v>693</v>
      </c>
      <c r="BH415">
        <v>4717</v>
      </c>
      <c r="BI415">
        <v>485</v>
      </c>
      <c r="BJ415">
        <v>10423</v>
      </c>
      <c r="BK415">
        <v>242</v>
      </c>
      <c r="BL415">
        <v>21386</v>
      </c>
      <c r="BM415">
        <v>2300</v>
      </c>
      <c r="BN415">
        <v>20690</v>
      </c>
      <c r="BO415">
        <v>2227</v>
      </c>
      <c r="BP415">
        <v>696</v>
      </c>
      <c r="BQ415">
        <v>73</v>
      </c>
      <c r="BR415">
        <v>2705</v>
      </c>
      <c r="BS415">
        <v>380</v>
      </c>
      <c r="BT415">
        <v>14888</v>
      </c>
      <c r="BU415">
        <v>1547</v>
      </c>
      <c r="BV415">
        <v>7086</v>
      </c>
      <c r="BW415">
        <v>763</v>
      </c>
      <c r="BX415">
        <v>2117</v>
      </c>
      <c r="BY415">
        <v>370</v>
      </c>
      <c r="BZ415">
        <v>4448</v>
      </c>
      <c r="CA415">
        <v>500</v>
      </c>
      <c r="CB415">
        <v>7006</v>
      </c>
      <c r="CC415">
        <v>1013</v>
      </c>
      <c r="CD415">
        <v>13026</v>
      </c>
      <c r="CE415">
        <v>1558</v>
      </c>
      <c r="CF415">
        <v>10837</v>
      </c>
      <c r="CG415">
        <v>303</v>
      </c>
      <c r="CH415">
        <v>2874</v>
      </c>
      <c r="CI415">
        <v>28002</v>
      </c>
      <c r="CJ415">
        <v>20377</v>
      </c>
      <c r="CK415">
        <v>9437</v>
      </c>
      <c r="CL415">
        <v>21441</v>
      </c>
      <c r="CM415">
        <v>8314</v>
      </c>
      <c r="CN415">
        <v>4128</v>
      </c>
      <c r="CO415">
        <v>133</v>
      </c>
      <c r="CP415">
        <v>448</v>
      </c>
      <c r="CQ415">
        <v>1887</v>
      </c>
      <c r="CR415">
        <v>469</v>
      </c>
      <c r="CS415">
        <v>2039</v>
      </c>
      <c r="CT415">
        <v>858</v>
      </c>
      <c r="CU415">
        <v>538</v>
      </c>
      <c r="CV415">
        <v>1604</v>
      </c>
      <c r="CW415">
        <v>3717</v>
      </c>
      <c r="CX415">
        <v>4976</v>
      </c>
      <c r="CY415">
        <v>2924</v>
      </c>
      <c r="CZ415">
        <v>1290</v>
      </c>
      <c r="DA415">
        <v>430</v>
      </c>
      <c r="DB415">
        <v>621</v>
      </c>
      <c r="DC415">
        <v>768</v>
      </c>
      <c r="DD415">
        <v>1836</v>
      </c>
      <c r="DE415">
        <v>10345</v>
      </c>
      <c r="DF415">
        <v>4863</v>
      </c>
      <c r="DG415">
        <v>3291</v>
      </c>
      <c r="DH415">
        <v>1316</v>
      </c>
      <c r="DI415">
        <v>487</v>
      </c>
      <c r="DJ415">
        <v>214</v>
      </c>
      <c r="DK415">
        <v>1085</v>
      </c>
      <c r="DL415">
        <v>663</v>
      </c>
      <c r="DM415">
        <v>22612</v>
      </c>
      <c r="DN415">
        <v>8025</v>
      </c>
      <c r="DO415">
        <v>3750</v>
      </c>
      <c r="DP415">
        <v>11458</v>
      </c>
      <c r="DQ415">
        <v>1856</v>
      </c>
      <c r="DR415">
        <v>2035</v>
      </c>
      <c r="DS415">
        <v>1876</v>
      </c>
      <c r="DT415">
        <v>1153</v>
      </c>
      <c r="DU415">
        <v>1104</v>
      </c>
      <c r="DV415">
        <v>3164</v>
      </c>
      <c r="DW415">
        <v>15208</v>
      </c>
      <c r="DX415" t="s">
        <v>1523</v>
      </c>
      <c r="DY415" t="s">
        <v>1042</v>
      </c>
      <c r="DZ415" t="s">
        <v>1614</v>
      </c>
      <c r="EA415" s="68" t="s">
        <v>700</v>
      </c>
      <c r="EB415">
        <v>55408</v>
      </c>
      <c r="EC415">
        <v>1.3</v>
      </c>
      <c r="ED415">
        <v>2.1</v>
      </c>
      <c r="EE415">
        <v>2.7</v>
      </c>
      <c r="EF415">
        <v>2.7</v>
      </c>
      <c r="EG415">
        <v>2.1</v>
      </c>
      <c r="EH415">
        <v>5.6</v>
      </c>
      <c r="EI415">
        <v>4.5</v>
      </c>
      <c r="EJ415">
        <v>5.9</v>
      </c>
      <c r="EK415">
        <v>1.8</v>
      </c>
      <c r="EL415">
        <v>1.9</v>
      </c>
      <c r="EM415">
        <v>1.6</v>
      </c>
      <c r="EN415">
        <v>1.2</v>
      </c>
      <c r="EO415">
        <v>1.6</v>
      </c>
      <c r="EP415">
        <v>1.7</v>
      </c>
      <c r="EQ415">
        <v>1.1000000000000001</v>
      </c>
      <c r="ER415">
        <v>3.5</v>
      </c>
      <c r="ES415">
        <v>7.8</v>
      </c>
      <c r="ET415">
        <v>3.3</v>
      </c>
      <c r="EU415">
        <v>8.8000000000000007</v>
      </c>
      <c r="EV415">
        <v>8.6999999999999993</v>
      </c>
      <c r="EW415">
        <v>5.3</v>
      </c>
      <c r="EX415">
        <v>1</v>
      </c>
      <c r="EY415">
        <v>1</v>
      </c>
      <c r="EZ415">
        <v>4.5999999999999996</v>
      </c>
      <c r="FA415">
        <v>4.2</v>
      </c>
      <c r="FB415">
        <v>6.9</v>
      </c>
      <c r="FC415">
        <v>3.3</v>
      </c>
      <c r="FD415">
        <v>1.4</v>
      </c>
      <c r="FE415">
        <v>8.1</v>
      </c>
      <c r="FF415">
        <v>6.8</v>
      </c>
      <c r="FG415">
        <v>3.1</v>
      </c>
      <c r="FH415">
        <v>1</v>
      </c>
      <c r="FI415">
        <v>1.7</v>
      </c>
      <c r="FJ415">
        <v>1.8</v>
      </c>
      <c r="FK415">
        <v>6.1</v>
      </c>
      <c r="FL415">
        <v>5.0999999999999996</v>
      </c>
      <c r="FM415">
        <v>2.1</v>
      </c>
      <c r="FN415">
        <v>2.6</v>
      </c>
      <c r="FO415">
        <v>6.3</v>
      </c>
      <c r="FP415">
        <v>3.8</v>
      </c>
      <c r="FQ415">
        <v>2.5</v>
      </c>
      <c r="FR415">
        <v>1.5</v>
      </c>
      <c r="FS415">
        <v>189</v>
      </c>
      <c r="FZ415" t="s">
        <v>1871</v>
      </c>
      <c r="GA415" t="s">
        <v>1871</v>
      </c>
      <c r="GB415" t="s">
        <v>1221</v>
      </c>
      <c r="GC415" s="68" t="s">
        <v>2364</v>
      </c>
    </row>
    <row r="416" spans="1:185" x14ac:dyDescent="0.25">
      <c r="A416">
        <v>55409</v>
      </c>
      <c r="B416">
        <v>11366</v>
      </c>
      <c r="C416">
        <v>674</v>
      </c>
      <c r="D416">
        <v>2436</v>
      </c>
      <c r="E416">
        <v>96</v>
      </c>
      <c r="F416">
        <v>7768</v>
      </c>
      <c r="G416">
        <v>578</v>
      </c>
      <c r="H416">
        <v>1162</v>
      </c>
      <c r="I416">
        <v>0</v>
      </c>
      <c r="J416">
        <v>785</v>
      </c>
      <c r="K416">
        <v>0</v>
      </c>
      <c r="L416">
        <v>1651</v>
      </c>
      <c r="M416">
        <v>96</v>
      </c>
      <c r="N416">
        <v>952</v>
      </c>
      <c r="O416">
        <v>41</v>
      </c>
      <c r="P416">
        <v>2175</v>
      </c>
      <c r="Q416">
        <v>137</v>
      </c>
      <c r="R416">
        <v>1903</v>
      </c>
      <c r="S416">
        <v>152</v>
      </c>
      <c r="T416">
        <v>1738</v>
      </c>
      <c r="U416">
        <v>225</v>
      </c>
      <c r="V416">
        <v>1000</v>
      </c>
      <c r="W416">
        <v>23</v>
      </c>
      <c r="X416">
        <v>5487</v>
      </c>
      <c r="Y416">
        <v>430</v>
      </c>
      <c r="Z416">
        <v>5879</v>
      </c>
      <c r="AA416">
        <v>244</v>
      </c>
      <c r="AB416">
        <v>8303</v>
      </c>
      <c r="AC416">
        <v>278</v>
      </c>
      <c r="AD416">
        <v>975</v>
      </c>
      <c r="AE416">
        <v>0</v>
      </c>
      <c r="AF416">
        <v>108</v>
      </c>
      <c r="AG416">
        <v>4</v>
      </c>
      <c r="AH416">
        <v>381</v>
      </c>
      <c r="AI416">
        <v>12</v>
      </c>
      <c r="AJ416">
        <v>1126</v>
      </c>
      <c r="AK416">
        <v>380</v>
      </c>
      <c r="AL416">
        <v>473</v>
      </c>
      <c r="AM416">
        <v>0</v>
      </c>
      <c r="AN416">
        <v>1563</v>
      </c>
      <c r="AO416">
        <v>419</v>
      </c>
      <c r="AP416">
        <v>7926</v>
      </c>
      <c r="AQ416">
        <v>243</v>
      </c>
      <c r="AR416">
        <v>1024</v>
      </c>
      <c r="AS416">
        <v>54</v>
      </c>
      <c r="AT416">
        <v>10342</v>
      </c>
      <c r="AU416">
        <v>620</v>
      </c>
      <c r="AV416">
        <v>10060</v>
      </c>
      <c r="AW416">
        <v>349</v>
      </c>
      <c r="AX416">
        <v>1306</v>
      </c>
      <c r="AY416">
        <v>325</v>
      </c>
      <c r="AZ416">
        <v>440</v>
      </c>
      <c r="BA416">
        <v>27</v>
      </c>
      <c r="BB416">
        <v>866</v>
      </c>
      <c r="BC416">
        <v>298</v>
      </c>
      <c r="BD416">
        <v>679</v>
      </c>
      <c r="BE416">
        <v>202</v>
      </c>
      <c r="BF416">
        <v>1127</v>
      </c>
      <c r="BG416">
        <v>107</v>
      </c>
      <c r="BH416">
        <v>1832</v>
      </c>
      <c r="BI416">
        <v>140</v>
      </c>
      <c r="BJ416">
        <v>4340</v>
      </c>
      <c r="BK416">
        <v>88</v>
      </c>
      <c r="BL416">
        <v>6985</v>
      </c>
      <c r="BM416">
        <v>514</v>
      </c>
      <c r="BN416">
        <v>6756</v>
      </c>
      <c r="BO416">
        <v>478</v>
      </c>
      <c r="BP416">
        <v>229</v>
      </c>
      <c r="BQ416">
        <v>36</v>
      </c>
      <c r="BR416">
        <v>783</v>
      </c>
      <c r="BS416">
        <v>64</v>
      </c>
      <c r="BT416">
        <v>4752</v>
      </c>
      <c r="BU416">
        <v>372</v>
      </c>
      <c r="BV416">
        <v>2423</v>
      </c>
      <c r="BW416">
        <v>143</v>
      </c>
      <c r="BX416">
        <v>593</v>
      </c>
      <c r="BY416">
        <v>63</v>
      </c>
      <c r="BZ416">
        <v>1124</v>
      </c>
      <c r="CA416">
        <v>86</v>
      </c>
      <c r="CB416">
        <v>1521</v>
      </c>
      <c r="CC416">
        <v>121</v>
      </c>
      <c r="CD416">
        <v>4306</v>
      </c>
      <c r="CE416">
        <v>440</v>
      </c>
      <c r="CF416">
        <v>5494</v>
      </c>
      <c r="CG416">
        <v>113</v>
      </c>
      <c r="CH416">
        <v>674</v>
      </c>
      <c r="CI416">
        <v>10692</v>
      </c>
      <c r="CJ416">
        <v>8635</v>
      </c>
      <c r="CK416">
        <v>3132</v>
      </c>
      <c r="CL416">
        <v>9083</v>
      </c>
      <c r="CM416">
        <v>1896</v>
      </c>
      <c r="CN416">
        <v>879</v>
      </c>
      <c r="CO416">
        <v>0</v>
      </c>
      <c r="CP416">
        <v>249</v>
      </c>
      <c r="CQ416">
        <v>738</v>
      </c>
      <c r="CR416">
        <v>167</v>
      </c>
      <c r="CS416">
        <v>828</v>
      </c>
      <c r="CT416">
        <v>232</v>
      </c>
      <c r="CU416">
        <v>176</v>
      </c>
      <c r="CV416">
        <v>593</v>
      </c>
      <c r="CW416">
        <v>1362</v>
      </c>
      <c r="CX416">
        <v>1729</v>
      </c>
      <c r="CY416">
        <v>681</v>
      </c>
      <c r="CZ416">
        <v>335</v>
      </c>
      <c r="DA416">
        <v>202</v>
      </c>
      <c r="DB416">
        <v>103</v>
      </c>
      <c r="DC416">
        <v>113</v>
      </c>
      <c r="DD416">
        <v>220</v>
      </c>
      <c r="DE416">
        <v>2224</v>
      </c>
      <c r="DF416">
        <v>2587</v>
      </c>
      <c r="DG416">
        <v>2041</v>
      </c>
      <c r="DH416">
        <v>946</v>
      </c>
      <c r="DI416">
        <v>179</v>
      </c>
      <c r="DJ416">
        <v>82</v>
      </c>
      <c r="DK416">
        <v>367</v>
      </c>
      <c r="DL416">
        <v>160</v>
      </c>
      <c r="DM416">
        <v>9524</v>
      </c>
      <c r="DN416">
        <v>1918</v>
      </c>
      <c r="DO416">
        <v>2967</v>
      </c>
      <c r="DP416">
        <v>1844</v>
      </c>
      <c r="DQ416">
        <v>331</v>
      </c>
      <c r="DR416">
        <v>399</v>
      </c>
      <c r="DS416">
        <v>254</v>
      </c>
      <c r="DT416">
        <v>229</v>
      </c>
      <c r="DU416">
        <v>142</v>
      </c>
      <c r="DV416">
        <v>438</v>
      </c>
      <c r="DW416">
        <v>4811</v>
      </c>
      <c r="DX416" t="s">
        <v>1523</v>
      </c>
      <c r="DY416" t="s">
        <v>1042</v>
      </c>
      <c r="DZ416" t="s">
        <v>1614</v>
      </c>
      <c r="EA416" s="68" t="s">
        <v>700</v>
      </c>
      <c r="EB416">
        <v>55409</v>
      </c>
      <c r="EC416">
        <v>2.2999999999999998</v>
      </c>
      <c r="ED416">
        <v>2.2000000000000002</v>
      </c>
      <c r="EE416">
        <v>7.5</v>
      </c>
      <c r="EF416">
        <v>3.7</v>
      </c>
      <c r="EG416">
        <v>2.7</v>
      </c>
      <c r="EH416">
        <v>3.8</v>
      </c>
      <c r="EI416">
        <v>6.9</v>
      </c>
      <c r="EJ416">
        <v>2.5</v>
      </c>
      <c r="EK416">
        <v>2.2999999999999998</v>
      </c>
      <c r="EL416">
        <v>5.0999999999999996</v>
      </c>
      <c r="EM416">
        <v>2.2000000000000002</v>
      </c>
      <c r="EN416">
        <v>1.5</v>
      </c>
      <c r="EO416">
        <v>3</v>
      </c>
      <c r="EP416">
        <v>1.8</v>
      </c>
      <c r="EQ416">
        <v>1.2</v>
      </c>
      <c r="ER416">
        <v>1.8</v>
      </c>
      <c r="ES416">
        <v>8.1999999999999993</v>
      </c>
      <c r="ET416">
        <v>5.0999999999999996</v>
      </c>
      <c r="EU416">
        <v>15.7</v>
      </c>
      <c r="EV416">
        <v>3.6</v>
      </c>
      <c r="EW416">
        <v>12.6</v>
      </c>
      <c r="EX416">
        <v>1.3</v>
      </c>
      <c r="EY416">
        <v>1.5</v>
      </c>
      <c r="EZ416">
        <v>9.4</v>
      </c>
      <c r="FA416">
        <v>4.4000000000000004</v>
      </c>
      <c r="FB416">
        <v>13.2</v>
      </c>
      <c r="FC416">
        <v>4.8</v>
      </c>
      <c r="FD416">
        <v>2.4</v>
      </c>
      <c r="FE416">
        <v>15.5</v>
      </c>
      <c r="FF416">
        <v>5</v>
      </c>
      <c r="FG416">
        <v>4.3</v>
      </c>
      <c r="FH416">
        <v>1</v>
      </c>
      <c r="FI416">
        <v>2.1</v>
      </c>
      <c r="FJ416">
        <v>2.2000000000000002</v>
      </c>
      <c r="FK416">
        <v>14.7</v>
      </c>
      <c r="FL416">
        <v>7.1</v>
      </c>
      <c r="FM416">
        <v>2.7</v>
      </c>
      <c r="FN416">
        <v>2.7</v>
      </c>
      <c r="FO416">
        <v>9.6</v>
      </c>
      <c r="FP416">
        <v>5.4</v>
      </c>
      <c r="FQ416">
        <v>4.7</v>
      </c>
      <c r="FR416">
        <v>1.3</v>
      </c>
      <c r="FS416">
        <v>77</v>
      </c>
      <c r="FZ416" t="s">
        <v>1871</v>
      </c>
      <c r="GA416" t="s">
        <v>1871</v>
      </c>
      <c r="GB416" t="s">
        <v>1222</v>
      </c>
      <c r="GC416" s="68" t="s">
        <v>2364</v>
      </c>
    </row>
    <row r="417" spans="1:185" x14ac:dyDescent="0.25">
      <c r="A417">
        <v>55410</v>
      </c>
      <c r="B417">
        <v>20338</v>
      </c>
      <c r="C417">
        <v>509</v>
      </c>
      <c r="D417">
        <v>5083</v>
      </c>
      <c r="E417">
        <v>69</v>
      </c>
      <c r="F417">
        <v>12635</v>
      </c>
      <c r="G417">
        <v>424</v>
      </c>
      <c r="H417">
        <v>2620</v>
      </c>
      <c r="I417">
        <v>16</v>
      </c>
      <c r="J417">
        <v>1832</v>
      </c>
      <c r="K417">
        <v>10</v>
      </c>
      <c r="L417">
        <v>3251</v>
      </c>
      <c r="M417">
        <v>59</v>
      </c>
      <c r="N417">
        <v>890</v>
      </c>
      <c r="O417">
        <v>61</v>
      </c>
      <c r="P417">
        <v>2774</v>
      </c>
      <c r="Q417">
        <v>126</v>
      </c>
      <c r="R417">
        <v>3259</v>
      </c>
      <c r="S417">
        <v>151</v>
      </c>
      <c r="T417">
        <v>3095</v>
      </c>
      <c r="U417">
        <v>24</v>
      </c>
      <c r="V417">
        <v>2617</v>
      </c>
      <c r="W417">
        <v>62</v>
      </c>
      <c r="X417">
        <v>9825</v>
      </c>
      <c r="Y417">
        <v>281</v>
      </c>
      <c r="Z417">
        <v>10513</v>
      </c>
      <c r="AA417">
        <v>228</v>
      </c>
      <c r="AB417">
        <v>18243</v>
      </c>
      <c r="AC417">
        <v>319</v>
      </c>
      <c r="AD417">
        <v>346</v>
      </c>
      <c r="AE417">
        <v>16</v>
      </c>
      <c r="AF417">
        <v>46</v>
      </c>
      <c r="AG417">
        <v>0</v>
      </c>
      <c r="AH417">
        <v>757</v>
      </c>
      <c r="AI417">
        <v>12</v>
      </c>
      <c r="AJ417">
        <v>337</v>
      </c>
      <c r="AK417">
        <v>162</v>
      </c>
      <c r="AL417">
        <v>609</v>
      </c>
      <c r="AM417">
        <v>0</v>
      </c>
      <c r="AN417">
        <v>615</v>
      </c>
      <c r="AO417">
        <v>169</v>
      </c>
      <c r="AP417">
        <v>18014</v>
      </c>
      <c r="AQ417">
        <v>312</v>
      </c>
      <c r="AR417">
        <v>1328</v>
      </c>
      <c r="AS417">
        <v>54</v>
      </c>
      <c r="AT417">
        <v>19010</v>
      </c>
      <c r="AU417">
        <v>455</v>
      </c>
      <c r="AV417">
        <v>18855</v>
      </c>
      <c r="AW417">
        <v>259</v>
      </c>
      <c r="AX417">
        <v>1483</v>
      </c>
      <c r="AY417">
        <v>250</v>
      </c>
      <c r="AZ417">
        <v>692</v>
      </c>
      <c r="BA417">
        <v>12</v>
      </c>
      <c r="BB417">
        <v>791</v>
      </c>
      <c r="BC417">
        <v>238</v>
      </c>
      <c r="BD417">
        <v>361</v>
      </c>
      <c r="BE417">
        <v>87</v>
      </c>
      <c r="BF417">
        <v>1064</v>
      </c>
      <c r="BG417">
        <v>82</v>
      </c>
      <c r="BH417">
        <v>2602</v>
      </c>
      <c r="BI417">
        <v>114</v>
      </c>
      <c r="BJ417">
        <v>10338</v>
      </c>
      <c r="BK417">
        <v>96</v>
      </c>
      <c r="BL417">
        <v>11196</v>
      </c>
      <c r="BM417">
        <v>392</v>
      </c>
      <c r="BN417">
        <v>10877</v>
      </c>
      <c r="BO417">
        <v>341</v>
      </c>
      <c r="BP417">
        <v>319</v>
      </c>
      <c r="BQ417">
        <v>51</v>
      </c>
      <c r="BR417">
        <v>1439</v>
      </c>
      <c r="BS417">
        <v>32</v>
      </c>
      <c r="BT417">
        <v>8347</v>
      </c>
      <c r="BU417">
        <v>194</v>
      </c>
      <c r="BV417">
        <v>3262</v>
      </c>
      <c r="BW417">
        <v>193</v>
      </c>
      <c r="BX417">
        <v>1026</v>
      </c>
      <c r="BY417">
        <v>37</v>
      </c>
      <c r="BZ417">
        <v>1003</v>
      </c>
      <c r="CA417">
        <v>72</v>
      </c>
      <c r="CB417">
        <v>1585</v>
      </c>
      <c r="CC417">
        <v>140</v>
      </c>
      <c r="CD417">
        <v>3527</v>
      </c>
      <c r="CE417">
        <v>147</v>
      </c>
      <c r="CF417">
        <v>15209</v>
      </c>
      <c r="CG417">
        <v>222</v>
      </c>
      <c r="CH417">
        <v>509</v>
      </c>
      <c r="CI417">
        <v>19829</v>
      </c>
      <c r="CJ417">
        <v>17922</v>
      </c>
      <c r="CK417">
        <v>3919</v>
      </c>
      <c r="CL417">
        <v>17609</v>
      </c>
      <c r="CM417">
        <v>1190</v>
      </c>
      <c r="CN417">
        <v>452</v>
      </c>
      <c r="CO417">
        <v>48</v>
      </c>
      <c r="CP417">
        <v>384</v>
      </c>
      <c r="CQ417">
        <v>1277</v>
      </c>
      <c r="CR417">
        <v>330</v>
      </c>
      <c r="CS417">
        <v>1250</v>
      </c>
      <c r="CT417">
        <v>274</v>
      </c>
      <c r="CU417">
        <v>261</v>
      </c>
      <c r="CV417">
        <v>1152</v>
      </c>
      <c r="CW417">
        <v>2301</v>
      </c>
      <c r="CX417">
        <v>2853</v>
      </c>
      <c r="CY417">
        <v>814</v>
      </c>
      <c r="CZ417">
        <v>474</v>
      </c>
      <c r="DA417">
        <v>288</v>
      </c>
      <c r="DB417">
        <v>115</v>
      </c>
      <c r="DC417">
        <v>45</v>
      </c>
      <c r="DD417">
        <v>100</v>
      </c>
      <c r="DE417">
        <v>3173</v>
      </c>
      <c r="DF417">
        <v>5359</v>
      </c>
      <c r="DG417">
        <v>4618</v>
      </c>
      <c r="DH417">
        <v>2292</v>
      </c>
      <c r="DI417">
        <v>194</v>
      </c>
      <c r="DJ417">
        <v>112</v>
      </c>
      <c r="DK417">
        <v>547</v>
      </c>
      <c r="DL417">
        <v>358</v>
      </c>
      <c r="DM417">
        <v>17544</v>
      </c>
      <c r="DN417">
        <v>2434</v>
      </c>
      <c r="DO417">
        <v>6776</v>
      </c>
      <c r="DP417">
        <v>1756</v>
      </c>
      <c r="DQ417">
        <v>216</v>
      </c>
      <c r="DR417">
        <v>279</v>
      </c>
      <c r="DS417">
        <v>320</v>
      </c>
      <c r="DT417">
        <v>151</v>
      </c>
      <c r="DU417">
        <v>221</v>
      </c>
      <c r="DV417">
        <v>505</v>
      </c>
      <c r="DW417">
        <v>8532</v>
      </c>
      <c r="DX417" t="s">
        <v>1523</v>
      </c>
      <c r="DY417" t="s">
        <v>1042</v>
      </c>
      <c r="DZ417" t="s">
        <v>1614</v>
      </c>
      <c r="EA417" s="68" t="s">
        <v>700</v>
      </c>
      <c r="EB417">
        <v>55410</v>
      </c>
      <c r="EC417">
        <v>1.2</v>
      </c>
      <c r="ED417">
        <v>1</v>
      </c>
      <c r="EE417">
        <v>1.2</v>
      </c>
      <c r="EF417">
        <v>7.4</v>
      </c>
      <c r="EG417">
        <v>5.2</v>
      </c>
      <c r="EH417">
        <v>2.4</v>
      </c>
      <c r="EI417">
        <v>0.9</v>
      </c>
      <c r="EJ417">
        <v>1.8</v>
      </c>
      <c r="EK417">
        <v>1.6</v>
      </c>
      <c r="EL417">
        <v>1</v>
      </c>
      <c r="EM417">
        <v>1.7</v>
      </c>
      <c r="EN417">
        <v>1</v>
      </c>
      <c r="EO417">
        <v>1.4</v>
      </c>
      <c r="EP417">
        <v>1.1000000000000001</v>
      </c>
      <c r="EQ417">
        <v>1.1000000000000001</v>
      </c>
      <c r="ER417">
        <v>7.4</v>
      </c>
      <c r="ES417">
        <v>30.6</v>
      </c>
      <c r="ET417">
        <v>2.6</v>
      </c>
      <c r="EU417">
        <v>8</v>
      </c>
      <c r="EV417">
        <v>2.8</v>
      </c>
      <c r="EW417">
        <v>14</v>
      </c>
      <c r="EX417">
        <v>1</v>
      </c>
      <c r="EY417">
        <v>0.7</v>
      </c>
      <c r="EZ417">
        <v>8.6</v>
      </c>
      <c r="FA417">
        <v>2.8</v>
      </c>
      <c r="FB417">
        <v>13.8</v>
      </c>
      <c r="FC417">
        <v>4.5</v>
      </c>
      <c r="FD417">
        <v>1.1000000000000001</v>
      </c>
      <c r="FE417">
        <v>18</v>
      </c>
      <c r="FF417">
        <v>6.2</v>
      </c>
      <c r="FG417">
        <v>3.3</v>
      </c>
      <c r="FH417">
        <v>0.6</v>
      </c>
      <c r="FI417">
        <v>1.9</v>
      </c>
      <c r="FJ417">
        <v>2</v>
      </c>
      <c r="FK417">
        <v>18.600000000000001</v>
      </c>
      <c r="FL417">
        <v>1.7</v>
      </c>
      <c r="FM417">
        <v>1.7</v>
      </c>
      <c r="FN417">
        <v>3.9</v>
      </c>
      <c r="FO417">
        <v>2.4</v>
      </c>
      <c r="FP417">
        <v>6.4</v>
      </c>
      <c r="FQ417">
        <v>3.4</v>
      </c>
      <c r="FR417">
        <v>1.1000000000000001</v>
      </c>
      <c r="FS417">
        <v>58</v>
      </c>
      <c r="FZ417" t="s">
        <v>1871</v>
      </c>
      <c r="GA417" t="s">
        <v>1871</v>
      </c>
      <c r="GB417" t="s">
        <v>1223</v>
      </c>
      <c r="GC417" s="68" t="s">
        <v>2364</v>
      </c>
    </row>
    <row r="418" spans="1:185" x14ac:dyDescent="0.25">
      <c r="A418">
        <v>55411</v>
      </c>
      <c r="B418">
        <v>31794</v>
      </c>
      <c r="C418">
        <v>3149</v>
      </c>
      <c r="D418">
        <v>11776</v>
      </c>
      <c r="E418">
        <v>468</v>
      </c>
      <c r="F418">
        <v>18007</v>
      </c>
      <c r="G418">
        <v>2654</v>
      </c>
      <c r="H418">
        <v>2011</v>
      </c>
      <c r="I418">
        <v>27</v>
      </c>
      <c r="J418">
        <v>3906</v>
      </c>
      <c r="K418">
        <v>184</v>
      </c>
      <c r="L418">
        <v>7870</v>
      </c>
      <c r="M418">
        <v>284</v>
      </c>
      <c r="N418">
        <v>3993</v>
      </c>
      <c r="O418">
        <v>811</v>
      </c>
      <c r="P418">
        <v>4549</v>
      </c>
      <c r="Q418">
        <v>695</v>
      </c>
      <c r="R418">
        <v>4011</v>
      </c>
      <c r="S418">
        <v>440</v>
      </c>
      <c r="T418">
        <v>3026</v>
      </c>
      <c r="U418">
        <v>434</v>
      </c>
      <c r="V418">
        <v>2428</v>
      </c>
      <c r="W418">
        <v>274</v>
      </c>
      <c r="X418">
        <v>16148</v>
      </c>
      <c r="Y418">
        <v>1703</v>
      </c>
      <c r="Z418">
        <v>15646</v>
      </c>
      <c r="AA418">
        <v>1446</v>
      </c>
      <c r="AB418">
        <v>6383</v>
      </c>
      <c r="AC418">
        <v>973</v>
      </c>
      <c r="AD418">
        <v>15997</v>
      </c>
      <c r="AE418">
        <v>1309</v>
      </c>
      <c r="AF418">
        <v>550</v>
      </c>
      <c r="AG418">
        <v>92</v>
      </c>
      <c r="AH418">
        <v>5034</v>
      </c>
      <c r="AI418">
        <v>382</v>
      </c>
      <c r="AJ418">
        <v>1747</v>
      </c>
      <c r="AK418">
        <v>305</v>
      </c>
      <c r="AL418">
        <v>2076</v>
      </c>
      <c r="AM418">
        <v>88</v>
      </c>
      <c r="AN418">
        <v>3428</v>
      </c>
      <c r="AO418">
        <v>906</v>
      </c>
      <c r="AP418">
        <v>5098</v>
      </c>
      <c r="AQ418">
        <v>384</v>
      </c>
      <c r="AR418">
        <v>4886</v>
      </c>
      <c r="AS418">
        <v>409</v>
      </c>
      <c r="AT418">
        <v>26908</v>
      </c>
      <c r="AU418">
        <v>2740</v>
      </c>
      <c r="AV418">
        <v>25573</v>
      </c>
      <c r="AW418">
        <v>2020</v>
      </c>
      <c r="AX418">
        <v>6221</v>
      </c>
      <c r="AY418">
        <v>1129</v>
      </c>
      <c r="AZ418">
        <v>3232</v>
      </c>
      <c r="BA418">
        <v>190</v>
      </c>
      <c r="BB418">
        <v>2989</v>
      </c>
      <c r="BC418">
        <v>939</v>
      </c>
      <c r="BD418">
        <v>3460</v>
      </c>
      <c r="BE418">
        <v>579</v>
      </c>
      <c r="BF418">
        <v>4152</v>
      </c>
      <c r="BG418">
        <v>559</v>
      </c>
      <c r="BH418">
        <v>4968</v>
      </c>
      <c r="BI418">
        <v>453</v>
      </c>
      <c r="BJ418">
        <v>3445</v>
      </c>
      <c r="BK418">
        <v>279</v>
      </c>
      <c r="BL418">
        <v>13944</v>
      </c>
      <c r="BM418">
        <v>1969</v>
      </c>
      <c r="BN418">
        <v>12311</v>
      </c>
      <c r="BO418">
        <v>1489</v>
      </c>
      <c r="BP418">
        <v>1633</v>
      </c>
      <c r="BQ418">
        <v>480</v>
      </c>
      <c r="BR418">
        <v>4063</v>
      </c>
      <c r="BS418">
        <v>685</v>
      </c>
      <c r="BT418">
        <v>7835</v>
      </c>
      <c r="BU418">
        <v>692</v>
      </c>
      <c r="BV418">
        <v>5965</v>
      </c>
      <c r="BW418">
        <v>1012</v>
      </c>
      <c r="BX418">
        <v>4207</v>
      </c>
      <c r="BY418">
        <v>950</v>
      </c>
      <c r="BZ418">
        <v>9765</v>
      </c>
      <c r="CA418">
        <v>1282</v>
      </c>
      <c r="CB418">
        <v>12810</v>
      </c>
      <c r="CC418">
        <v>1607</v>
      </c>
      <c r="CD418">
        <v>13624</v>
      </c>
      <c r="CE418">
        <v>1246</v>
      </c>
      <c r="CF418">
        <v>5020</v>
      </c>
      <c r="CG418">
        <v>274</v>
      </c>
      <c r="CH418">
        <v>3149</v>
      </c>
      <c r="CI418">
        <v>28645</v>
      </c>
      <c r="CJ418">
        <v>12317</v>
      </c>
      <c r="CK418">
        <v>18726</v>
      </c>
      <c r="CL418">
        <v>19294</v>
      </c>
      <c r="CM418">
        <v>9393</v>
      </c>
      <c r="CN418">
        <v>4685</v>
      </c>
      <c r="CO418">
        <v>36</v>
      </c>
      <c r="CP418">
        <v>394</v>
      </c>
      <c r="CQ418">
        <v>1747</v>
      </c>
      <c r="CR418">
        <v>116</v>
      </c>
      <c r="CS418">
        <v>1440</v>
      </c>
      <c r="CT418">
        <v>642</v>
      </c>
      <c r="CU418">
        <v>222</v>
      </c>
      <c r="CV418">
        <v>845</v>
      </c>
      <c r="CW418">
        <v>1428</v>
      </c>
      <c r="CX418">
        <v>3414</v>
      </c>
      <c r="CY418">
        <v>1618</v>
      </c>
      <c r="CZ418">
        <v>726</v>
      </c>
      <c r="DA418">
        <v>477</v>
      </c>
      <c r="DB418">
        <v>1352</v>
      </c>
      <c r="DC418">
        <v>1423</v>
      </c>
      <c r="DD418">
        <v>3820</v>
      </c>
      <c r="DE418">
        <v>3344</v>
      </c>
      <c r="DF418">
        <v>6191</v>
      </c>
      <c r="DG418">
        <v>2702</v>
      </c>
      <c r="DH418">
        <v>1509</v>
      </c>
      <c r="DI418">
        <v>773</v>
      </c>
      <c r="DJ418">
        <v>354</v>
      </c>
      <c r="DK418">
        <v>2716</v>
      </c>
      <c r="DL418">
        <v>1930</v>
      </c>
      <c r="DM418">
        <v>24699</v>
      </c>
      <c r="DN418">
        <v>6379</v>
      </c>
      <c r="DO418">
        <v>4195</v>
      </c>
      <c r="DP418">
        <v>5340</v>
      </c>
      <c r="DQ418">
        <v>378</v>
      </c>
      <c r="DR418">
        <v>507</v>
      </c>
      <c r="DS418">
        <v>425</v>
      </c>
      <c r="DT418">
        <v>579</v>
      </c>
      <c r="DU418">
        <v>652</v>
      </c>
      <c r="DV418">
        <v>2525</v>
      </c>
      <c r="DW418">
        <v>9535</v>
      </c>
      <c r="DX418" t="s">
        <v>1523</v>
      </c>
      <c r="DY418" t="s">
        <v>1042</v>
      </c>
      <c r="DZ418" t="s">
        <v>1614</v>
      </c>
      <c r="EA418" s="68" t="s">
        <v>700</v>
      </c>
      <c r="EB418">
        <v>55411</v>
      </c>
      <c r="EC418">
        <v>1.4</v>
      </c>
      <c r="ED418">
        <v>2.4</v>
      </c>
      <c r="EE418">
        <v>1.5</v>
      </c>
      <c r="EF418">
        <v>5.3</v>
      </c>
      <c r="EG418">
        <v>3.9</v>
      </c>
      <c r="EH418">
        <v>3.3</v>
      </c>
      <c r="EI418">
        <v>3.6</v>
      </c>
      <c r="EJ418">
        <v>3.9</v>
      </c>
      <c r="EK418">
        <v>2.7</v>
      </c>
      <c r="EL418">
        <v>1.5</v>
      </c>
      <c r="EM418">
        <v>2.1</v>
      </c>
      <c r="EN418">
        <v>1.7</v>
      </c>
      <c r="EO418">
        <v>1.7</v>
      </c>
      <c r="EP418">
        <v>1.8</v>
      </c>
      <c r="EQ418">
        <v>4.0999999999999996</v>
      </c>
      <c r="ER418">
        <v>1.9</v>
      </c>
      <c r="ES418">
        <v>16.600000000000001</v>
      </c>
      <c r="ET418">
        <v>3.5</v>
      </c>
      <c r="EU418">
        <v>7.2</v>
      </c>
      <c r="EV418">
        <v>2.2000000000000002</v>
      </c>
      <c r="EW418">
        <v>6.6</v>
      </c>
      <c r="EX418">
        <v>2.1</v>
      </c>
      <c r="EY418">
        <v>1.5</v>
      </c>
      <c r="EZ418">
        <v>3.8</v>
      </c>
      <c r="FA418">
        <v>2.5</v>
      </c>
      <c r="FB418">
        <v>7.5</v>
      </c>
      <c r="FC418">
        <v>2.6</v>
      </c>
      <c r="FD418">
        <v>1.6</v>
      </c>
      <c r="FE418">
        <v>4.7</v>
      </c>
      <c r="FF418">
        <v>3.6</v>
      </c>
      <c r="FG418">
        <v>2.2000000000000002</v>
      </c>
      <c r="FH418">
        <v>2.9</v>
      </c>
      <c r="FI418">
        <v>2.2999999999999998</v>
      </c>
      <c r="FJ418">
        <v>2</v>
      </c>
      <c r="FK418">
        <v>8.6</v>
      </c>
      <c r="FL418">
        <v>3.8</v>
      </c>
      <c r="FM418">
        <v>1.8</v>
      </c>
      <c r="FN418">
        <v>3</v>
      </c>
      <c r="FO418">
        <v>4.8</v>
      </c>
      <c r="FP418">
        <v>2.5</v>
      </c>
      <c r="FQ418">
        <v>2</v>
      </c>
      <c r="FR418">
        <v>2.1</v>
      </c>
      <c r="FS418">
        <v>329</v>
      </c>
      <c r="FZ418" t="s">
        <v>1871</v>
      </c>
      <c r="GA418" t="s">
        <v>1871</v>
      </c>
      <c r="GB418" t="s">
        <v>1224</v>
      </c>
      <c r="GC418" s="68" t="s">
        <v>2364</v>
      </c>
    </row>
    <row r="419" spans="1:185" x14ac:dyDescent="0.25">
      <c r="A419">
        <v>55412</v>
      </c>
      <c r="B419">
        <v>23171</v>
      </c>
      <c r="C419">
        <v>1902</v>
      </c>
      <c r="D419">
        <v>6689</v>
      </c>
      <c r="E419">
        <v>416</v>
      </c>
      <c r="F419">
        <v>14469</v>
      </c>
      <c r="G419">
        <v>1486</v>
      </c>
      <c r="H419">
        <v>2013</v>
      </c>
      <c r="I419">
        <v>0</v>
      </c>
      <c r="J419">
        <v>1634</v>
      </c>
      <c r="K419">
        <v>99</v>
      </c>
      <c r="L419">
        <v>5055</v>
      </c>
      <c r="M419">
        <v>317</v>
      </c>
      <c r="N419">
        <v>1843</v>
      </c>
      <c r="O419">
        <v>211</v>
      </c>
      <c r="P419">
        <v>3097</v>
      </c>
      <c r="Q419">
        <v>291</v>
      </c>
      <c r="R419">
        <v>3537</v>
      </c>
      <c r="S419">
        <v>374</v>
      </c>
      <c r="T419">
        <v>3408</v>
      </c>
      <c r="U419">
        <v>442</v>
      </c>
      <c r="V419">
        <v>2584</v>
      </c>
      <c r="W419">
        <v>168</v>
      </c>
      <c r="X419">
        <v>11447</v>
      </c>
      <c r="Y419">
        <v>1182</v>
      </c>
      <c r="Z419">
        <v>11724</v>
      </c>
      <c r="AA419">
        <v>720</v>
      </c>
      <c r="AB419">
        <v>10163</v>
      </c>
      <c r="AC419">
        <v>713</v>
      </c>
      <c r="AD419">
        <v>8720</v>
      </c>
      <c r="AE419">
        <v>777</v>
      </c>
      <c r="AF419">
        <v>287</v>
      </c>
      <c r="AG419">
        <v>78</v>
      </c>
      <c r="AH419">
        <v>2287</v>
      </c>
      <c r="AI419">
        <v>205</v>
      </c>
      <c r="AJ419">
        <v>582</v>
      </c>
      <c r="AK419">
        <v>75</v>
      </c>
      <c r="AL419">
        <v>1132</v>
      </c>
      <c r="AM419">
        <v>54</v>
      </c>
      <c r="AN419">
        <v>1685</v>
      </c>
      <c r="AO419">
        <v>357</v>
      </c>
      <c r="AP419">
        <v>9202</v>
      </c>
      <c r="AQ419">
        <v>414</v>
      </c>
      <c r="AR419">
        <v>3646</v>
      </c>
      <c r="AS419">
        <v>183</v>
      </c>
      <c r="AT419">
        <v>19525</v>
      </c>
      <c r="AU419">
        <v>1719</v>
      </c>
      <c r="AV419">
        <v>21067</v>
      </c>
      <c r="AW419">
        <v>1536</v>
      </c>
      <c r="AX419">
        <v>2104</v>
      </c>
      <c r="AY419">
        <v>366</v>
      </c>
      <c r="AZ419">
        <v>1125</v>
      </c>
      <c r="BA419">
        <v>17</v>
      </c>
      <c r="BB419">
        <v>979</v>
      </c>
      <c r="BC419">
        <v>349</v>
      </c>
      <c r="BD419">
        <v>2071</v>
      </c>
      <c r="BE419">
        <v>324</v>
      </c>
      <c r="BF419">
        <v>4192</v>
      </c>
      <c r="BG419">
        <v>521</v>
      </c>
      <c r="BH419">
        <v>5003</v>
      </c>
      <c r="BI419">
        <v>343</v>
      </c>
      <c r="BJ419">
        <v>3373</v>
      </c>
      <c r="BK419">
        <v>87</v>
      </c>
      <c r="BL419">
        <v>11204</v>
      </c>
      <c r="BM419">
        <v>918</v>
      </c>
      <c r="BN419">
        <v>10320</v>
      </c>
      <c r="BO419">
        <v>768</v>
      </c>
      <c r="BP419">
        <v>884</v>
      </c>
      <c r="BQ419">
        <v>150</v>
      </c>
      <c r="BR419">
        <v>3265</v>
      </c>
      <c r="BS419">
        <v>568</v>
      </c>
      <c r="BT419">
        <v>7413</v>
      </c>
      <c r="BU419">
        <v>540</v>
      </c>
      <c r="BV419">
        <v>3766</v>
      </c>
      <c r="BW419">
        <v>406</v>
      </c>
      <c r="BX419">
        <v>3290</v>
      </c>
      <c r="BY419">
        <v>540</v>
      </c>
      <c r="BZ419">
        <v>5429</v>
      </c>
      <c r="CA419">
        <v>658</v>
      </c>
      <c r="CB419">
        <v>6974</v>
      </c>
      <c r="CC419">
        <v>855</v>
      </c>
      <c r="CD419">
        <v>10978</v>
      </c>
      <c r="CE419">
        <v>777</v>
      </c>
      <c r="CF419">
        <v>4923</v>
      </c>
      <c r="CG419">
        <v>194</v>
      </c>
      <c r="CH419">
        <v>1902</v>
      </c>
      <c r="CI419">
        <v>21269</v>
      </c>
      <c r="CJ419">
        <v>11892</v>
      </c>
      <c r="CK419">
        <v>11264</v>
      </c>
      <c r="CL419">
        <v>18144</v>
      </c>
      <c r="CM419">
        <v>3609</v>
      </c>
      <c r="CN419">
        <v>1600</v>
      </c>
      <c r="CO419">
        <v>120</v>
      </c>
      <c r="CP419">
        <v>410</v>
      </c>
      <c r="CQ419">
        <v>1415</v>
      </c>
      <c r="CR419">
        <v>245</v>
      </c>
      <c r="CS419">
        <v>1464</v>
      </c>
      <c r="CT419">
        <v>423</v>
      </c>
      <c r="CU419">
        <v>241</v>
      </c>
      <c r="CV419">
        <v>697</v>
      </c>
      <c r="CW419">
        <v>1297</v>
      </c>
      <c r="CX419">
        <v>2805</v>
      </c>
      <c r="CY419">
        <v>1150</v>
      </c>
      <c r="CZ419">
        <v>540</v>
      </c>
      <c r="DA419">
        <v>369</v>
      </c>
      <c r="DB419">
        <v>1041</v>
      </c>
      <c r="DC419">
        <v>1293</v>
      </c>
      <c r="DD419">
        <v>2175</v>
      </c>
      <c r="DE419">
        <v>3972</v>
      </c>
      <c r="DF419">
        <v>4585</v>
      </c>
      <c r="DG419">
        <v>2185</v>
      </c>
      <c r="DH419">
        <v>971</v>
      </c>
      <c r="DI419">
        <v>538</v>
      </c>
      <c r="DJ419">
        <v>365</v>
      </c>
      <c r="DK419">
        <v>1862</v>
      </c>
      <c r="DL419">
        <v>1119</v>
      </c>
      <c r="DM419">
        <v>18858</v>
      </c>
      <c r="DN419">
        <v>3883</v>
      </c>
      <c r="DO419">
        <v>5022</v>
      </c>
      <c r="DP419">
        <v>3535</v>
      </c>
      <c r="DQ419">
        <v>221</v>
      </c>
      <c r="DR419">
        <v>333</v>
      </c>
      <c r="DS419">
        <v>346</v>
      </c>
      <c r="DT419">
        <v>408</v>
      </c>
      <c r="DU419">
        <v>294</v>
      </c>
      <c r="DV419">
        <v>1718</v>
      </c>
      <c r="DW419">
        <v>8557</v>
      </c>
      <c r="DX419" t="s">
        <v>1523</v>
      </c>
      <c r="DY419" t="s">
        <v>1042</v>
      </c>
      <c r="DZ419" t="s">
        <v>1614</v>
      </c>
      <c r="EA419" s="68" t="s">
        <v>700</v>
      </c>
      <c r="EB419">
        <v>55412</v>
      </c>
      <c r="EC419">
        <v>1.6</v>
      </c>
      <c r="ED419">
        <v>4.0999999999999996</v>
      </c>
      <c r="EE419">
        <v>2.4</v>
      </c>
      <c r="EF419">
        <v>4.9000000000000004</v>
      </c>
      <c r="EG419">
        <v>4</v>
      </c>
      <c r="EH419">
        <v>4.5</v>
      </c>
      <c r="EI419">
        <v>3.9</v>
      </c>
      <c r="EJ419">
        <v>3.1</v>
      </c>
      <c r="EK419">
        <v>1.2</v>
      </c>
      <c r="EL419">
        <v>2.4</v>
      </c>
      <c r="EM419">
        <v>1.9</v>
      </c>
      <c r="EN419">
        <v>0.9</v>
      </c>
      <c r="EO419">
        <v>2.1</v>
      </c>
      <c r="EP419">
        <v>1.6</v>
      </c>
      <c r="EQ419">
        <v>2.5</v>
      </c>
      <c r="ER419">
        <v>3.3</v>
      </c>
      <c r="ES419">
        <v>28.3</v>
      </c>
      <c r="ET419">
        <v>5.0999999999999996</v>
      </c>
      <c r="EU419">
        <v>9.9</v>
      </c>
      <c r="EV419">
        <v>3.9</v>
      </c>
      <c r="EW419">
        <v>11.8</v>
      </c>
      <c r="EX419">
        <v>1.4</v>
      </c>
      <c r="EY419">
        <v>1.5</v>
      </c>
      <c r="EZ419">
        <v>9.6999999999999993</v>
      </c>
      <c r="FA419">
        <v>1.9</v>
      </c>
      <c r="FB419">
        <v>15.8</v>
      </c>
      <c r="FC419">
        <v>2.9</v>
      </c>
      <c r="FD419">
        <v>1.6</v>
      </c>
      <c r="FE419">
        <v>6</v>
      </c>
      <c r="FF419">
        <v>3.4</v>
      </c>
      <c r="FG419">
        <v>2.7</v>
      </c>
      <c r="FH419">
        <v>1.4</v>
      </c>
      <c r="FI419">
        <v>1.7</v>
      </c>
      <c r="FJ419">
        <v>1.7</v>
      </c>
      <c r="FK419">
        <v>8.3000000000000007</v>
      </c>
      <c r="FL419">
        <v>6.1</v>
      </c>
      <c r="FM419">
        <v>2</v>
      </c>
      <c r="FN419">
        <v>3.3</v>
      </c>
      <c r="FO419">
        <v>4.9000000000000004</v>
      </c>
      <c r="FP419">
        <v>4.0999999999999996</v>
      </c>
      <c r="FQ419">
        <v>2.2000000000000002</v>
      </c>
      <c r="FR419">
        <v>1.7</v>
      </c>
      <c r="FS419">
        <v>278</v>
      </c>
      <c r="FZ419" t="s">
        <v>1871</v>
      </c>
      <c r="GA419" t="s">
        <v>1871</v>
      </c>
      <c r="GB419" t="s">
        <v>1225</v>
      </c>
      <c r="GC419" s="68" t="s">
        <v>2364</v>
      </c>
    </row>
    <row r="420" spans="1:185" x14ac:dyDescent="0.25">
      <c r="A420">
        <v>55413</v>
      </c>
      <c r="B420">
        <v>13796</v>
      </c>
      <c r="C420">
        <v>1019</v>
      </c>
      <c r="D420">
        <v>1872</v>
      </c>
      <c r="E420">
        <v>45</v>
      </c>
      <c r="F420">
        <v>10280</v>
      </c>
      <c r="G420">
        <v>965</v>
      </c>
      <c r="H420">
        <v>1644</v>
      </c>
      <c r="I420">
        <v>9</v>
      </c>
      <c r="J420">
        <v>835</v>
      </c>
      <c r="K420">
        <v>7</v>
      </c>
      <c r="L420">
        <v>1037</v>
      </c>
      <c r="M420">
        <v>38</v>
      </c>
      <c r="N420">
        <v>1772</v>
      </c>
      <c r="O420">
        <v>176</v>
      </c>
      <c r="P420">
        <v>3722</v>
      </c>
      <c r="Q420">
        <v>373</v>
      </c>
      <c r="R420">
        <v>1961</v>
      </c>
      <c r="S420">
        <v>287</v>
      </c>
      <c r="T420">
        <v>1452</v>
      </c>
      <c r="U420">
        <v>93</v>
      </c>
      <c r="V420">
        <v>1373</v>
      </c>
      <c r="W420">
        <v>36</v>
      </c>
      <c r="X420">
        <v>7006</v>
      </c>
      <c r="Y420">
        <v>591</v>
      </c>
      <c r="Z420">
        <v>6790</v>
      </c>
      <c r="AA420">
        <v>428</v>
      </c>
      <c r="AB420">
        <v>9901</v>
      </c>
      <c r="AC420">
        <v>674</v>
      </c>
      <c r="AD420">
        <v>2003</v>
      </c>
      <c r="AE420">
        <v>77</v>
      </c>
      <c r="AF420">
        <v>90</v>
      </c>
      <c r="AG420">
        <v>16</v>
      </c>
      <c r="AH420">
        <v>495</v>
      </c>
      <c r="AI420">
        <v>20</v>
      </c>
      <c r="AJ420">
        <v>747</v>
      </c>
      <c r="AK420">
        <v>158</v>
      </c>
      <c r="AL420">
        <v>560</v>
      </c>
      <c r="AM420">
        <v>74</v>
      </c>
      <c r="AN420">
        <v>1599</v>
      </c>
      <c r="AO420">
        <v>307</v>
      </c>
      <c r="AP420">
        <v>9180</v>
      </c>
      <c r="AQ420">
        <v>538</v>
      </c>
      <c r="AR420">
        <v>1810</v>
      </c>
      <c r="AS420">
        <v>123</v>
      </c>
      <c r="AT420">
        <v>11986</v>
      </c>
      <c r="AU420">
        <v>896</v>
      </c>
      <c r="AV420">
        <v>11409</v>
      </c>
      <c r="AW420">
        <v>576</v>
      </c>
      <c r="AX420">
        <v>2387</v>
      </c>
      <c r="AY420">
        <v>443</v>
      </c>
      <c r="AZ420">
        <v>1416</v>
      </c>
      <c r="BA420">
        <v>143</v>
      </c>
      <c r="BB420">
        <v>971</v>
      </c>
      <c r="BC420">
        <v>300</v>
      </c>
      <c r="BD420">
        <v>909</v>
      </c>
      <c r="BE420">
        <v>188</v>
      </c>
      <c r="BF420">
        <v>1680</v>
      </c>
      <c r="BG420">
        <v>233</v>
      </c>
      <c r="BH420">
        <v>2775</v>
      </c>
      <c r="BI420">
        <v>256</v>
      </c>
      <c r="BJ420">
        <v>4788</v>
      </c>
      <c r="BK420">
        <v>121</v>
      </c>
      <c r="BL420">
        <v>8760</v>
      </c>
      <c r="BM420">
        <v>772</v>
      </c>
      <c r="BN420">
        <v>8468</v>
      </c>
      <c r="BO420">
        <v>737</v>
      </c>
      <c r="BP420">
        <v>292</v>
      </c>
      <c r="BQ420">
        <v>35</v>
      </c>
      <c r="BR420">
        <v>1520</v>
      </c>
      <c r="BS420">
        <v>193</v>
      </c>
      <c r="BT420">
        <v>5925</v>
      </c>
      <c r="BU420">
        <v>378</v>
      </c>
      <c r="BV420">
        <v>2972</v>
      </c>
      <c r="BW420">
        <v>418</v>
      </c>
      <c r="BX420">
        <v>1383</v>
      </c>
      <c r="BY420">
        <v>169</v>
      </c>
      <c r="BZ420">
        <v>2527</v>
      </c>
      <c r="CA420">
        <v>246</v>
      </c>
      <c r="CB420">
        <v>3431</v>
      </c>
      <c r="CC420">
        <v>300</v>
      </c>
      <c r="CD420">
        <v>5194</v>
      </c>
      <c r="CE420">
        <v>521</v>
      </c>
      <c r="CF420">
        <v>5157</v>
      </c>
      <c r="CG420">
        <v>198</v>
      </c>
      <c r="CH420">
        <v>1019</v>
      </c>
      <c r="CI420">
        <v>12777</v>
      </c>
      <c r="CJ420">
        <v>8827</v>
      </c>
      <c r="CK420">
        <v>5209</v>
      </c>
      <c r="CL420">
        <v>10244</v>
      </c>
      <c r="CM420">
        <v>2999</v>
      </c>
      <c r="CN420">
        <v>1501</v>
      </c>
      <c r="CO420">
        <v>16</v>
      </c>
      <c r="CP420">
        <v>195</v>
      </c>
      <c r="CQ420">
        <v>734</v>
      </c>
      <c r="CR420">
        <v>165</v>
      </c>
      <c r="CS420">
        <v>907</v>
      </c>
      <c r="CT420">
        <v>292</v>
      </c>
      <c r="CU420">
        <v>245</v>
      </c>
      <c r="CV420">
        <v>762</v>
      </c>
      <c r="CW420">
        <v>1327</v>
      </c>
      <c r="CX420">
        <v>2080</v>
      </c>
      <c r="CY420">
        <v>1589</v>
      </c>
      <c r="CZ420">
        <v>533</v>
      </c>
      <c r="DA420">
        <v>191</v>
      </c>
      <c r="DB420">
        <v>483</v>
      </c>
      <c r="DC420">
        <v>665</v>
      </c>
      <c r="DD420">
        <v>1002</v>
      </c>
      <c r="DE420">
        <v>4001</v>
      </c>
      <c r="DF420">
        <v>2517</v>
      </c>
      <c r="DG420">
        <v>1675</v>
      </c>
      <c r="DH420">
        <v>483</v>
      </c>
      <c r="DI420">
        <v>272</v>
      </c>
      <c r="DJ420">
        <v>96</v>
      </c>
      <c r="DK420">
        <v>570</v>
      </c>
      <c r="DL420">
        <v>344</v>
      </c>
      <c r="DM420">
        <v>10894</v>
      </c>
      <c r="DN420">
        <v>2682</v>
      </c>
      <c r="DO420">
        <v>2594</v>
      </c>
      <c r="DP420">
        <v>3924</v>
      </c>
      <c r="DQ420">
        <v>418</v>
      </c>
      <c r="DR420">
        <v>790</v>
      </c>
      <c r="DS420">
        <v>583</v>
      </c>
      <c r="DT420">
        <v>529</v>
      </c>
      <c r="DU420">
        <v>282</v>
      </c>
      <c r="DV420">
        <v>1164</v>
      </c>
      <c r="DW420">
        <v>6518</v>
      </c>
      <c r="DX420" t="s">
        <v>1523</v>
      </c>
      <c r="DY420" t="s">
        <v>1042</v>
      </c>
      <c r="DZ420" t="s">
        <v>1614</v>
      </c>
      <c r="EA420" s="68" t="s">
        <v>700</v>
      </c>
      <c r="EB420">
        <v>55413</v>
      </c>
      <c r="EC420">
        <v>1.7</v>
      </c>
      <c r="ED420">
        <v>1.2</v>
      </c>
      <c r="EE420">
        <v>3.2</v>
      </c>
      <c r="EF420">
        <v>5</v>
      </c>
      <c r="EG420">
        <v>3.4</v>
      </c>
      <c r="EH420">
        <v>4.7</v>
      </c>
      <c r="EI420">
        <v>3.3</v>
      </c>
      <c r="EJ420">
        <v>1.7</v>
      </c>
      <c r="EK420">
        <v>1.2</v>
      </c>
      <c r="EL420">
        <v>2</v>
      </c>
      <c r="EM420">
        <v>2.2000000000000002</v>
      </c>
      <c r="EN420">
        <v>0.8</v>
      </c>
      <c r="EO420">
        <v>2</v>
      </c>
      <c r="EP420">
        <v>2</v>
      </c>
      <c r="EQ420">
        <v>1.7</v>
      </c>
      <c r="ER420">
        <v>2.8</v>
      </c>
      <c r="ES420">
        <v>21.6</v>
      </c>
      <c r="ET420">
        <v>3.7</v>
      </c>
      <c r="EU420">
        <v>17.600000000000001</v>
      </c>
      <c r="EV420">
        <v>9.3000000000000007</v>
      </c>
      <c r="EW420">
        <v>10.3</v>
      </c>
      <c r="EX420">
        <v>1.5</v>
      </c>
      <c r="EY420">
        <v>1.1000000000000001</v>
      </c>
      <c r="EZ420">
        <v>7.6</v>
      </c>
      <c r="FA420">
        <v>4.5</v>
      </c>
      <c r="FB420">
        <v>14.6</v>
      </c>
      <c r="FC420">
        <v>4.0999999999999996</v>
      </c>
      <c r="FD420">
        <v>1.6</v>
      </c>
      <c r="FE420">
        <v>9.1999999999999993</v>
      </c>
      <c r="FF420">
        <v>5.3</v>
      </c>
      <c r="FG420">
        <v>2.9</v>
      </c>
      <c r="FH420">
        <v>1.2</v>
      </c>
      <c r="FI420">
        <v>2</v>
      </c>
      <c r="FJ420">
        <v>2</v>
      </c>
      <c r="FK420">
        <v>12.8</v>
      </c>
      <c r="FL420">
        <v>7.9</v>
      </c>
      <c r="FM420">
        <v>1.9</v>
      </c>
      <c r="FN420">
        <v>4.0999999999999996</v>
      </c>
      <c r="FO420">
        <v>6.1</v>
      </c>
      <c r="FP420">
        <v>3.3</v>
      </c>
      <c r="FQ420">
        <v>3.4</v>
      </c>
      <c r="FR420">
        <v>1.6</v>
      </c>
      <c r="FS420">
        <v>98</v>
      </c>
      <c r="FZ420" t="s">
        <v>1871</v>
      </c>
      <c r="GA420" t="s">
        <v>1871</v>
      </c>
      <c r="GB420" t="s">
        <v>1226</v>
      </c>
      <c r="GC420" s="68" t="s">
        <v>2364</v>
      </c>
    </row>
    <row r="421" spans="1:185" x14ac:dyDescent="0.25">
      <c r="A421">
        <v>55414</v>
      </c>
      <c r="B421">
        <v>34580</v>
      </c>
      <c r="C421">
        <v>1697</v>
      </c>
      <c r="D421">
        <v>4577</v>
      </c>
      <c r="E421">
        <v>127</v>
      </c>
      <c r="F421">
        <v>28672</v>
      </c>
      <c r="G421">
        <v>1570</v>
      </c>
      <c r="H421">
        <v>1331</v>
      </c>
      <c r="I421">
        <v>0</v>
      </c>
      <c r="J421">
        <v>965</v>
      </c>
      <c r="K421">
        <v>0</v>
      </c>
      <c r="L421">
        <v>3612</v>
      </c>
      <c r="M421">
        <v>127</v>
      </c>
      <c r="N421">
        <v>18834</v>
      </c>
      <c r="O421">
        <v>841</v>
      </c>
      <c r="P421">
        <v>5135</v>
      </c>
      <c r="Q421">
        <v>322</v>
      </c>
      <c r="R421">
        <v>1719</v>
      </c>
      <c r="S421">
        <v>159</v>
      </c>
      <c r="T421">
        <v>1443</v>
      </c>
      <c r="U421">
        <v>128</v>
      </c>
      <c r="V421">
        <v>1541</v>
      </c>
      <c r="W421">
        <v>120</v>
      </c>
      <c r="X421">
        <v>17757</v>
      </c>
      <c r="Y421">
        <v>860</v>
      </c>
      <c r="Z421">
        <v>16823</v>
      </c>
      <c r="AA421">
        <v>837</v>
      </c>
      <c r="AB421">
        <v>24955</v>
      </c>
      <c r="AC421">
        <v>1113</v>
      </c>
      <c r="AD421">
        <v>2521</v>
      </c>
      <c r="AE421">
        <v>195</v>
      </c>
      <c r="AF421">
        <v>422</v>
      </c>
      <c r="AG421">
        <v>21</v>
      </c>
      <c r="AH421">
        <v>4957</v>
      </c>
      <c r="AI421">
        <v>215</v>
      </c>
      <c r="AJ421">
        <v>380</v>
      </c>
      <c r="AK421">
        <v>25</v>
      </c>
      <c r="AL421">
        <v>1345</v>
      </c>
      <c r="AM421">
        <v>128</v>
      </c>
      <c r="AN421">
        <v>1544</v>
      </c>
      <c r="AO421">
        <v>173</v>
      </c>
      <c r="AP421">
        <v>23976</v>
      </c>
      <c r="AQ421">
        <v>968</v>
      </c>
      <c r="AR421">
        <v>2628</v>
      </c>
      <c r="AS421">
        <v>122</v>
      </c>
      <c r="AT421">
        <v>31952</v>
      </c>
      <c r="AU421">
        <v>1575</v>
      </c>
      <c r="AV421">
        <v>28715</v>
      </c>
      <c r="AW421">
        <v>1247</v>
      </c>
      <c r="AX421">
        <v>5865</v>
      </c>
      <c r="AY421">
        <v>450</v>
      </c>
      <c r="AZ421">
        <v>1386</v>
      </c>
      <c r="BA421">
        <v>118</v>
      </c>
      <c r="BB421">
        <v>4479</v>
      </c>
      <c r="BC421">
        <v>332</v>
      </c>
      <c r="BD421">
        <v>768</v>
      </c>
      <c r="BE421">
        <v>64</v>
      </c>
      <c r="BF421">
        <v>1076</v>
      </c>
      <c r="BG421">
        <v>257</v>
      </c>
      <c r="BH421">
        <v>2096</v>
      </c>
      <c r="BI421">
        <v>227</v>
      </c>
      <c r="BJ421">
        <v>7229</v>
      </c>
      <c r="BK421">
        <v>181</v>
      </c>
      <c r="BL421">
        <v>21244</v>
      </c>
      <c r="BM421">
        <v>1300</v>
      </c>
      <c r="BN421">
        <v>19900</v>
      </c>
      <c r="BO421">
        <v>1114</v>
      </c>
      <c r="BP421">
        <v>1344</v>
      </c>
      <c r="BQ421">
        <v>186</v>
      </c>
      <c r="BR421">
        <v>7428</v>
      </c>
      <c r="BS421">
        <v>270</v>
      </c>
      <c r="BT421">
        <v>7765</v>
      </c>
      <c r="BU421">
        <v>493</v>
      </c>
      <c r="BV421">
        <v>16673</v>
      </c>
      <c r="BW421">
        <v>886</v>
      </c>
      <c r="BX421">
        <v>4234</v>
      </c>
      <c r="BY421">
        <v>191</v>
      </c>
      <c r="BZ421">
        <v>13603</v>
      </c>
      <c r="CA421">
        <v>710</v>
      </c>
      <c r="CB421">
        <v>15793</v>
      </c>
      <c r="CC421">
        <v>857</v>
      </c>
      <c r="CD421">
        <v>8293</v>
      </c>
      <c r="CE421">
        <v>492</v>
      </c>
      <c r="CF421">
        <v>5396</v>
      </c>
      <c r="CG421">
        <v>197</v>
      </c>
      <c r="CH421">
        <v>1697</v>
      </c>
      <c r="CI421">
        <v>32883</v>
      </c>
      <c r="CJ421">
        <v>28882</v>
      </c>
      <c r="CK421">
        <v>5370</v>
      </c>
      <c r="CL421">
        <v>26931</v>
      </c>
      <c r="CM421">
        <v>6892</v>
      </c>
      <c r="CN421">
        <v>2196</v>
      </c>
      <c r="CO421">
        <v>47</v>
      </c>
      <c r="CP421">
        <v>304</v>
      </c>
      <c r="CQ421">
        <v>1339</v>
      </c>
      <c r="CR421">
        <v>269</v>
      </c>
      <c r="CS421">
        <v>2443</v>
      </c>
      <c r="CT421">
        <v>657</v>
      </c>
      <c r="CU421">
        <v>299</v>
      </c>
      <c r="CV421">
        <v>848</v>
      </c>
      <c r="CW421">
        <v>2575</v>
      </c>
      <c r="CX421">
        <v>8164</v>
      </c>
      <c r="CY421">
        <v>3260</v>
      </c>
      <c r="CZ421">
        <v>644</v>
      </c>
      <c r="DA421">
        <v>418</v>
      </c>
      <c r="DB421">
        <v>433</v>
      </c>
      <c r="DC421">
        <v>450</v>
      </c>
      <c r="DD421">
        <v>1115</v>
      </c>
      <c r="DE421">
        <v>8513</v>
      </c>
      <c r="DF421">
        <v>3019</v>
      </c>
      <c r="DG421">
        <v>2081</v>
      </c>
      <c r="DH421">
        <v>762</v>
      </c>
      <c r="DI421">
        <v>306</v>
      </c>
      <c r="DJ421">
        <v>77</v>
      </c>
      <c r="DK421">
        <v>632</v>
      </c>
      <c r="DL421">
        <v>314</v>
      </c>
      <c r="DM421">
        <v>15415</v>
      </c>
      <c r="DN421">
        <v>18024</v>
      </c>
      <c r="DO421">
        <v>1983</v>
      </c>
      <c r="DP421">
        <v>9549</v>
      </c>
      <c r="DQ421">
        <v>905</v>
      </c>
      <c r="DR421">
        <v>757</v>
      </c>
      <c r="DS421">
        <v>939</v>
      </c>
      <c r="DT421">
        <v>876</v>
      </c>
      <c r="DU421">
        <v>594</v>
      </c>
      <c r="DV421">
        <v>5026</v>
      </c>
      <c r="DW421">
        <v>11532</v>
      </c>
      <c r="DX421" t="s">
        <v>1523</v>
      </c>
      <c r="DY421" t="s">
        <v>1042</v>
      </c>
      <c r="DZ421" t="s">
        <v>1614</v>
      </c>
      <c r="EA421" s="68" t="s">
        <v>700</v>
      </c>
      <c r="EB421">
        <v>55414</v>
      </c>
      <c r="EC421">
        <v>1.2</v>
      </c>
      <c r="ED421">
        <v>1.8</v>
      </c>
      <c r="EE421">
        <v>1.7</v>
      </c>
      <c r="EF421">
        <v>1.2</v>
      </c>
      <c r="EG421">
        <v>3.9</v>
      </c>
      <c r="EH421">
        <v>7.8</v>
      </c>
      <c r="EI421">
        <v>7</v>
      </c>
      <c r="EJ421">
        <v>6</v>
      </c>
      <c r="EK421">
        <v>1.8</v>
      </c>
      <c r="EL421">
        <v>1.3</v>
      </c>
      <c r="EM421">
        <v>1.5</v>
      </c>
      <c r="EN421">
        <v>1.3</v>
      </c>
      <c r="EO421">
        <v>1.7</v>
      </c>
      <c r="EP421">
        <v>1.6</v>
      </c>
      <c r="EQ421">
        <v>1.5</v>
      </c>
      <c r="ER421">
        <v>4.7</v>
      </c>
      <c r="ES421">
        <v>5.9</v>
      </c>
      <c r="ET421">
        <v>2.2999999999999998</v>
      </c>
      <c r="EU421">
        <v>8.8000000000000007</v>
      </c>
      <c r="EV421">
        <v>7.2</v>
      </c>
      <c r="EW421">
        <v>8.5</v>
      </c>
      <c r="EX421">
        <v>1.3</v>
      </c>
      <c r="EY421">
        <v>1.2</v>
      </c>
      <c r="EZ421">
        <v>3.2</v>
      </c>
      <c r="FA421">
        <v>6.2</v>
      </c>
      <c r="FB421">
        <v>3.7</v>
      </c>
      <c r="FC421">
        <v>3.6</v>
      </c>
      <c r="FD421">
        <v>1.2</v>
      </c>
      <c r="FE421">
        <v>6.8</v>
      </c>
      <c r="FF421">
        <v>14.3</v>
      </c>
      <c r="FG421">
        <v>5.4</v>
      </c>
      <c r="FH421">
        <v>1.4</v>
      </c>
      <c r="FI421">
        <v>1.9</v>
      </c>
      <c r="FJ421">
        <v>1.6</v>
      </c>
      <c r="FK421">
        <v>13.4</v>
      </c>
      <c r="FL421">
        <v>1.5</v>
      </c>
      <c r="FM421">
        <v>2.5</v>
      </c>
      <c r="FN421">
        <v>2</v>
      </c>
      <c r="FO421">
        <v>2.5</v>
      </c>
      <c r="FP421">
        <v>1.6</v>
      </c>
      <c r="FQ421">
        <v>2.4</v>
      </c>
      <c r="FR421">
        <v>2.7</v>
      </c>
      <c r="FS421">
        <v>235</v>
      </c>
      <c r="FZ421" t="s">
        <v>1871</v>
      </c>
      <c r="GA421" t="s">
        <v>1871</v>
      </c>
      <c r="GB421" t="s">
        <v>1227</v>
      </c>
      <c r="GC421" s="68" t="s">
        <v>2364</v>
      </c>
    </row>
    <row r="422" spans="1:185" x14ac:dyDescent="0.25">
      <c r="A422">
        <v>55416</v>
      </c>
      <c r="B422">
        <v>31961</v>
      </c>
      <c r="C422">
        <v>1105</v>
      </c>
      <c r="D422">
        <v>5426</v>
      </c>
      <c r="E422">
        <v>75</v>
      </c>
      <c r="F422">
        <v>21840</v>
      </c>
      <c r="G422">
        <v>1030</v>
      </c>
      <c r="H422">
        <v>4695</v>
      </c>
      <c r="I422">
        <v>0</v>
      </c>
      <c r="J422">
        <v>1759</v>
      </c>
      <c r="K422">
        <v>0</v>
      </c>
      <c r="L422">
        <v>3667</v>
      </c>
      <c r="M422">
        <v>75</v>
      </c>
      <c r="N422">
        <v>3161</v>
      </c>
      <c r="O422">
        <v>103</v>
      </c>
      <c r="P422">
        <v>7461</v>
      </c>
      <c r="Q422">
        <v>277</v>
      </c>
      <c r="R422">
        <v>3856</v>
      </c>
      <c r="S422">
        <v>227</v>
      </c>
      <c r="T422">
        <v>3460</v>
      </c>
      <c r="U422">
        <v>187</v>
      </c>
      <c r="V422">
        <v>3902</v>
      </c>
      <c r="W422">
        <v>236</v>
      </c>
      <c r="X422">
        <v>15352</v>
      </c>
      <c r="Y422">
        <v>711</v>
      </c>
      <c r="Z422">
        <v>16609</v>
      </c>
      <c r="AA422">
        <v>394</v>
      </c>
      <c r="AB422">
        <v>27534</v>
      </c>
      <c r="AC422">
        <v>669</v>
      </c>
      <c r="AD422">
        <v>1661</v>
      </c>
      <c r="AE422">
        <v>120</v>
      </c>
      <c r="AF422">
        <v>119</v>
      </c>
      <c r="AG422">
        <v>0</v>
      </c>
      <c r="AH422">
        <v>1135</v>
      </c>
      <c r="AI422">
        <v>103</v>
      </c>
      <c r="AJ422">
        <v>613</v>
      </c>
      <c r="AK422">
        <v>159</v>
      </c>
      <c r="AL422">
        <v>885</v>
      </c>
      <c r="AM422">
        <v>54</v>
      </c>
      <c r="AN422">
        <v>1179</v>
      </c>
      <c r="AO422">
        <v>280</v>
      </c>
      <c r="AP422">
        <v>26979</v>
      </c>
      <c r="AQ422">
        <v>558</v>
      </c>
      <c r="AR422">
        <v>2609</v>
      </c>
      <c r="AS422">
        <v>156</v>
      </c>
      <c r="AT422">
        <v>29352</v>
      </c>
      <c r="AU422">
        <v>949</v>
      </c>
      <c r="AV422">
        <v>28834</v>
      </c>
      <c r="AW422">
        <v>695</v>
      </c>
      <c r="AX422">
        <v>3127</v>
      </c>
      <c r="AY422">
        <v>410</v>
      </c>
      <c r="AZ422">
        <v>1844</v>
      </c>
      <c r="BA422">
        <v>59</v>
      </c>
      <c r="BB422">
        <v>1283</v>
      </c>
      <c r="BC422">
        <v>351</v>
      </c>
      <c r="BD422">
        <v>597</v>
      </c>
      <c r="BE422">
        <v>175</v>
      </c>
      <c r="BF422">
        <v>2190</v>
      </c>
      <c r="BG422">
        <v>191</v>
      </c>
      <c r="BH422">
        <v>4615</v>
      </c>
      <c r="BI422">
        <v>302</v>
      </c>
      <c r="BJ422">
        <v>15972</v>
      </c>
      <c r="BK422">
        <v>259</v>
      </c>
      <c r="BL422">
        <v>19880</v>
      </c>
      <c r="BM422">
        <v>902</v>
      </c>
      <c r="BN422">
        <v>19304</v>
      </c>
      <c r="BO422">
        <v>815</v>
      </c>
      <c r="BP422">
        <v>576</v>
      </c>
      <c r="BQ422">
        <v>87</v>
      </c>
      <c r="BR422">
        <v>1960</v>
      </c>
      <c r="BS422">
        <v>128</v>
      </c>
      <c r="BT422">
        <v>14305</v>
      </c>
      <c r="BU422">
        <v>487</v>
      </c>
      <c r="BV422">
        <v>6020</v>
      </c>
      <c r="BW422">
        <v>382</v>
      </c>
      <c r="BX422">
        <v>1515</v>
      </c>
      <c r="BY422">
        <v>161</v>
      </c>
      <c r="BZ422">
        <v>2040</v>
      </c>
      <c r="CA422">
        <v>172</v>
      </c>
      <c r="CB422">
        <v>3083</v>
      </c>
      <c r="CC422">
        <v>275</v>
      </c>
      <c r="CD422">
        <v>8860</v>
      </c>
      <c r="CE422">
        <v>456</v>
      </c>
      <c r="CF422">
        <v>19977</v>
      </c>
      <c r="CG422">
        <v>344</v>
      </c>
      <c r="CH422">
        <v>1105</v>
      </c>
      <c r="CI422">
        <v>30856</v>
      </c>
      <c r="CJ422">
        <v>27063</v>
      </c>
      <c r="CK422">
        <v>7475</v>
      </c>
      <c r="CL422">
        <v>26897</v>
      </c>
      <c r="CM422">
        <v>3717</v>
      </c>
      <c r="CN422">
        <v>1026</v>
      </c>
      <c r="CO422">
        <v>83</v>
      </c>
      <c r="CP422">
        <v>542</v>
      </c>
      <c r="CQ422">
        <v>1902</v>
      </c>
      <c r="CR422">
        <v>478</v>
      </c>
      <c r="CS422">
        <v>1995</v>
      </c>
      <c r="CT422">
        <v>574</v>
      </c>
      <c r="CU422">
        <v>466</v>
      </c>
      <c r="CV422">
        <v>2629</v>
      </c>
      <c r="CW422">
        <v>4103</v>
      </c>
      <c r="CX422">
        <v>5122</v>
      </c>
      <c r="CY422">
        <v>1637</v>
      </c>
      <c r="CZ422">
        <v>649</v>
      </c>
      <c r="DA422">
        <v>467</v>
      </c>
      <c r="DB422">
        <v>424</v>
      </c>
      <c r="DC422">
        <v>301</v>
      </c>
      <c r="DD422">
        <v>514</v>
      </c>
      <c r="DE422">
        <v>9378</v>
      </c>
      <c r="DF422">
        <v>6756</v>
      </c>
      <c r="DG422">
        <v>5471</v>
      </c>
      <c r="DH422">
        <v>2200</v>
      </c>
      <c r="DI422">
        <v>515</v>
      </c>
      <c r="DJ422">
        <v>267</v>
      </c>
      <c r="DK422">
        <v>770</v>
      </c>
      <c r="DL422">
        <v>354</v>
      </c>
      <c r="DM422">
        <v>25080</v>
      </c>
      <c r="DN422">
        <v>6593</v>
      </c>
      <c r="DO422">
        <v>8089</v>
      </c>
      <c r="DP422">
        <v>8045</v>
      </c>
      <c r="DQ422">
        <v>1537</v>
      </c>
      <c r="DR422">
        <v>1381</v>
      </c>
      <c r="DS422">
        <v>1347</v>
      </c>
      <c r="DT422">
        <v>921</v>
      </c>
      <c r="DU422">
        <v>490</v>
      </c>
      <c r="DV422">
        <v>2173</v>
      </c>
      <c r="DW422">
        <v>16134</v>
      </c>
      <c r="DX422" t="s">
        <v>1523</v>
      </c>
      <c r="DY422" t="s">
        <v>1042</v>
      </c>
      <c r="DZ422" t="s">
        <v>1615</v>
      </c>
      <c r="EA422" s="68" t="s">
        <v>700</v>
      </c>
      <c r="EB422">
        <v>55416</v>
      </c>
      <c r="EC422">
        <v>0.9</v>
      </c>
      <c r="ED422">
        <v>1</v>
      </c>
      <c r="EE422">
        <v>1.5</v>
      </c>
      <c r="EF422">
        <v>2.7</v>
      </c>
      <c r="EG422">
        <v>1.7</v>
      </c>
      <c r="EH422">
        <v>2.7</v>
      </c>
      <c r="EI422">
        <v>2.9</v>
      </c>
      <c r="EJ422">
        <v>2.8</v>
      </c>
      <c r="EK422">
        <v>0.7</v>
      </c>
      <c r="EL422">
        <v>1</v>
      </c>
      <c r="EM422">
        <v>1.3</v>
      </c>
      <c r="EN422">
        <v>0.4</v>
      </c>
      <c r="EO422">
        <v>1.3</v>
      </c>
      <c r="EP422">
        <v>0.9</v>
      </c>
      <c r="EQ422">
        <v>0.8</v>
      </c>
      <c r="ER422">
        <v>6.6</v>
      </c>
      <c r="ES422">
        <v>13.6</v>
      </c>
      <c r="ET422">
        <v>8.1999999999999993</v>
      </c>
      <c r="EU422">
        <v>18</v>
      </c>
      <c r="EV422">
        <v>5.8</v>
      </c>
      <c r="EW422">
        <v>15.7</v>
      </c>
      <c r="EX422">
        <v>0.6</v>
      </c>
      <c r="EY422">
        <v>0.7</v>
      </c>
      <c r="EZ422">
        <v>7.1</v>
      </c>
      <c r="FA422">
        <v>3.4</v>
      </c>
      <c r="FB422">
        <v>14</v>
      </c>
      <c r="FC422">
        <v>5.2</v>
      </c>
      <c r="FD422">
        <v>0.8</v>
      </c>
      <c r="FE422">
        <v>17.399999999999999</v>
      </c>
      <c r="FF422">
        <v>5.2</v>
      </c>
      <c r="FG422">
        <v>3.1</v>
      </c>
      <c r="FH422">
        <v>0.7</v>
      </c>
      <c r="FI422">
        <v>1.4</v>
      </c>
      <c r="FJ422">
        <v>1.3</v>
      </c>
      <c r="FK422">
        <v>13</v>
      </c>
      <c r="FL422">
        <v>4.2</v>
      </c>
      <c r="FM422">
        <v>1.5</v>
      </c>
      <c r="FN422">
        <v>2.2999999999999998</v>
      </c>
      <c r="FO422">
        <v>5.8</v>
      </c>
      <c r="FP422">
        <v>4.5</v>
      </c>
      <c r="FQ422">
        <v>2</v>
      </c>
      <c r="FR422">
        <v>0.9</v>
      </c>
      <c r="FS422">
        <v>93</v>
      </c>
      <c r="FZ422" t="s">
        <v>1871</v>
      </c>
      <c r="GA422" t="s">
        <v>1871</v>
      </c>
      <c r="GB422" t="s">
        <v>1228</v>
      </c>
      <c r="GC422" s="68" t="s">
        <v>2364</v>
      </c>
    </row>
    <row r="423" spans="1:185" x14ac:dyDescent="0.25">
      <c r="A423">
        <v>55417</v>
      </c>
      <c r="B423">
        <v>26291</v>
      </c>
      <c r="C423">
        <v>842</v>
      </c>
      <c r="D423">
        <v>5976</v>
      </c>
      <c r="E423">
        <v>86</v>
      </c>
      <c r="F423">
        <v>17061</v>
      </c>
      <c r="G423">
        <v>734</v>
      </c>
      <c r="H423">
        <v>3254</v>
      </c>
      <c r="I423">
        <v>22</v>
      </c>
      <c r="J423">
        <v>2360</v>
      </c>
      <c r="K423">
        <v>51</v>
      </c>
      <c r="L423">
        <v>3616</v>
      </c>
      <c r="M423">
        <v>35</v>
      </c>
      <c r="N423">
        <v>1647</v>
      </c>
      <c r="O423">
        <v>145</v>
      </c>
      <c r="P423">
        <v>3749</v>
      </c>
      <c r="Q423">
        <v>198</v>
      </c>
      <c r="R423">
        <v>4435</v>
      </c>
      <c r="S423">
        <v>168</v>
      </c>
      <c r="T423">
        <v>3874</v>
      </c>
      <c r="U423">
        <v>123</v>
      </c>
      <c r="V423">
        <v>3356</v>
      </c>
      <c r="W423">
        <v>100</v>
      </c>
      <c r="X423">
        <v>12821</v>
      </c>
      <c r="Y423">
        <v>525</v>
      </c>
      <c r="Z423">
        <v>13470</v>
      </c>
      <c r="AA423">
        <v>317</v>
      </c>
      <c r="AB423">
        <v>21172</v>
      </c>
      <c r="AC423">
        <v>488</v>
      </c>
      <c r="AD423">
        <v>2427</v>
      </c>
      <c r="AE423">
        <v>103</v>
      </c>
      <c r="AF423">
        <v>293</v>
      </c>
      <c r="AG423">
        <v>15</v>
      </c>
      <c r="AH423">
        <v>358</v>
      </c>
      <c r="AI423">
        <v>15</v>
      </c>
      <c r="AJ423">
        <v>503</v>
      </c>
      <c r="AK423">
        <v>147</v>
      </c>
      <c r="AL423">
        <v>1538</v>
      </c>
      <c r="AM423">
        <v>74</v>
      </c>
      <c r="AN423">
        <v>1098</v>
      </c>
      <c r="AO423">
        <v>138</v>
      </c>
      <c r="AP423">
        <v>20636</v>
      </c>
      <c r="AQ423">
        <v>466</v>
      </c>
      <c r="AR423">
        <v>2570</v>
      </c>
      <c r="AS423">
        <v>67</v>
      </c>
      <c r="AT423">
        <v>23721</v>
      </c>
      <c r="AU423">
        <v>775</v>
      </c>
      <c r="AV423">
        <v>24910</v>
      </c>
      <c r="AW423">
        <v>665</v>
      </c>
      <c r="AX423">
        <v>1381</v>
      </c>
      <c r="AY423">
        <v>177</v>
      </c>
      <c r="AZ423">
        <v>715</v>
      </c>
      <c r="BA423">
        <v>17</v>
      </c>
      <c r="BB423">
        <v>666</v>
      </c>
      <c r="BC423">
        <v>160</v>
      </c>
      <c r="BD423">
        <v>607</v>
      </c>
      <c r="BE423">
        <v>116</v>
      </c>
      <c r="BF423">
        <v>2476</v>
      </c>
      <c r="BG423">
        <v>107</v>
      </c>
      <c r="BH423">
        <v>5000</v>
      </c>
      <c r="BI423">
        <v>247</v>
      </c>
      <c r="BJ423">
        <v>10585</v>
      </c>
      <c r="BK423">
        <v>141</v>
      </c>
      <c r="BL423">
        <v>14834</v>
      </c>
      <c r="BM423">
        <v>615</v>
      </c>
      <c r="BN423">
        <v>14458</v>
      </c>
      <c r="BO423">
        <v>563</v>
      </c>
      <c r="BP423">
        <v>376</v>
      </c>
      <c r="BQ423">
        <v>52</v>
      </c>
      <c r="BR423">
        <v>2227</v>
      </c>
      <c r="BS423">
        <v>119</v>
      </c>
      <c r="BT423">
        <v>11153</v>
      </c>
      <c r="BU423">
        <v>247</v>
      </c>
      <c r="BV423">
        <v>4086</v>
      </c>
      <c r="BW423">
        <v>372</v>
      </c>
      <c r="BX423">
        <v>1822</v>
      </c>
      <c r="BY423">
        <v>115</v>
      </c>
      <c r="BZ423">
        <v>1690</v>
      </c>
      <c r="CA423">
        <v>164</v>
      </c>
      <c r="CB423">
        <v>2478</v>
      </c>
      <c r="CC423">
        <v>185</v>
      </c>
      <c r="CD423">
        <v>7668</v>
      </c>
      <c r="CE423">
        <v>458</v>
      </c>
      <c r="CF423">
        <v>16103</v>
      </c>
      <c r="CG423">
        <v>199</v>
      </c>
      <c r="CH423">
        <v>842</v>
      </c>
      <c r="CI423">
        <v>25449</v>
      </c>
      <c r="CJ423">
        <v>22015</v>
      </c>
      <c r="CK423">
        <v>6479</v>
      </c>
      <c r="CL423">
        <v>22497</v>
      </c>
      <c r="CM423">
        <v>1940</v>
      </c>
      <c r="CN423">
        <v>595</v>
      </c>
      <c r="CO423">
        <v>81</v>
      </c>
      <c r="CP423">
        <v>579</v>
      </c>
      <c r="CQ423">
        <v>1205</v>
      </c>
      <c r="CR423">
        <v>309</v>
      </c>
      <c r="CS423">
        <v>1569</v>
      </c>
      <c r="CT423">
        <v>676</v>
      </c>
      <c r="CU423">
        <v>501</v>
      </c>
      <c r="CV423">
        <v>1484</v>
      </c>
      <c r="CW423">
        <v>2177</v>
      </c>
      <c r="CX423">
        <v>4151</v>
      </c>
      <c r="CY423">
        <v>1332</v>
      </c>
      <c r="CZ423">
        <v>642</v>
      </c>
      <c r="DA423">
        <v>689</v>
      </c>
      <c r="DB423">
        <v>390</v>
      </c>
      <c r="DC423">
        <v>362</v>
      </c>
      <c r="DD423">
        <v>574</v>
      </c>
      <c r="DE423">
        <v>4509</v>
      </c>
      <c r="DF423">
        <v>6517</v>
      </c>
      <c r="DG423">
        <v>5460</v>
      </c>
      <c r="DH423">
        <v>2636</v>
      </c>
      <c r="DI423">
        <v>272</v>
      </c>
      <c r="DJ423">
        <v>130</v>
      </c>
      <c r="DK423">
        <v>785</v>
      </c>
      <c r="DL423">
        <v>397</v>
      </c>
      <c r="DM423">
        <v>22527</v>
      </c>
      <c r="DN423">
        <v>3278</v>
      </c>
      <c r="DO423">
        <v>8861</v>
      </c>
      <c r="DP423">
        <v>2165</v>
      </c>
      <c r="DQ423">
        <v>167</v>
      </c>
      <c r="DR423">
        <v>257</v>
      </c>
      <c r="DS423">
        <v>299</v>
      </c>
      <c r="DT423">
        <v>189</v>
      </c>
      <c r="DU423">
        <v>273</v>
      </c>
      <c r="DV423">
        <v>801</v>
      </c>
      <c r="DW423">
        <v>11026</v>
      </c>
      <c r="DX423" t="s">
        <v>1523</v>
      </c>
      <c r="DY423" t="s">
        <v>1042</v>
      </c>
      <c r="DZ423" t="s">
        <v>1614</v>
      </c>
      <c r="EA423" s="68" t="s">
        <v>700</v>
      </c>
      <c r="EB423">
        <v>55417</v>
      </c>
      <c r="EC423">
        <v>1.1000000000000001</v>
      </c>
      <c r="ED423">
        <v>2.7</v>
      </c>
      <c r="EE423">
        <v>1.1000000000000001</v>
      </c>
      <c r="EF423">
        <v>7</v>
      </c>
      <c r="EG423">
        <v>2.4</v>
      </c>
      <c r="EH423">
        <v>2</v>
      </c>
      <c r="EI423">
        <v>1.4</v>
      </c>
      <c r="EJ423">
        <v>2.5</v>
      </c>
      <c r="EK423">
        <v>0.9</v>
      </c>
      <c r="EL423">
        <v>1.3</v>
      </c>
      <c r="EM423">
        <v>1.5</v>
      </c>
      <c r="EN423">
        <v>1</v>
      </c>
      <c r="EO423">
        <v>1.4</v>
      </c>
      <c r="EP423">
        <v>1.2</v>
      </c>
      <c r="EQ423">
        <v>0.8</v>
      </c>
      <c r="ER423">
        <v>3.7</v>
      </c>
      <c r="ES423">
        <v>5.2</v>
      </c>
      <c r="ET423">
        <v>6.8</v>
      </c>
      <c r="EU423">
        <v>34.1</v>
      </c>
      <c r="EV423">
        <v>7.2</v>
      </c>
      <c r="EW423">
        <v>15.6</v>
      </c>
      <c r="EX423">
        <v>0.8</v>
      </c>
      <c r="EY423">
        <v>0.9</v>
      </c>
      <c r="EZ423">
        <v>12</v>
      </c>
      <c r="FA423">
        <v>3.8</v>
      </c>
      <c r="FB423">
        <v>23.1</v>
      </c>
      <c r="FC423">
        <v>1.8</v>
      </c>
      <c r="FD423">
        <v>1.2</v>
      </c>
      <c r="FE423">
        <v>19.2</v>
      </c>
      <c r="FF423">
        <v>2</v>
      </c>
      <c r="FG423">
        <v>2</v>
      </c>
      <c r="FH423">
        <v>0.6</v>
      </c>
      <c r="FI423">
        <v>1.7</v>
      </c>
      <c r="FJ423">
        <v>1.7</v>
      </c>
      <c r="FK423">
        <v>9.3000000000000007</v>
      </c>
      <c r="FL423">
        <v>3.3</v>
      </c>
      <c r="FM423">
        <v>1.1000000000000001</v>
      </c>
      <c r="FN423">
        <v>4.3</v>
      </c>
      <c r="FO423">
        <v>3.9</v>
      </c>
      <c r="FP423">
        <v>3.5</v>
      </c>
      <c r="FQ423">
        <v>2.6</v>
      </c>
      <c r="FR423">
        <v>0.8</v>
      </c>
      <c r="FS423">
        <v>79</v>
      </c>
      <c r="FZ423" t="s">
        <v>1871</v>
      </c>
      <c r="GA423" t="s">
        <v>1871</v>
      </c>
      <c r="GB423" t="s">
        <v>1229</v>
      </c>
      <c r="GC423" s="68" t="s">
        <v>2364</v>
      </c>
    </row>
    <row r="424" spans="1:185" x14ac:dyDescent="0.25">
      <c r="A424">
        <v>55418</v>
      </c>
      <c r="B424">
        <v>30039</v>
      </c>
      <c r="C424">
        <v>1663</v>
      </c>
      <c r="D424">
        <v>6110</v>
      </c>
      <c r="E424">
        <v>196</v>
      </c>
      <c r="F424">
        <v>20256</v>
      </c>
      <c r="G424">
        <v>1467</v>
      </c>
      <c r="H424">
        <v>3673</v>
      </c>
      <c r="I424">
        <v>0</v>
      </c>
      <c r="J424">
        <v>2695</v>
      </c>
      <c r="K424">
        <v>47</v>
      </c>
      <c r="L424">
        <v>3415</v>
      </c>
      <c r="M424">
        <v>149</v>
      </c>
      <c r="N424">
        <v>2284</v>
      </c>
      <c r="O424">
        <v>184</v>
      </c>
      <c r="P424">
        <v>6265</v>
      </c>
      <c r="Q424">
        <v>696</v>
      </c>
      <c r="R424">
        <v>4555</v>
      </c>
      <c r="S424">
        <v>348</v>
      </c>
      <c r="T424">
        <v>3342</v>
      </c>
      <c r="U424">
        <v>160</v>
      </c>
      <c r="V424">
        <v>3810</v>
      </c>
      <c r="W424">
        <v>79</v>
      </c>
      <c r="X424">
        <v>14962</v>
      </c>
      <c r="Y424">
        <v>982</v>
      </c>
      <c r="Z424">
        <v>15077</v>
      </c>
      <c r="AA424">
        <v>681</v>
      </c>
      <c r="AB424">
        <v>23657</v>
      </c>
      <c r="AC424">
        <v>904</v>
      </c>
      <c r="AD424">
        <v>2021</v>
      </c>
      <c r="AE424">
        <v>69</v>
      </c>
      <c r="AF424">
        <v>741</v>
      </c>
      <c r="AG424">
        <v>74</v>
      </c>
      <c r="AH424">
        <v>784</v>
      </c>
      <c r="AI424">
        <v>6</v>
      </c>
      <c r="AJ424">
        <v>1251</v>
      </c>
      <c r="AK424">
        <v>576</v>
      </c>
      <c r="AL424">
        <v>1585</v>
      </c>
      <c r="AM424">
        <v>34</v>
      </c>
      <c r="AN424">
        <v>2585</v>
      </c>
      <c r="AO424">
        <v>691</v>
      </c>
      <c r="AP424">
        <v>22631</v>
      </c>
      <c r="AQ424">
        <v>783</v>
      </c>
      <c r="AR424">
        <v>3061</v>
      </c>
      <c r="AS424">
        <v>51</v>
      </c>
      <c r="AT424">
        <v>26978</v>
      </c>
      <c r="AU424">
        <v>1612</v>
      </c>
      <c r="AV424">
        <v>26882</v>
      </c>
      <c r="AW424">
        <v>952</v>
      </c>
      <c r="AX424">
        <v>3157</v>
      </c>
      <c r="AY424">
        <v>711</v>
      </c>
      <c r="AZ424">
        <v>1535</v>
      </c>
      <c r="BA424">
        <v>19</v>
      </c>
      <c r="BB424">
        <v>1622</v>
      </c>
      <c r="BC424">
        <v>692</v>
      </c>
      <c r="BD424">
        <v>1405</v>
      </c>
      <c r="BE424">
        <v>289</v>
      </c>
      <c r="BF424">
        <v>3974</v>
      </c>
      <c r="BG424">
        <v>319</v>
      </c>
      <c r="BH424">
        <v>6095</v>
      </c>
      <c r="BI424">
        <v>438</v>
      </c>
      <c r="BJ424">
        <v>10171</v>
      </c>
      <c r="BK424">
        <v>237</v>
      </c>
      <c r="BL424">
        <v>17651</v>
      </c>
      <c r="BM424">
        <v>1244</v>
      </c>
      <c r="BN424">
        <v>17106</v>
      </c>
      <c r="BO424">
        <v>1161</v>
      </c>
      <c r="BP424">
        <v>545</v>
      </c>
      <c r="BQ424">
        <v>83</v>
      </c>
      <c r="BR424">
        <v>2605</v>
      </c>
      <c r="BS424">
        <v>223</v>
      </c>
      <c r="BT424">
        <v>12452</v>
      </c>
      <c r="BU424">
        <v>819</v>
      </c>
      <c r="BV424">
        <v>5443</v>
      </c>
      <c r="BW424">
        <v>437</v>
      </c>
      <c r="BX424">
        <v>2361</v>
      </c>
      <c r="BY424">
        <v>211</v>
      </c>
      <c r="BZ424">
        <v>3551</v>
      </c>
      <c r="CA424">
        <v>252</v>
      </c>
      <c r="CB424">
        <v>5067</v>
      </c>
      <c r="CC424">
        <v>447</v>
      </c>
      <c r="CD424">
        <v>11163</v>
      </c>
      <c r="CE424">
        <v>1071</v>
      </c>
      <c r="CF424">
        <v>13634</v>
      </c>
      <c r="CG424">
        <v>145</v>
      </c>
      <c r="CH424">
        <v>1663</v>
      </c>
      <c r="CI424">
        <v>28376</v>
      </c>
      <c r="CJ424">
        <v>21955</v>
      </c>
      <c r="CK424">
        <v>9599</v>
      </c>
      <c r="CL424">
        <v>24107</v>
      </c>
      <c r="CM424">
        <v>3806</v>
      </c>
      <c r="CN424">
        <v>1668</v>
      </c>
      <c r="CO424">
        <v>57</v>
      </c>
      <c r="CP424">
        <v>758</v>
      </c>
      <c r="CQ424">
        <v>1690</v>
      </c>
      <c r="CR424">
        <v>536</v>
      </c>
      <c r="CS424">
        <v>1461</v>
      </c>
      <c r="CT424">
        <v>729</v>
      </c>
      <c r="CU424">
        <v>496</v>
      </c>
      <c r="CV424">
        <v>1302</v>
      </c>
      <c r="CW424">
        <v>2952</v>
      </c>
      <c r="CX424">
        <v>4584</v>
      </c>
      <c r="CY424">
        <v>2258</v>
      </c>
      <c r="CZ424">
        <v>878</v>
      </c>
      <c r="DA424">
        <v>548</v>
      </c>
      <c r="DB424">
        <v>540</v>
      </c>
      <c r="DC424">
        <v>485</v>
      </c>
      <c r="DD424">
        <v>1272</v>
      </c>
      <c r="DE424">
        <v>6399</v>
      </c>
      <c r="DF424">
        <v>6798</v>
      </c>
      <c r="DG424">
        <v>5297</v>
      </c>
      <c r="DH424">
        <v>2137</v>
      </c>
      <c r="DI424">
        <v>526</v>
      </c>
      <c r="DJ424">
        <v>182</v>
      </c>
      <c r="DK424">
        <v>975</v>
      </c>
      <c r="DL424">
        <v>557</v>
      </c>
      <c r="DM424">
        <v>24638</v>
      </c>
      <c r="DN424">
        <v>4773</v>
      </c>
      <c r="DO424">
        <v>8927</v>
      </c>
      <c r="DP424">
        <v>4270</v>
      </c>
      <c r="DQ424">
        <v>431</v>
      </c>
      <c r="DR424">
        <v>562</v>
      </c>
      <c r="DS424">
        <v>406</v>
      </c>
      <c r="DT424">
        <v>656</v>
      </c>
      <c r="DU424">
        <v>517</v>
      </c>
      <c r="DV424">
        <v>1517</v>
      </c>
      <c r="DW424">
        <v>13197</v>
      </c>
      <c r="DX424" t="s">
        <v>1523</v>
      </c>
      <c r="DY424" t="s">
        <v>1042</v>
      </c>
      <c r="DZ424" t="s">
        <v>1614</v>
      </c>
      <c r="EA424" s="68" t="s">
        <v>700</v>
      </c>
      <c r="EB424">
        <v>55418</v>
      </c>
      <c r="EC424">
        <v>1.4</v>
      </c>
      <c r="ED424">
        <v>2.1</v>
      </c>
      <c r="EE424">
        <v>4.5</v>
      </c>
      <c r="EF424">
        <v>6.6</v>
      </c>
      <c r="EG424">
        <v>2.8</v>
      </c>
      <c r="EH424">
        <v>2.7</v>
      </c>
      <c r="EI424">
        <v>2.2999999999999998</v>
      </c>
      <c r="EJ424">
        <v>1.2</v>
      </c>
      <c r="EK424">
        <v>0.8</v>
      </c>
      <c r="EL424">
        <v>3.4</v>
      </c>
      <c r="EM424">
        <v>1.5</v>
      </c>
      <c r="EN424">
        <v>0.5</v>
      </c>
      <c r="EO424">
        <v>1.4</v>
      </c>
      <c r="EP424">
        <v>1.8</v>
      </c>
      <c r="EQ424">
        <v>0.8</v>
      </c>
      <c r="ER424">
        <v>2.4</v>
      </c>
      <c r="ES424">
        <v>10.7</v>
      </c>
      <c r="ET424">
        <v>1.1000000000000001</v>
      </c>
      <c r="EU424">
        <v>19.3</v>
      </c>
      <c r="EV424">
        <v>2.1</v>
      </c>
      <c r="EW424">
        <v>12.1</v>
      </c>
      <c r="EX424">
        <v>0.8</v>
      </c>
      <c r="EY424">
        <v>0.7</v>
      </c>
      <c r="EZ424">
        <v>11</v>
      </c>
      <c r="FA424">
        <v>1.6</v>
      </c>
      <c r="FB424">
        <v>16.7</v>
      </c>
      <c r="FC424">
        <v>1.1000000000000001</v>
      </c>
      <c r="FD424">
        <v>1.6</v>
      </c>
      <c r="FE424">
        <v>8.6</v>
      </c>
      <c r="FF424">
        <v>3.5</v>
      </c>
      <c r="FG424">
        <v>2.2000000000000002</v>
      </c>
      <c r="FH424">
        <v>1</v>
      </c>
      <c r="FI424">
        <v>1.6</v>
      </c>
      <c r="FJ424">
        <v>1.6</v>
      </c>
      <c r="FK424">
        <v>10.4</v>
      </c>
      <c r="FL424">
        <v>3.3</v>
      </c>
      <c r="FM424">
        <v>1.8</v>
      </c>
      <c r="FN424">
        <v>2.7</v>
      </c>
      <c r="FO424">
        <v>4.0999999999999996</v>
      </c>
      <c r="FP424">
        <v>3</v>
      </c>
      <c r="FQ424">
        <v>3.6</v>
      </c>
      <c r="FR424">
        <v>0.5</v>
      </c>
      <c r="FS424">
        <v>106</v>
      </c>
      <c r="FZ424" t="s">
        <v>1871</v>
      </c>
      <c r="GA424" t="s">
        <v>1871</v>
      </c>
      <c r="GB424" t="s">
        <v>1230</v>
      </c>
      <c r="GC424" s="68" t="s">
        <v>2364</v>
      </c>
    </row>
    <row r="425" spans="1:185" x14ac:dyDescent="0.25">
      <c r="A425">
        <v>55419</v>
      </c>
      <c r="B425">
        <v>26939</v>
      </c>
      <c r="C425">
        <v>884</v>
      </c>
      <c r="D425">
        <v>7097</v>
      </c>
      <c r="E425">
        <v>133</v>
      </c>
      <c r="F425">
        <v>16627</v>
      </c>
      <c r="G425">
        <v>751</v>
      </c>
      <c r="H425">
        <v>3215</v>
      </c>
      <c r="I425">
        <v>0</v>
      </c>
      <c r="J425">
        <v>2471</v>
      </c>
      <c r="K425">
        <v>53</v>
      </c>
      <c r="L425">
        <v>4626</v>
      </c>
      <c r="M425">
        <v>80</v>
      </c>
      <c r="N425">
        <v>1449</v>
      </c>
      <c r="O425">
        <v>53</v>
      </c>
      <c r="P425">
        <v>3855</v>
      </c>
      <c r="Q425">
        <v>337</v>
      </c>
      <c r="R425">
        <v>4252</v>
      </c>
      <c r="S425">
        <v>146</v>
      </c>
      <c r="T425">
        <v>3915</v>
      </c>
      <c r="U425">
        <v>166</v>
      </c>
      <c r="V425">
        <v>3156</v>
      </c>
      <c r="W425">
        <v>49</v>
      </c>
      <c r="X425">
        <v>12992</v>
      </c>
      <c r="Y425">
        <v>510</v>
      </c>
      <c r="Z425">
        <v>13947</v>
      </c>
      <c r="AA425">
        <v>374</v>
      </c>
      <c r="AB425">
        <v>22354</v>
      </c>
      <c r="AC425">
        <v>576</v>
      </c>
      <c r="AD425">
        <v>1747</v>
      </c>
      <c r="AE425">
        <v>36</v>
      </c>
      <c r="AF425">
        <v>185</v>
      </c>
      <c r="AG425">
        <v>0</v>
      </c>
      <c r="AH425">
        <v>1015</v>
      </c>
      <c r="AI425">
        <v>0</v>
      </c>
      <c r="AJ425">
        <v>781</v>
      </c>
      <c r="AK425">
        <v>260</v>
      </c>
      <c r="AL425">
        <v>857</v>
      </c>
      <c r="AM425">
        <v>12</v>
      </c>
      <c r="AN425">
        <v>1404</v>
      </c>
      <c r="AO425">
        <v>271</v>
      </c>
      <c r="AP425">
        <v>21747</v>
      </c>
      <c r="AQ425">
        <v>565</v>
      </c>
      <c r="AR425">
        <v>1766</v>
      </c>
      <c r="AS425">
        <v>141</v>
      </c>
      <c r="AT425">
        <v>25173</v>
      </c>
      <c r="AU425">
        <v>743</v>
      </c>
      <c r="AV425">
        <v>24978</v>
      </c>
      <c r="AW425">
        <v>640</v>
      </c>
      <c r="AX425">
        <v>1961</v>
      </c>
      <c r="AY425">
        <v>244</v>
      </c>
      <c r="AZ425">
        <v>1054</v>
      </c>
      <c r="BA425">
        <v>23</v>
      </c>
      <c r="BB425">
        <v>907</v>
      </c>
      <c r="BC425">
        <v>221</v>
      </c>
      <c r="BD425">
        <v>727</v>
      </c>
      <c r="BE425">
        <v>191</v>
      </c>
      <c r="BF425">
        <v>1668</v>
      </c>
      <c r="BG425">
        <v>116</v>
      </c>
      <c r="BH425">
        <v>3762</v>
      </c>
      <c r="BI425">
        <v>222</v>
      </c>
      <c r="BJ425">
        <v>12236</v>
      </c>
      <c r="BK425">
        <v>169</v>
      </c>
      <c r="BL425">
        <v>14786</v>
      </c>
      <c r="BM425">
        <v>540</v>
      </c>
      <c r="BN425">
        <v>14279</v>
      </c>
      <c r="BO425">
        <v>476</v>
      </c>
      <c r="BP425">
        <v>507</v>
      </c>
      <c r="BQ425">
        <v>64</v>
      </c>
      <c r="BR425">
        <v>1841</v>
      </c>
      <c r="BS425">
        <v>211</v>
      </c>
      <c r="BT425">
        <v>10387</v>
      </c>
      <c r="BU425">
        <v>258</v>
      </c>
      <c r="BV425">
        <v>4735</v>
      </c>
      <c r="BW425">
        <v>328</v>
      </c>
      <c r="BX425">
        <v>1505</v>
      </c>
      <c r="BY425">
        <v>165</v>
      </c>
      <c r="BZ425">
        <v>1850</v>
      </c>
      <c r="CA425">
        <v>175</v>
      </c>
      <c r="CB425">
        <v>2313</v>
      </c>
      <c r="CC425">
        <v>184</v>
      </c>
      <c r="CD425">
        <v>6676</v>
      </c>
      <c r="CE425">
        <v>440</v>
      </c>
      <c r="CF425">
        <v>17921</v>
      </c>
      <c r="CG425">
        <v>260</v>
      </c>
      <c r="CH425">
        <v>884</v>
      </c>
      <c r="CI425">
        <v>26055</v>
      </c>
      <c r="CJ425">
        <v>22810</v>
      </c>
      <c r="CK425">
        <v>6029</v>
      </c>
      <c r="CL425">
        <v>22360</v>
      </c>
      <c r="CM425">
        <v>2721</v>
      </c>
      <c r="CN425">
        <v>930</v>
      </c>
      <c r="CO425">
        <v>62</v>
      </c>
      <c r="CP425">
        <v>510</v>
      </c>
      <c r="CQ425">
        <v>1489</v>
      </c>
      <c r="CR425">
        <v>448</v>
      </c>
      <c r="CS425">
        <v>1356</v>
      </c>
      <c r="CT425">
        <v>463</v>
      </c>
      <c r="CU425">
        <v>373</v>
      </c>
      <c r="CV425">
        <v>1408</v>
      </c>
      <c r="CW425">
        <v>2839</v>
      </c>
      <c r="CX425">
        <v>4088</v>
      </c>
      <c r="CY425">
        <v>1464</v>
      </c>
      <c r="CZ425">
        <v>569</v>
      </c>
      <c r="DA425">
        <v>389</v>
      </c>
      <c r="DB425">
        <v>187</v>
      </c>
      <c r="DC425">
        <v>275</v>
      </c>
      <c r="DD425">
        <v>571</v>
      </c>
      <c r="DE425">
        <v>3420</v>
      </c>
      <c r="DF425">
        <v>7052</v>
      </c>
      <c r="DG425">
        <v>5757</v>
      </c>
      <c r="DH425">
        <v>2831</v>
      </c>
      <c r="DI425">
        <v>337</v>
      </c>
      <c r="DJ425">
        <v>165</v>
      </c>
      <c r="DK425">
        <v>958</v>
      </c>
      <c r="DL425">
        <v>647</v>
      </c>
      <c r="DM425">
        <v>23287</v>
      </c>
      <c r="DN425">
        <v>3401</v>
      </c>
      <c r="DO425">
        <v>8279</v>
      </c>
      <c r="DP425">
        <v>2193</v>
      </c>
      <c r="DQ425">
        <v>306</v>
      </c>
      <c r="DR425">
        <v>354</v>
      </c>
      <c r="DS425">
        <v>371</v>
      </c>
      <c r="DT425">
        <v>223</v>
      </c>
      <c r="DU425">
        <v>184</v>
      </c>
      <c r="DV425">
        <v>675</v>
      </c>
      <c r="DW425">
        <v>10472</v>
      </c>
      <c r="DX425" t="s">
        <v>1523</v>
      </c>
      <c r="DY425" t="s">
        <v>1042</v>
      </c>
      <c r="DZ425" t="s">
        <v>1614</v>
      </c>
      <c r="EA425" s="68" t="s">
        <v>700</v>
      </c>
      <c r="EB425">
        <v>55419</v>
      </c>
      <c r="EC425">
        <v>1.2</v>
      </c>
      <c r="ED425">
        <v>2</v>
      </c>
      <c r="EE425">
        <v>1.2</v>
      </c>
      <c r="EF425">
        <v>3.6</v>
      </c>
      <c r="EG425">
        <v>4.2</v>
      </c>
      <c r="EH425">
        <v>2.9</v>
      </c>
      <c r="EI425">
        <v>2.6</v>
      </c>
      <c r="EJ425">
        <v>1.2</v>
      </c>
      <c r="EK425">
        <v>0.8</v>
      </c>
      <c r="EL425">
        <v>1.1000000000000001</v>
      </c>
      <c r="EM425">
        <v>1.8</v>
      </c>
      <c r="EN425">
        <v>0.5</v>
      </c>
      <c r="EO425">
        <v>1.7</v>
      </c>
      <c r="EP425">
        <v>1.1000000000000001</v>
      </c>
      <c r="EQ425">
        <v>1</v>
      </c>
      <c r="ER425">
        <v>2.2000000000000002</v>
      </c>
      <c r="ES425">
        <v>9</v>
      </c>
      <c r="ET425">
        <v>1.7</v>
      </c>
      <c r="EU425">
        <v>14.6</v>
      </c>
      <c r="EV425">
        <v>2.2999999999999998</v>
      </c>
      <c r="EW425">
        <v>11.4</v>
      </c>
      <c r="EX425">
        <v>1</v>
      </c>
      <c r="EY425">
        <v>0.9</v>
      </c>
      <c r="EZ425">
        <v>8.8000000000000007</v>
      </c>
      <c r="FA425">
        <v>3.4</v>
      </c>
      <c r="FB425">
        <v>17.5</v>
      </c>
      <c r="FC425">
        <v>6.9</v>
      </c>
      <c r="FD425">
        <v>1.1000000000000001</v>
      </c>
      <c r="FE425">
        <v>20.5</v>
      </c>
      <c r="FF425">
        <v>4.9000000000000004</v>
      </c>
      <c r="FG425">
        <v>3.5</v>
      </c>
      <c r="FH425">
        <v>0.7</v>
      </c>
      <c r="FI425">
        <v>1.5</v>
      </c>
      <c r="FJ425">
        <v>1.5</v>
      </c>
      <c r="FK425">
        <v>10.7</v>
      </c>
      <c r="FL425">
        <v>6.7</v>
      </c>
      <c r="FM425">
        <v>1.4</v>
      </c>
      <c r="FN425">
        <v>2.8</v>
      </c>
      <c r="FO425">
        <v>7.7</v>
      </c>
      <c r="FP425">
        <v>4.9000000000000004</v>
      </c>
      <c r="FQ425">
        <v>3.5</v>
      </c>
      <c r="FR425">
        <v>0.8</v>
      </c>
      <c r="FS425">
        <v>124</v>
      </c>
      <c r="FZ425" t="s">
        <v>1871</v>
      </c>
      <c r="GA425" t="s">
        <v>1871</v>
      </c>
      <c r="GB425" t="s">
        <v>1231</v>
      </c>
      <c r="GC425" s="68" t="s">
        <v>2364</v>
      </c>
    </row>
    <row r="426" spans="1:185" x14ac:dyDescent="0.25">
      <c r="A426">
        <v>55420</v>
      </c>
      <c r="B426">
        <v>21903</v>
      </c>
      <c r="C426">
        <v>1614</v>
      </c>
      <c r="D426">
        <v>4971</v>
      </c>
      <c r="E426">
        <v>341</v>
      </c>
      <c r="F426">
        <v>13442</v>
      </c>
      <c r="G426">
        <v>1273</v>
      </c>
      <c r="H426">
        <v>3490</v>
      </c>
      <c r="I426">
        <v>0</v>
      </c>
      <c r="J426">
        <v>1759</v>
      </c>
      <c r="K426">
        <v>137</v>
      </c>
      <c r="L426">
        <v>3212</v>
      </c>
      <c r="M426">
        <v>204</v>
      </c>
      <c r="N426">
        <v>1856</v>
      </c>
      <c r="O426">
        <v>190</v>
      </c>
      <c r="P426">
        <v>3329</v>
      </c>
      <c r="Q426">
        <v>407</v>
      </c>
      <c r="R426">
        <v>2668</v>
      </c>
      <c r="S426">
        <v>259</v>
      </c>
      <c r="T426">
        <v>2728</v>
      </c>
      <c r="U426">
        <v>302</v>
      </c>
      <c r="V426">
        <v>2861</v>
      </c>
      <c r="W426">
        <v>115</v>
      </c>
      <c r="X426">
        <v>10839</v>
      </c>
      <c r="Y426">
        <v>936</v>
      </c>
      <c r="Z426">
        <v>11064</v>
      </c>
      <c r="AA426">
        <v>678</v>
      </c>
      <c r="AB426">
        <v>14806</v>
      </c>
      <c r="AC426">
        <v>1169</v>
      </c>
      <c r="AD426">
        <v>2948</v>
      </c>
      <c r="AE426">
        <v>85</v>
      </c>
      <c r="AF426">
        <v>251</v>
      </c>
      <c r="AG426">
        <v>9</v>
      </c>
      <c r="AH426">
        <v>1769</v>
      </c>
      <c r="AI426">
        <v>53</v>
      </c>
      <c r="AJ426">
        <v>1096</v>
      </c>
      <c r="AK426">
        <v>287</v>
      </c>
      <c r="AL426">
        <v>1028</v>
      </c>
      <c r="AM426">
        <v>11</v>
      </c>
      <c r="AN426">
        <v>3009</v>
      </c>
      <c r="AO426">
        <v>776</v>
      </c>
      <c r="AP426">
        <v>13304</v>
      </c>
      <c r="AQ426">
        <v>680</v>
      </c>
      <c r="AR426">
        <v>2756</v>
      </c>
      <c r="AS426">
        <v>117</v>
      </c>
      <c r="AT426">
        <v>19147</v>
      </c>
      <c r="AU426">
        <v>1497</v>
      </c>
      <c r="AV426">
        <v>17802</v>
      </c>
      <c r="AW426">
        <v>932</v>
      </c>
      <c r="AX426">
        <v>4101</v>
      </c>
      <c r="AY426">
        <v>682</v>
      </c>
      <c r="AZ426">
        <v>2029</v>
      </c>
      <c r="BA426">
        <v>151</v>
      </c>
      <c r="BB426">
        <v>2072</v>
      </c>
      <c r="BC426">
        <v>531</v>
      </c>
      <c r="BD426">
        <v>1729</v>
      </c>
      <c r="BE426">
        <v>188</v>
      </c>
      <c r="BF426">
        <v>3936</v>
      </c>
      <c r="BG426">
        <v>317</v>
      </c>
      <c r="BH426">
        <v>5455</v>
      </c>
      <c r="BI426">
        <v>313</v>
      </c>
      <c r="BJ426">
        <v>3956</v>
      </c>
      <c r="BK426">
        <v>265</v>
      </c>
      <c r="BL426">
        <v>11762</v>
      </c>
      <c r="BM426">
        <v>1063</v>
      </c>
      <c r="BN426">
        <v>11211</v>
      </c>
      <c r="BO426">
        <v>929</v>
      </c>
      <c r="BP426">
        <v>551</v>
      </c>
      <c r="BQ426">
        <v>134</v>
      </c>
      <c r="BR426">
        <v>1680</v>
      </c>
      <c r="BS426">
        <v>210</v>
      </c>
      <c r="BT426">
        <v>7835</v>
      </c>
      <c r="BU426">
        <v>446</v>
      </c>
      <c r="BV426">
        <v>4064</v>
      </c>
      <c r="BW426">
        <v>672</v>
      </c>
      <c r="BX426">
        <v>1543</v>
      </c>
      <c r="BY426">
        <v>155</v>
      </c>
      <c r="BZ426">
        <v>2608</v>
      </c>
      <c r="CA426">
        <v>263</v>
      </c>
      <c r="CB426">
        <v>3661</v>
      </c>
      <c r="CC426">
        <v>422</v>
      </c>
      <c r="CD426">
        <v>10278</v>
      </c>
      <c r="CE426">
        <v>1050</v>
      </c>
      <c r="CF426">
        <v>7818</v>
      </c>
      <c r="CG426">
        <v>133</v>
      </c>
      <c r="CH426">
        <v>1614</v>
      </c>
      <c r="CI426">
        <v>20289</v>
      </c>
      <c r="CJ426">
        <v>15191</v>
      </c>
      <c r="CK426">
        <v>8352</v>
      </c>
      <c r="CL426">
        <v>14889</v>
      </c>
      <c r="CM426">
        <v>5572</v>
      </c>
      <c r="CN426">
        <v>2552</v>
      </c>
      <c r="CO426">
        <v>16</v>
      </c>
      <c r="CP426">
        <v>669</v>
      </c>
      <c r="CQ426">
        <v>1443</v>
      </c>
      <c r="CR426">
        <v>265</v>
      </c>
      <c r="CS426">
        <v>1511</v>
      </c>
      <c r="CT426">
        <v>680</v>
      </c>
      <c r="CU426">
        <v>317</v>
      </c>
      <c r="CV426">
        <v>1091</v>
      </c>
      <c r="CW426">
        <v>1405</v>
      </c>
      <c r="CX426">
        <v>2405</v>
      </c>
      <c r="CY426">
        <v>1164</v>
      </c>
      <c r="CZ426">
        <v>818</v>
      </c>
      <c r="DA426">
        <v>287</v>
      </c>
      <c r="DB426">
        <v>567</v>
      </c>
      <c r="DC426">
        <v>451</v>
      </c>
      <c r="DD426">
        <v>757</v>
      </c>
      <c r="DE426">
        <v>3447</v>
      </c>
      <c r="DF426">
        <v>5298</v>
      </c>
      <c r="DG426">
        <v>3645</v>
      </c>
      <c r="DH426">
        <v>1493</v>
      </c>
      <c r="DI426">
        <v>452</v>
      </c>
      <c r="DJ426">
        <v>173</v>
      </c>
      <c r="DK426">
        <v>1201</v>
      </c>
      <c r="DL426">
        <v>616</v>
      </c>
      <c r="DM426">
        <v>18745</v>
      </c>
      <c r="DN426">
        <v>2778</v>
      </c>
      <c r="DO426">
        <v>5548</v>
      </c>
      <c r="DP426">
        <v>3197</v>
      </c>
      <c r="DQ426">
        <v>224</v>
      </c>
      <c r="DR426">
        <v>360</v>
      </c>
      <c r="DS426">
        <v>442</v>
      </c>
      <c r="DT426">
        <v>495</v>
      </c>
      <c r="DU426">
        <v>384</v>
      </c>
      <c r="DV426">
        <v>1248</v>
      </c>
      <c r="DW426">
        <v>8745</v>
      </c>
      <c r="DX426" t="s">
        <v>1523</v>
      </c>
      <c r="DY426" t="s">
        <v>1042</v>
      </c>
      <c r="DZ426" t="s">
        <v>1616</v>
      </c>
      <c r="EA426" s="68" t="s">
        <v>700</v>
      </c>
      <c r="EB426">
        <v>55420</v>
      </c>
      <c r="EC426">
        <v>1.5</v>
      </c>
      <c r="ED426">
        <v>5.5</v>
      </c>
      <c r="EE426">
        <v>4.0999999999999996</v>
      </c>
      <c r="EF426">
        <v>4.9000000000000004</v>
      </c>
      <c r="EG426">
        <v>5.6</v>
      </c>
      <c r="EH426">
        <v>3.6</v>
      </c>
      <c r="EI426">
        <v>5.5</v>
      </c>
      <c r="EJ426">
        <v>2.7</v>
      </c>
      <c r="EK426">
        <v>1.1000000000000001</v>
      </c>
      <c r="EL426">
        <v>3.9</v>
      </c>
      <c r="EM426">
        <v>1.8</v>
      </c>
      <c r="EN426">
        <v>0.5</v>
      </c>
      <c r="EO426">
        <v>2.1</v>
      </c>
      <c r="EP426">
        <v>1.4</v>
      </c>
      <c r="EQ426">
        <v>1.8</v>
      </c>
      <c r="ER426">
        <v>2.2000000000000002</v>
      </c>
      <c r="ES426">
        <v>7.9</v>
      </c>
      <c r="ET426">
        <v>1.9</v>
      </c>
      <c r="EU426">
        <v>15.4</v>
      </c>
      <c r="EV426">
        <v>1.7</v>
      </c>
      <c r="EW426">
        <v>8.9</v>
      </c>
      <c r="EX426">
        <v>1.5</v>
      </c>
      <c r="EY426">
        <v>1.5</v>
      </c>
      <c r="EZ426">
        <v>5</v>
      </c>
      <c r="FA426">
        <v>6.9</v>
      </c>
      <c r="FB426">
        <v>8.9</v>
      </c>
      <c r="FC426">
        <v>2.9</v>
      </c>
      <c r="FD426">
        <v>1.6</v>
      </c>
      <c r="FE426">
        <v>4.8</v>
      </c>
      <c r="FF426">
        <v>4.5</v>
      </c>
      <c r="FG426">
        <v>2</v>
      </c>
      <c r="FH426">
        <v>4.2</v>
      </c>
      <c r="FI426">
        <v>2</v>
      </c>
      <c r="FJ426">
        <v>2</v>
      </c>
      <c r="FK426">
        <v>12.8</v>
      </c>
      <c r="FL426">
        <v>5.3</v>
      </c>
      <c r="FM426">
        <v>2.4</v>
      </c>
      <c r="FN426">
        <v>3.4</v>
      </c>
      <c r="FO426">
        <v>4.8</v>
      </c>
      <c r="FP426">
        <v>3.7</v>
      </c>
      <c r="FQ426">
        <v>3.6</v>
      </c>
      <c r="FR426">
        <v>0.7</v>
      </c>
      <c r="FS426">
        <v>110</v>
      </c>
      <c r="FZ426" t="s">
        <v>1871</v>
      </c>
      <c r="GA426" t="s">
        <v>1871</v>
      </c>
      <c r="GB426" t="s">
        <v>1232</v>
      </c>
      <c r="GC426" s="68" t="s">
        <v>2364</v>
      </c>
    </row>
    <row r="427" spans="1:185" x14ac:dyDescent="0.25">
      <c r="A427">
        <v>55421</v>
      </c>
      <c r="B427">
        <v>27744</v>
      </c>
      <c r="C427">
        <v>1997</v>
      </c>
      <c r="D427">
        <v>6083</v>
      </c>
      <c r="E427">
        <v>183</v>
      </c>
      <c r="F427">
        <v>17357</v>
      </c>
      <c r="G427">
        <v>1788</v>
      </c>
      <c r="H427">
        <v>4304</v>
      </c>
      <c r="I427">
        <v>26</v>
      </c>
      <c r="J427">
        <v>2287</v>
      </c>
      <c r="K427">
        <v>84</v>
      </c>
      <c r="L427">
        <v>3796</v>
      </c>
      <c r="M427">
        <v>99</v>
      </c>
      <c r="N427">
        <v>2706</v>
      </c>
      <c r="O427">
        <v>230</v>
      </c>
      <c r="P427">
        <v>4333</v>
      </c>
      <c r="Q427">
        <v>546</v>
      </c>
      <c r="R427">
        <v>3256</v>
      </c>
      <c r="S427">
        <v>496</v>
      </c>
      <c r="T427">
        <v>3444</v>
      </c>
      <c r="U427">
        <v>324</v>
      </c>
      <c r="V427">
        <v>3618</v>
      </c>
      <c r="W427">
        <v>192</v>
      </c>
      <c r="X427">
        <v>13835</v>
      </c>
      <c r="Y427">
        <v>1114</v>
      </c>
      <c r="Z427">
        <v>13909</v>
      </c>
      <c r="AA427">
        <v>883</v>
      </c>
      <c r="AB427">
        <v>18233</v>
      </c>
      <c r="AC427">
        <v>1053</v>
      </c>
      <c r="AD427">
        <v>4730</v>
      </c>
      <c r="AE427">
        <v>395</v>
      </c>
      <c r="AF427">
        <v>340</v>
      </c>
      <c r="AG427">
        <v>15</v>
      </c>
      <c r="AH427">
        <v>1586</v>
      </c>
      <c r="AI427">
        <v>99</v>
      </c>
      <c r="AJ427">
        <v>1359</v>
      </c>
      <c r="AK427">
        <v>238</v>
      </c>
      <c r="AL427">
        <v>1477</v>
      </c>
      <c r="AM427">
        <v>197</v>
      </c>
      <c r="AN427">
        <v>3239</v>
      </c>
      <c r="AO427">
        <v>684</v>
      </c>
      <c r="AP427">
        <v>16722</v>
      </c>
      <c r="AQ427">
        <v>727</v>
      </c>
      <c r="AR427">
        <v>3388</v>
      </c>
      <c r="AS427">
        <v>166</v>
      </c>
      <c r="AT427">
        <v>24356</v>
      </c>
      <c r="AU427">
        <v>1831</v>
      </c>
      <c r="AV427">
        <v>22465</v>
      </c>
      <c r="AW427">
        <v>1174</v>
      </c>
      <c r="AX427">
        <v>5279</v>
      </c>
      <c r="AY427">
        <v>823</v>
      </c>
      <c r="AZ427">
        <v>2653</v>
      </c>
      <c r="BA427">
        <v>150</v>
      </c>
      <c r="BB427">
        <v>2626</v>
      </c>
      <c r="BC427">
        <v>673</v>
      </c>
      <c r="BD427">
        <v>2054</v>
      </c>
      <c r="BE427">
        <v>425</v>
      </c>
      <c r="BF427">
        <v>5823</v>
      </c>
      <c r="BG427">
        <v>438</v>
      </c>
      <c r="BH427">
        <v>5996</v>
      </c>
      <c r="BI427">
        <v>535</v>
      </c>
      <c r="BJ427">
        <v>5082</v>
      </c>
      <c r="BK427">
        <v>186</v>
      </c>
      <c r="BL427">
        <v>14864</v>
      </c>
      <c r="BM427">
        <v>1460</v>
      </c>
      <c r="BN427">
        <v>13960</v>
      </c>
      <c r="BO427">
        <v>1271</v>
      </c>
      <c r="BP427">
        <v>904</v>
      </c>
      <c r="BQ427">
        <v>189</v>
      </c>
      <c r="BR427">
        <v>2493</v>
      </c>
      <c r="BS427">
        <v>328</v>
      </c>
      <c r="BT427">
        <v>9907</v>
      </c>
      <c r="BU427">
        <v>789</v>
      </c>
      <c r="BV427">
        <v>5227</v>
      </c>
      <c r="BW427">
        <v>671</v>
      </c>
      <c r="BX427">
        <v>2223</v>
      </c>
      <c r="BY427">
        <v>328</v>
      </c>
      <c r="BZ427">
        <v>3454</v>
      </c>
      <c r="CA427">
        <v>394</v>
      </c>
      <c r="CB427">
        <v>5590</v>
      </c>
      <c r="CC427">
        <v>511</v>
      </c>
      <c r="CD427">
        <v>13092</v>
      </c>
      <c r="CE427">
        <v>1148</v>
      </c>
      <c r="CF427">
        <v>9003</v>
      </c>
      <c r="CG427">
        <v>338</v>
      </c>
      <c r="CH427">
        <v>1997</v>
      </c>
      <c r="CI427">
        <v>25747</v>
      </c>
      <c r="CJ427">
        <v>17963</v>
      </c>
      <c r="CK427">
        <v>11299</v>
      </c>
      <c r="CL427">
        <v>19971</v>
      </c>
      <c r="CM427">
        <v>6207</v>
      </c>
      <c r="CN427">
        <v>2937</v>
      </c>
      <c r="CO427">
        <v>17</v>
      </c>
      <c r="CP427">
        <v>578</v>
      </c>
      <c r="CQ427">
        <v>2264</v>
      </c>
      <c r="CR427">
        <v>434</v>
      </c>
      <c r="CS427">
        <v>1553</v>
      </c>
      <c r="CT427">
        <v>898</v>
      </c>
      <c r="CU427">
        <v>237</v>
      </c>
      <c r="CV427">
        <v>875</v>
      </c>
      <c r="CW427">
        <v>1623</v>
      </c>
      <c r="CX427">
        <v>3740</v>
      </c>
      <c r="CY427">
        <v>1452</v>
      </c>
      <c r="CZ427">
        <v>834</v>
      </c>
      <c r="DA427">
        <v>436</v>
      </c>
      <c r="DB427">
        <v>426</v>
      </c>
      <c r="DC427">
        <v>397</v>
      </c>
      <c r="DD427">
        <v>1448</v>
      </c>
      <c r="DE427">
        <v>5180</v>
      </c>
      <c r="DF427">
        <v>6275</v>
      </c>
      <c r="DG427">
        <v>4112</v>
      </c>
      <c r="DH427">
        <v>1658</v>
      </c>
      <c r="DI427">
        <v>493</v>
      </c>
      <c r="DJ427">
        <v>160</v>
      </c>
      <c r="DK427">
        <v>1670</v>
      </c>
      <c r="DL427">
        <v>922</v>
      </c>
      <c r="DM427">
        <v>22271</v>
      </c>
      <c r="DN427">
        <v>5107</v>
      </c>
      <c r="DO427">
        <v>6826</v>
      </c>
      <c r="DP427">
        <v>4629</v>
      </c>
      <c r="DQ427">
        <v>576</v>
      </c>
      <c r="DR427">
        <v>751</v>
      </c>
      <c r="DS427">
        <v>539</v>
      </c>
      <c r="DT427">
        <v>492</v>
      </c>
      <c r="DU427">
        <v>398</v>
      </c>
      <c r="DV427">
        <v>1741</v>
      </c>
      <c r="DW427">
        <v>11455</v>
      </c>
      <c r="DX427" t="s">
        <v>1523</v>
      </c>
      <c r="DY427" t="s">
        <v>1017</v>
      </c>
      <c r="DZ427" t="s">
        <v>1617</v>
      </c>
      <c r="EA427" s="68" t="s">
        <v>700</v>
      </c>
      <c r="EB427">
        <v>55421</v>
      </c>
      <c r="EC427">
        <v>1.3</v>
      </c>
      <c r="ED427">
        <v>2.6</v>
      </c>
      <c r="EE427">
        <v>1.7</v>
      </c>
      <c r="EF427">
        <v>3.3</v>
      </c>
      <c r="EG427">
        <v>3.9</v>
      </c>
      <c r="EH427">
        <v>4.8</v>
      </c>
      <c r="EI427">
        <v>3.1</v>
      </c>
      <c r="EJ427">
        <v>2.2000000000000002</v>
      </c>
      <c r="EK427">
        <v>1.3</v>
      </c>
      <c r="EL427">
        <v>1.8</v>
      </c>
      <c r="EM427">
        <v>1.6</v>
      </c>
      <c r="EN427">
        <v>0.6</v>
      </c>
      <c r="EO427">
        <v>1.6</v>
      </c>
      <c r="EP427">
        <v>1.5</v>
      </c>
      <c r="EQ427">
        <v>1.5</v>
      </c>
      <c r="ER427">
        <v>3.3</v>
      </c>
      <c r="ES427">
        <v>5.4</v>
      </c>
      <c r="ET427">
        <v>3.7</v>
      </c>
      <c r="EU427">
        <v>7.2</v>
      </c>
      <c r="EV427">
        <v>7</v>
      </c>
      <c r="EW427">
        <v>5.0999999999999996</v>
      </c>
      <c r="EX427">
        <v>1.4</v>
      </c>
      <c r="EY427">
        <v>1.3</v>
      </c>
      <c r="EZ427">
        <v>2.9</v>
      </c>
      <c r="FA427">
        <v>2.8</v>
      </c>
      <c r="FB427">
        <v>5.4</v>
      </c>
      <c r="FC427">
        <v>2.4</v>
      </c>
      <c r="FD427">
        <v>1.4</v>
      </c>
      <c r="FE427">
        <v>5.2</v>
      </c>
      <c r="FF427">
        <v>2.1</v>
      </c>
      <c r="FG427">
        <v>2.2999999999999998</v>
      </c>
      <c r="FH427">
        <v>2</v>
      </c>
      <c r="FI427">
        <v>1.7</v>
      </c>
      <c r="FJ427">
        <v>1.7</v>
      </c>
      <c r="FK427">
        <v>7.3</v>
      </c>
      <c r="FL427">
        <v>4.4000000000000004</v>
      </c>
      <c r="FM427">
        <v>1.8</v>
      </c>
      <c r="FN427">
        <v>3.1</v>
      </c>
      <c r="FO427">
        <v>5.4</v>
      </c>
      <c r="FP427">
        <v>2.9</v>
      </c>
      <c r="FQ427">
        <v>2.2000000000000002</v>
      </c>
      <c r="FR427">
        <v>1.5</v>
      </c>
      <c r="FS427">
        <v>140</v>
      </c>
      <c r="FZ427" t="s">
        <v>1871</v>
      </c>
      <c r="GA427" t="s">
        <v>1871</v>
      </c>
      <c r="GB427" t="s">
        <v>1233</v>
      </c>
      <c r="GC427" s="68" t="s">
        <v>2364</v>
      </c>
    </row>
    <row r="428" spans="1:185" x14ac:dyDescent="0.25">
      <c r="A428">
        <v>55422</v>
      </c>
      <c r="B428">
        <v>28919</v>
      </c>
      <c r="C428">
        <v>1099</v>
      </c>
      <c r="D428">
        <v>5906</v>
      </c>
      <c r="E428">
        <v>179</v>
      </c>
      <c r="F428">
        <v>18204</v>
      </c>
      <c r="G428">
        <v>898</v>
      </c>
      <c r="H428">
        <v>4809</v>
      </c>
      <c r="I428">
        <v>22</v>
      </c>
      <c r="J428">
        <v>2039</v>
      </c>
      <c r="K428">
        <v>39</v>
      </c>
      <c r="L428">
        <v>3867</v>
      </c>
      <c r="M428">
        <v>140</v>
      </c>
      <c r="N428">
        <v>1606</v>
      </c>
      <c r="O428">
        <v>50</v>
      </c>
      <c r="P428">
        <v>4524</v>
      </c>
      <c r="Q428">
        <v>342</v>
      </c>
      <c r="R428">
        <v>4235</v>
      </c>
      <c r="S428">
        <v>190</v>
      </c>
      <c r="T428">
        <v>3437</v>
      </c>
      <c r="U428">
        <v>134</v>
      </c>
      <c r="V428">
        <v>4402</v>
      </c>
      <c r="W428">
        <v>182</v>
      </c>
      <c r="X428">
        <v>13756</v>
      </c>
      <c r="Y428">
        <v>646</v>
      </c>
      <c r="Z428">
        <v>15163</v>
      </c>
      <c r="AA428">
        <v>453</v>
      </c>
      <c r="AB428">
        <v>22681</v>
      </c>
      <c r="AC428">
        <v>575</v>
      </c>
      <c r="AD428">
        <v>3102</v>
      </c>
      <c r="AE428">
        <v>251</v>
      </c>
      <c r="AF428">
        <v>207</v>
      </c>
      <c r="AG428">
        <v>58</v>
      </c>
      <c r="AH428">
        <v>842</v>
      </c>
      <c r="AI428">
        <v>41</v>
      </c>
      <c r="AJ428">
        <v>623</v>
      </c>
      <c r="AK428">
        <v>61</v>
      </c>
      <c r="AL428">
        <v>1464</v>
      </c>
      <c r="AM428">
        <v>113</v>
      </c>
      <c r="AN428">
        <v>1608</v>
      </c>
      <c r="AO428">
        <v>124</v>
      </c>
      <c r="AP428">
        <v>21694</v>
      </c>
      <c r="AQ428">
        <v>500</v>
      </c>
      <c r="AR428">
        <v>4018</v>
      </c>
      <c r="AS428">
        <v>227</v>
      </c>
      <c r="AT428">
        <v>24901</v>
      </c>
      <c r="AU428">
        <v>872</v>
      </c>
      <c r="AV428">
        <v>26485</v>
      </c>
      <c r="AW428">
        <v>980</v>
      </c>
      <c r="AX428">
        <v>2434</v>
      </c>
      <c r="AY428">
        <v>119</v>
      </c>
      <c r="AZ428">
        <v>1491</v>
      </c>
      <c r="BA428">
        <v>15</v>
      </c>
      <c r="BB428">
        <v>943</v>
      </c>
      <c r="BC428">
        <v>104</v>
      </c>
      <c r="BD428">
        <v>939</v>
      </c>
      <c r="BE428">
        <v>76</v>
      </c>
      <c r="BF428">
        <v>4081</v>
      </c>
      <c r="BG428">
        <v>263</v>
      </c>
      <c r="BH428">
        <v>7058</v>
      </c>
      <c r="BI428">
        <v>422</v>
      </c>
      <c r="BJ428">
        <v>9329</v>
      </c>
      <c r="BK428">
        <v>109</v>
      </c>
      <c r="BL428">
        <v>15373</v>
      </c>
      <c r="BM428">
        <v>664</v>
      </c>
      <c r="BN428">
        <v>14760</v>
      </c>
      <c r="BO428">
        <v>562</v>
      </c>
      <c r="BP428">
        <v>613</v>
      </c>
      <c r="BQ428">
        <v>102</v>
      </c>
      <c r="BR428">
        <v>2831</v>
      </c>
      <c r="BS428">
        <v>234</v>
      </c>
      <c r="BT428">
        <v>11132</v>
      </c>
      <c r="BU428">
        <v>389</v>
      </c>
      <c r="BV428">
        <v>4455</v>
      </c>
      <c r="BW428">
        <v>274</v>
      </c>
      <c r="BX428">
        <v>2617</v>
      </c>
      <c r="BY428">
        <v>235</v>
      </c>
      <c r="BZ428">
        <v>2591</v>
      </c>
      <c r="CA428">
        <v>168</v>
      </c>
      <c r="CB428">
        <v>4866</v>
      </c>
      <c r="CC428">
        <v>334</v>
      </c>
      <c r="CD428">
        <v>10087</v>
      </c>
      <c r="CE428">
        <v>572</v>
      </c>
      <c r="CF428">
        <v>13850</v>
      </c>
      <c r="CG428">
        <v>193</v>
      </c>
      <c r="CH428">
        <v>1099</v>
      </c>
      <c r="CI428">
        <v>27820</v>
      </c>
      <c r="CJ428">
        <v>22241</v>
      </c>
      <c r="CK428">
        <v>9303</v>
      </c>
      <c r="CL428">
        <v>24613</v>
      </c>
      <c r="CM428">
        <v>2917</v>
      </c>
      <c r="CN428">
        <v>941</v>
      </c>
      <c r="CO428">
        <v>33</v>
      </c>
      <c r="CP428">
        <v>933</v>
      </c>
      <c r="CQ428">
        <v>1675</v>
      </c>
      <c r="CR428">
        <v>341</v>
      </c>
      <c r="CS428">
        <v>1759</v>
      </c>
      <c r="CT428">
        <v>602</v>
      </c>
      <c r="CU428">
        <v>402</v>
      </c>
      <c r="CV428">
        <v>1563</v>
      </c>
      <c r="CW428">
        <v>2333</v>
      </c>
      <c r="CX428">
        <v>4028</v>
      </c>
      <c r="CY428">
        <v>1024</v>
      </c>
      <c r="CZ428">
        <v>664</v>
      </c>
      <c r="DA428">
        <v>439</v>
      </c>
      <c r="DB428">
        <v>611</v>
      </c>
      <c r="DC428">
        <v>403</v>
      </c>
      <c r="DD428">
        <v>836</v>
      </c>
      <c r="DE428">
        <v>5477</v>
      </c>
      <c r="DF428">
        <v>7149</v>
      </c>
      <c r="DG428">
        <v>5465</v>
      </c>
      <c r="DH428">
        <v>2039</v>
      </c>
      <c r="DI428">
        <v>330</v>
      </c>
      <c r="DJ428">
        <v>88</v>
      </c>
      <c r="DK428">
        <v>1354</v>
      </c>
      <c r="DL428">
        <v>707</v>
      </c>
      <c r="DM428">
        <v>25691</v>
      </c>
      <c r="DN428">
        <v>3212</v>
      </c>
      <c r="DO428">
        <v>8915</v>
      </c>
      <c r="DP428">
        <v>3711</v>
      </c>
      <c r="DQ428">
        <v>339</v>
      </c>
      <c r="DR428">
        <v>356</v>
      </c>
      <c r="DS428">
        <v>528</v>
      </c>
      <c r="DT428">
        <v>354</v>
      </c>
      <c r="DU428">
        <v>278</v>
      </c>
      <c r="DV428">
        <v>1696</v>
      </c>
      <c r="DW428">
        <v>12626</v>
      </c>
      <c r="DX428" t="s">
        <v>1523</v>
      </c>
      <c r="DY428" t="s">
        <v>1042</v>
      </c>
      <c r="DZ428" t="s">
        <v>1618</v>
      </c>
      <c r="EA428" s="68" t="s">
        <v>700</v>
      </c>
      <c r="EB428">
        <v>55422</v>
      </c>
      <c r="EC428">
        <v>0.8</v>
      </c>
      <c r="ED428">
        <v>2.8</v>
      </c>
      <c r="EE428">
        <v>3.2</v>
      </c>
      <c r="EF428">
        <v>2.8</v>
      </c>
      <c r="EG428">
        <v>2.9</v>
      </c>
      <c r="EH428">
        <v>2.7</v>
      </c>
      <c r="EI428">
        <v>1.7</v>
      </c>
      <c r="EJ428">
        <v>2.2000000000000002</v>
      </c>
      <c r="EK428">
        <v>1.2</v>
      </c>
      <c r="EL428">
        <v>2.2000000000000002</v>
      </c>
      <c r="EM428">
        <v>1.3</v>
      </c>
      <c r="EN428">
        <v>0.6</v>
      </c>
      <c r="EO428">
        <v>1.2</v>
      </c>
      <c r="EP428">
        <v>1</v>
      </c>
      <c r="EQ428">
        <v>0.8</v>
      </c>
      <c r="ER428">
        <v>3.5</v>
      </c>
      <c r="ES428">
        <v>21.9</v>
      </c>
      <c r="ET428">
        <v>4.8</v>
      </c>
      <c r="EU428">
        <v>11.6</v>
      </c>
      <c r="EV428">
        <v>6.8</v>
      </c>
      <c r="EW428">
        <v>6.4</v>
      </c>
      <c r="EX428">
        <v>0.7</v>
      </c>
      <c r="EY428">
        <v>0.9</v>
      </c>
      <c r="EZ428">
        <v>3.7</v>
      </c>
      <c r="FA428">
        <v>1.6</v>
      </c>
      <c r="FB428">
        <v>8.3000000000000007</v>
      </c>
      <c r="FC428">
        <v>3.3</v>
      </c>
      <c r="FD428">
        <v>0.9</v>
      </c>
      <c r="FE428">
        <v>4.0999999999999996</v>
      </c>
      <c r="FF428">
        <v>2.7</v>
      </c>
      <c r="FG428">
        <v>2.2000000000000002</v>
      </c>
      <c r="FH428">
        <v>0.9</v>
      </c>
      <c r="FI428">
        <v>1.2</v>
      </c>
      <c r="FJ428">
        <v>1.2</v>
      </c>
      <c r="FK428">
        <v>11.5</v>
      </c>
      <c r="FL428">
        <v>3.8</v>
      </c>
      <c r="FM428">
        <v>1.3</v>
      </c>
      <c r="FN428">
        <v>2.2999999999999998</v>
      </c>
      <c r="FO428">
        <v>4.3</v>
      </c>
      <c r="FP428">
        <v>2.7</v>
      </c>
      <c r="FQ428">
        <v>1.7</v>
      </c>
      <c r="FR428">
        <v>0.7</v>
      </c>
      <c r="FS428">
        <v>84</v>
      </c>
      <c r="FZ428" t="s">
        <v>1871</v>
      </c>
      <c r="GA428" t="s">
        <v>1871</v>
      </c>
      <c r="GB428" t="s">
        <v>1234</v>
      </c>
      <c r="GC428" s="68" t="s">
        <v>2364</v>
      </c>
    </row>
    <row r="429" spans="1:185" x14ac:dyDescent="0.25">
      <c r="A429">
        <v>55423</v>
      </c>
      <c r="B429">
        <v>36044</v>
      </c>
      <c r="C429">
        <v>3179</v>
      </c>
      <c r="D429">
        <v>8064</v>
      </c>
      <c r="E429">
        <v>668</v>
      </c>
      <c r="F429">
        <v>22560</v>
      </c>
      <c r="G429">
        <v>2511</v>
      </c>
      <c r="H429">
        <v>5420</v>
      </c>
      <c r="I429">
        <v>0</v>
      </c>
      <c r="J429">
        <v>2594</v>
      </c>
      <c r="K429">
        <v>145</v>
      </c>
      <c r="L429">
        <v>5470</v>
      </c>
      <c r="M429">
        <v>523</v>
      </c>
      <c r="N429">
        <v>3026</v>
      </c>
      <c r="O429">
        <v>269</v>
      </c>
      <c r="P429">
        <v>6369</v>
      </c>
      <c r="Q429">
        <v>666</v>
      </c>
      <c r="R429">
        <v>5032</v>
      </c>
      <c r="S429">
        <v>914</v>
      </c>
      <c r="T429">
        <v>4119</v>
      </c>
      <c r="U429">
        <v>476</v>
      </c>
      <c r="V429">
        <v>4014</v>
      </c>
      <c r="W429">
        <v>186</v>
      </c>
      <c r="X429">
        <v>18124</v>
      </c>
      <c r="Y429">
        <v>1959</v>
      </c>
      <c r="Z429">
        <v>17920</v>
      </c>
      <c r="AA429">
        <v>1220</v>
      </c>
      <c r="AB429">
        <v>25369</v>
      </c>
      <c r="AC429">
        <v>1583</v>
      </c>
      <c r="AD429">
        <v>3868</v>
      </c>
      <c r="AE429">
        <v>307</v>
      </c>
      <c r="AF429">
        <v>193</v>
      </c>
      <c r="AG429">
        <v>22</v>
      </c>
      <c r="AH429">
        <v>2333</v>
      </c>
      <c r="AI429">
        <v>96</v>
      </c>
      <c r="AJ429">
        <v>2716</v>
      </c>
      <c r="AK429">
        <v>1138</v>
      </c>
      <c r="AL429">
        <v>1551</v>
      </c>
      <c r="AM429">
        <v>33</v>
      </c>
      <c r="AN429">
        <v>6390</v>
      </c>
      <c r="AO429">
        <v>2236</v>
      </c>
      <c r="AP429">
        <v>22137</v>
      </c>
      <c r="AQ429">
        <v>541</v>
      </c>
      <c r="AR429">
        <v>4713</v>
      </c>
      <c r="AS429">
        <v>380</v>
      </c>
      <c r="AT429">
        <v>31331</v>
      </c>
      <c r="AU429">
        <v>2799</v>
      </c>
      <c r="AV429">
        <v>29591</v>
      </c>
      <c r="AW429">
        <v>1249</v>
      </c>
      <c r="AX429">
        <v>6453</v>
      </c>
      <c r="AY429">
        <v>1930</v>
      </c>
      <c r="AZ429">
        <v>2136</v>
      </c>
      <c r="BA429">
        <v>151</v>
      </c>
      <c r="BB429">
        <v>4317</v>
      </c>
      <c r="BC429">
        <v>1779</v>
      </c>
      <c r="BD429">
        <v>2759</v>
      </c>
      <c r="BE429">
        <v>892</v>
      </c>
      <c r="BF429">
        <v>4886</v>
      </c>
      <c r="BG429">
        <v>699</v>
      </c>
      <c r="BH429">
        <v>7411</v>
      </c>
      <c r="BI429">
        <v>366</v>
      </c>
      <c r="BJ429">
        <v>9898</v>
      </c>
      <c r="BK429">
        <v>285</v>
      </c>
      <c r="BL429">
        <v>19686</v>
      </c>
      <c r="BM429">
        <v>2054</v>
      </c>
      <c r="BN429">
        <v>18936</v>
      </c>
      <c r="BO429">
        <v>1815</v>
      </c>
      <c r="BP429">
        <v>750</v>
      </c>
      <c r="BQ429">
        <v>239</v>
      </c>
      <c r="BR429">
        <v>2874</v>
      </c>
      <c r="BS429">
        <v>457</v>
      </c>
      <c r="BT429">
        <v>13940</v>
      </c>
      <c r="BU429">
        <v>1222</v>
      </c>
      <c r="BV429">
        <v>6283</v>
      </c>
      <c r="BW429">
        <v>918</v>
      </c>
      <c r="BX429">
        <v>2337</v>
      </c>
      <c r="BY429">
        <v>371</v>
      </c>
      <c r="BZ429">
        <v>3289</v>
      </c>
      <c r="CA429">
        <v>518</v>
      </c>
      <c r="CB429">
        <v>5254</v>
      </c>
      <c r="CC429">
        <v>760</v>
      </c>
      <c r="CD429">
        <v>16694</v>
      </c>
      <c r="CE429">
        <v>2079</v>
      </c>
      <c r="CF429">
        <v>13928</v>
      </c>
      <c r="CG429">
        <v>332</v>
      </c>
      <c r="CH429">
        <v>3179</v>
      </c>
      <c r="CI429">
        <v>32865</v>
      </c>
      <c r="CJ429">
        <v>26100</v>
      </c>
      <c r="CK429">
        <v>11654</v>
      </c>
      <c r="CL429">
        <v>25393</v>
      </c>
      <c r="CM429">
        <v>8519</v>
      </c>
      <c r="CN429">
        <v>3856</v>
      </c>
      <c r="CO429">
        <v>56</v>
      </c>
      <c r="CP429">
        <v>906</v>
      </c>
      <c r="CQ429">
        <v>1564</v>
      </c>
      <c r="CR429">
        <v>587</v>
      </c>
      <c r="CS429">
        <v>2403</v>
      </c>
      <c r="CT429">
        <v>901</v>
      </c>
      <c r="CU429">
        <v>386</v>
      </c>
      <c r="CV429">
        <v>1956</v>
      </c>
      <c r="CW429">
        <v>2977</v>
      </c>
      <c r="CX429">
        <v>4562</v>
      </c>
      <c r="CY429">
        <v>2865</v>
      </c>
      <c r="CZ429">
        <v>939</v>
      </c>
      <c r="DA429">
        <v>535</v>
      </c>
      <c r="DB429">
        <v>655</v>
      </c>
      <c r="DC429">
        <v>486</v>
      </c>
      <c r="DD429">
        <v>1289</v>
      </c>
      <c r="DE429">
        <v>7013</v>
      </c>
      <c r="DF429">
        <v>8104</v>
      </c>
      <c r="DG429">
        <v>6173</v>
      </c>
      <c r="DH429">
        <v>2695</v>
      </c>
      <c r="DI429">
        <v>763</v>
      </c>
      <c r="DJ429">
        <v>297</v>
      </c>
      <c r="DK429">
        <v>1168</v>
      </c>
      <c r="DL429">
        <v>562</v>
      </c>
      <c r="DM429">
        <v>30396</v>
      </c>
      <c r="DN429">
        <v>5114</v>
      </c>
      <c r="DO429">
        <v>9074</v>
      </c>
      <c r="DP429">
        <v>6043</v>
      </c>
      <c r="DQ429">
        <v>1029</v>
      </c>
      <c r="DR429">
        <v>620</v>
      </c>
      <c r="DS429">
        <v>925</v>
      </c>
      <c r="DT429">
        <v>765</v>
      </c>
      <c r="DU429">
        <v>638</v>
      </c>
      <c r="DV429">
        <v>1800</v>
      </c>
      <c r="DW429">
        <v>15117</v>
      </c>
      <c r="DX429" t="s">
        <v>1523</v>
      </c>
      <c r="DY429" t="s">
        <v>1042</v>
      </c>
      <c r="DZ429" t="s">
        <v>1619</v>
      </c>
      <c r="EA429" s="68" t="s">
        <v>700</v>
      </c>
      <c r="EB429">
        <v>55423</v>
      </c>
      <c r="EC429">
        <v>1.6</v>
      </c>
      <c r="ED429">
        <v>4.0999999999999996</v>
      </c>
      <c r="EE429">
        <v>4.7</v>
      </c>
      <c r="EF429">
        <v>2.9</v>
      </c>
      <c r="EG429">
        <v>2.6</v>
      </c>
      <c r="EH429">
        <v>4.4000000000000004</v>
      </c>
      <c r="EI429">
        <v>2.7</v>
      </c>
      <c r="EJ429">
        <v>2</v>
      </c>
      <c r="EK429">
        <v>0.6</v>
      </c>
      <c r="EL429">
        <v>4.2</v>
      </c>
      <c r="EM429">
        <v>1.5</v>
      </c>
      <c r="EN429">
        <v>0.3</v>
      </c>
      <c r="EO429">
        <v>1.8</v>
      </c>
      <c r="EP429">
        <v>1.6</v>
      </c>
      <c r="EQ429">
        <v>1.5</v>
      </c>
      <c r="ER429">
        <v>2.7</v>
      </c>
      <c r="ES429">
        <v>14.6</v>
      </c>
      <c r="ET429">
        <v>2</v>
      </c>
      <c r="EU429">
        <v>11.8</v>
      </c>
      <c r="EV429">
        <v>2.1</v>
      </c>
      <c r="EW429">
        <v>6.9</v>
      </c>
      <c r="EX429">
        <v>0.6</v>
      </c>
      <c r="EY429">
        <v>1</v>
      </c>
      <c r="EZ429">
        <v>4.8</v>
      </c>
      <c r="FA429">
        <v>3.5</v>
      </c>
      <c r="FB429">
        <v>6.2</v>
      </c>
      <c r="FC429">
        <v>5.2</v>
      </c>
      <c r="FD429">
        <v>1.5</v>
      </c>
      <c r="FE429">
        <v>7.7</v>
      </c>
      <c r="FF429">
        <v>3.6</v>
      </c>
      <c r="FG429">
        <v>1.8</v>
      </c>
      <c r="FH429">
        <v>0.9</v>
      </c>
      <c r="FI429">
        <v>1.6</v>
      </c>
      <c r="FJ429">
        <v>1.6</v>
      </c>
      <c r="FK429">
        <v>13</v>
      </c>
      <c r="FL429">
        <v>4.0999999999999996</v>
      </c>
      <c r="FM429">
        <v>1.7</v>
      </c>
      <c r="FN429">
        <v>3</v>
      </c>
      <c r="FO429">
        <v>4.8</v>
      </c>
      <c r="FP429">
        <v>4.0999999999999996</v>
      </c>
      <c r="FQ429">
        <v>3</v>
      </c>
      <c r="FR429">
        <v>1</v>
      </c>
      <c r="FS429">
        <v>192</v>
      </c>
      <c r="FZ429" t="s">
        <v>1871</v>
      </c>
      <c r="GA429" t="s">
        <v>1871</v>
      </c>
      <c r="GB429" t="s">
        <v>1235</v>
      </c>
      <c r="GC429" s="68" t="s">
        <v>2364</v>
      </c>
    </row>
    <row r="430" spans="1:185" x14ac:dyDescent="0.25">
      <c r="A430">
        <v>55424</v>
      </c>
      <c r="B430">
        <v>9938</v>
      </c>
      <c r="C430">
        <v>127</v>
      </c>
      <c r="D430">
        <v>3175</v>
      </c>
      <c r="E430">
        <v>64</v>
      </c>
      <c r="F430">
        <v>5449</v>
      </c>
      <c r="G430">
        <v>63</v>
      </c>
      <c r="H430">
        <v>1314</v>
      </c>
      <c r="I430">
        <v>0</v>
      </c>
      <c r="J430">
        <v>816</v>
      </c>
      <c r="K430">
        <v>21</v>
      </c>
      <c r="L430">
        <v>2359</v>
      </c>
      <c r="M430">
        <v>43</v>
      </c>
      <c r="N430">
        <v>382</v>
      </c>
      <c r="O430">
        <v>0</v>
      </c>
      <c r="P430">
        <v>549</v>
      </c>
      <c r="Q430">
        <v>0</v>
      </c>
      <c r="R430">
        <v>1310</v>
      </c>
      <c r="S430">
        <v>0</v>
      </c>
      <c r="T430">
        <v>1722</v>
      </c>
      <c r="U430">
        <v>38</v>
      </c>
      <c r="V430">
        <v>1486</v>
      </c>
      <c r="W430">
        <v>25</v>
      </c>
      <c r="X430">
        <v>5042</v>
      </c>
      <c r="Y430">
        <v>49</v>
      </c>
      <c r="Z430">
        <v>4896</v>
      </c>
      <c r="AA430">
        <v>78</v>
      </c>
      <c r="AB430">
        <v>9315</v>
      </c>
      <c r="AC430">
        <v>113</v>
      </c>
      <c r="AD430">
        <v>118</v>
      </c>
      <c r="AE430">
        <v>0</v>
      </c>
      <c r="AF430">
        <v>25</v>
      </c>
      <c r="AG430">
        <v>0</v>
      </c>
      <c r="AH430">
        <v>260</v>
      </c>
      <c r="AI430">
        <v>14</v>
      </c>
      <c r="AJ430">
        <v>35</v>
      </c>
      <c r="AK430">
        <v>0</v>
      </c>
      <c r="AL430">
        <v>185</v>
      </c>
      <c r="AM430">
        <v>0</v>
      </c>
      <c r="AN430">
        <v>186</v>
      </c>
      <c r="AO430">
        <v>0</v>
      </c>
      <c r="AP430">
        <v>9186</v>
      </c>
      <c r="AQ430">
        <v>113</v>
      </c>
      <c r="AR430">
        <v>603</v>
      </c>
      <c r="AS430">
        <v>0</v>
      </c>
      <c r="AT430">
        <v>9335</v>
      </c>
      <c r="AU430">
        <v>127</v>
      </c>
      <c r="AV430">
        <v>9451</v>
      </c>
      <c r="AW430">
        <v>123</v>
      </c>
      <c r="AX430">
        <v>487</v>
      </c>
      <c r="AY430">
        <v>4</v>
      </c>
      <c r="AZ430">
        <v>296</v>
      </c>
      <c r="BA430">
        <v>0</v>
      </c>
      <c r="BB430">
        <v>191</v>
      </c>
      <c r="BC430">
        <v>4</v>
      </c>
      <c r="BD430">
        <v>16</v>
      </c>
      <c r="BE430">
        <v>0</v>
      </c>
      <c r="BF430">
        <v>305</v>
      </c>
      <c r="BG430">
        <v>7</v>
      </c>
      <c r="BH430">
        <v>1014</v>
      </c>
      <c r="BI430">
        <v>31</v>
      </c>
      <c r="BJ430">
        <v>5046</v>
      </c>
      <c r="BK430">
        <v>25</v>
      </c>
      <c r="BL430">
        <v>4456</v>
      </c>
      <c r="BM430">
        <v>36</v>
      </c>
      <c r="BN430">
        <v>4298</v>
      </c>
      <c r="BO430">
        <v>36</v>
      </c>
      <c r="BP430">
        <v>158</v>
      </c>
      <c r="BQ430">
        <v>0</v>
      </c>
      <c r="BR430">
        <v>993</v>
      </c>
      <c r="BS430">
        <v>27</v>
      </c>
      <c r="BT430">
        <v>3191</v>
      </c>
      <c r="BU430">
        <v>36</v>
      </c>
      <c r="BV430">
        <v>1400</v>
      </c>
      <c r="BW430">
        <v>7</v>
      </c>
      <c r="BX430">
        <v>858</v>
      </c>
      <c r="BY430">
        <v>20</v>
      </c>
      <c r="BZ430">
        <v>358</v>
      </c>
      <c r="CA430">
        <v>20</v>
      </c>
      <c r="CB430">
        <v>590</v>
      </c>
      <c r="CC430">
        <v>20</v>
      </c>
      <c r="CD430">
        <v>1443</v>
      </c>
      <c r="CE430">
        <v>51</v>
      </c>
      <c r="CF430">
        <v>7905</v>
      </c>
      <c r="CG430">
        <v>56</v>
      </c>
      <c r="CH430">
        <v>127</v>
      </c>
      <c r="CI430">
        <v>9811</v>
      </c>
      <c r="CJ430">
        <v>9148</v>
      </c>
      <c r="CK430">
        <v>1727</v>
      </c>
      <c r="CL430">
        <v>8626</v>
      </c>
      <c r="CM430">
        <v>681</v>
      </c>
      <c r="CN430">
        <v>50</v>
      </c>
      <c r="CO430">
        <v>31</v>
      </c>
      <c r="CP430">
        <v>80</v>
      </c>
      <c r="CQ430">
        <v>764</v>
      </c>
      <c r="CR430">
        <v>123</v>
      </c>
      <c r="CS430">
        <v>374</v>
      </c>
      <c r="CT430">
        <v>110</v>
      </c>
      <c r="CU430">
        <v>135</v>
      </c>
      <c r="CV430">
        <v>703</v>
      </c>
      <c r="CW430">
        <v>845</v>
      </c>
      <c r="CX430">
        <v>1121</v>
      </c>
      <c r="CY430">
        <v>192</v>
      </c>
      <c r="CZ430">
        <v>244</v>
      </c>
      <c r="DA430">
        <v>71</v>
      </c>
      <c r="DB430">
        <v>38</v>
      </c>
      <c r="DC430">
        <v>39</v>
      </c>
      <c r="DD430">
        <v>43</v>
      </c>
      <c r="DE430">
        <v>622</v>
      </c>
      <c r="DF430">
        <v>2856</v>
      </c>
      <c r="DG430">
        <v>2568</v>
      </c>
      <c r="DH430">
        <v>1388</v>
      </c>
      <c r="DI430">
        <v>125</v>
      </c>
      <c r="DJ430">
        <v>71</v>
      </c>
      <c r="DK430">
        <v>163</v>
      </c>
      <c r="DL430">
        <v>115</v>
      </c>
      <c r="DM430">
        <v>9048</v>
      </c>
      <c r="DN430">
        <v>774</v>
      </c>
      <c r="DO430">
        <v>3178</v>
      </c>
      <c r="DP430">
        <v>300</v>
      </c>
      <c r="DQ430">
        <v>76</v>
      </c>
      <c r="DR430">
        <v>53</v>
      </c>
      <c r="DS430">
        <v>10</v>
      </c>
      <c r="DT430">
        <v>28</v>
      </c>
      <c r="DU430">
        <v>54</v>
      </c>
      <c r="DV430">
        <v>51</v>
      </c>
      <c r="DW430">
        <v>3478</v>
      </c>
      <c r="DX430" t="s">
        <v>1523</v>
      </c>
      <c r="DY430" t="s">
        <v>1042</v>
      </c>
      <c r="DZ430" t="s">
        <v>1620</v>
      </c>
      <c r="EA430" s="68" t="s">
        <v>700</v>
      </c>
      <c r="EB430">
        <v>55424</v>
      </c>
      <c r="EC430">
        <v>0.6</v>
      </c>
      <c r="ED430">
        <v>3</v>
      </c>
      <c r="EE430">
        <v>1.6</v>
      </c>
      <c r="EF430">
        <v>4.5</v>
      </c>
      <c r="EG430">
        <v>3.1</v>
      </c>
      <c r="EH430">
        <v>1.3</v>
      </c>
      <c r="EI430">
        <v>1.9</v>
      </c>
      <c r="EJ430">
        <v>1.5</v>
      </c>
      <c r="EK430">
        <v>1.9</v>
      </c>
      <c r="EL430">
        <v>1.5</v>
      </c>
      <c r="EM430">
        <v>0.6</v>
      </c>
      <c r="EN430">
        <v>1.3</v>
      </c>
      <c r="EO430">
        <v>0.7</v>
      </c>
      <c r="EP430">
        <v>0.9</v>
      </c>
      <c r="EQ430">
        <v>0.6</v>
      </c>
      <c r="ER430">
        <v>13.8</v>
      </c>
      <c r="ES430">
        <v>43.5</v>
      </c>
      <c r="ET430">
        <v>7.3</v>
      </c>
      <c r="EU430">
        <v>36.700000000000003</v>
      </c>
      <c r="EV430">
        <v>9</v>
      </c>
      <c r="EW430">
        <v>9</v>
      </c>
      <c r="EX430">
        <v>0.6</v>
      </c>
      <c r="EY430">
        <v>0.7</v>
      </c>
      <c r="EZ430">
        <v>1.5</v>
      </c>
      <c r="FA430">
        <v>5.7</v>
      </c>
      <c r="FB430">
        <v>3.8</v>
      </c>
      <c r="FC430">
        <v>2.9</v>
      </c>
      <c r="FD430">
        <v>0.7</v>
      </c>
      <c r="FE430">
        <v>54.4</v>
      </c>
      <c r="FF430">
        <v>3.5</v>
      </c>
      <c r="FG430">
        <v>2.6</v>
      </c>
      <c r="FH430">
        <v>0.4</v>
      </c>
      <c r="FI430">
        <v>0.7</v>
      </c>
      <c r="FJ430">
        <v>0.7</v>
      </c>
      <c r="FK430">
        <v>10.5</v>
      </c>
      <c r="FL430">
        <v>2.5</v>
      </c>
      <c r="FM430">
        <v>1</v>
      </c>
      <c r="FN430">
        <v>0.8</v>
      </c>
      <c r="FO430">
        <v>2.6</v>
      </c>
      <c r="FP430">
        <v>4.0999999999999996</v>
      </c>
      <c r="FQ430">
        <v>3.2</v>
      </c>
      <c r="FR430">
        <v>0.6</v>
      </c>
      <c r="FS430">
        <v>23</v>
      </c>
      <c r="FZ430" t="s">
        <v>1871</v>
      </c>
      <c r="GA430" t="s">
        <v>1871</v>
      </c>
      <c r="GB430" t="s">
        <v>1236</v>
      </c>
      <c r="GC430" s="68" t="s">
        <v>2364</v>
      </c>
    </row>
    <row r="431" spans="1:185" x14ac:dyDescent="0.25">
      <c r="A431">
        <v>55425</v>
      </c>
      <c r="B431">
        <v>10292</v>
      </c>
      <c r="C431">
        <v>998</v>
      </c>
      <c r="D431">
        <v>2540</v>
      </c>
      <c r="E431">
        <v>216</v>
      </c>
      <c r="F431">
        <v>6610</v>
      </c>
      <c r="G431">
        <v>782</v>
      </c>
      <c r="H431">
        <v>1142</v>
      </c>
      <c r="I431">
        <v>0</v>
      </c>
      <c r="J431">
        <v>751</v>
      </c>
      <c r="K431">
        <v>19</v>
      </c>
      <c r="L431">
        <v>1789</v>
      </c>
      <c r="M431">
        <v>197</v>
      </c>
      <c r="N431">
        <v>939</v>
      </c>
      <c r="O431">
        <v>149</v>
      </c>
      <c r="P431">
        <v>1408</v>
      </c>
      <c r="Q431">
        <v>252</v>
      </c>
      <c r="R431">
        <v>1632</v>
      </c>
      <c r="S431">
        <v>225</v>
      </c>
      <c r="T431">
        <v>1355</v>
      </c>
      <c r="U431">
        <v>56</v>
      </c>
      <c r="V431">
        <v>1276</v>
      </c>
      <c r="W431">
        <v>100</v>
      </c>
      <c r="X431">
        <v>5578</v>
      </c>
      <c r="Y431">
        <v>614</v>
      </c>
      <c r="Z431">
        <v>4714</v>
      </c>
      <c r="AA431">
        <v>384</v>
      </c>
      <c r="AB431">
        <v>6235</v>
      </c>
      <c r="AC431">
        <v>270</v>
      </c>
      <c r="AD431">
        <v>1678</v>
      </c>
      <c r="AE431">
        <v>70</v>
      </c>
      <c r="AF431">
        <v>48</v>
      </c>
      <c r="AG431">
        <v>11</v>
      </c>
      <c r="AH431">
        <v>529</v>
      </c>
      <c r="AI431">
        <v>32</v>
      </c>
      <c r="AJ431">
        <v>1403</v>
      </c>
      <c r="AK431">
        <v>564</v>
      </c>
      <c r="AL431">
        <v>399</v>
      </c>
      <c r="AM431">
        <v>51</v>
      </c>
      <c r="AN431">
        <v>2242</v>
      </c>
      <c r="AO431">
        <v>745</v>
      </c>
      <c r="AP431">
        <v>5617</v>
      </c>
      <c r="AQ431">
        <v>145</v>
      </c>
      <c r="AR431">
        <v>930</v>
      </c>
      <c r="AS431">
        <v>80</v>
      </c>
      <c r="AT431">
        <v>9362</v>
      </c>
      <c r="AU431">
        <v>918</v>
      </c>
      <c r="AV431">
        <v>7792</v>
      </c>
      <c r="AW431">
        <v>394</v>
      </c>
      <c r="AX431">
        <v>2500</v>
      </c>
      <c r="AY431">
        <v>604</v>
      </c>
      <c r="AZ431">
        <v>1100</v>
      </c>
      <c r="BA431">
        <v>75</v>
      </c>
      <c r="BB431">
        <v>1400</v>
      </c>
      <c r="BC431">
        <v>529</v>
      </c>
      <c r="BD431">
        <v>1103</v>
      </c>
      <c r="BE431">
        <v>347</v>
      </c>
      <c r="BF431">
        <v>1633</v>
      </c>
      <c r="BG431">
        <v>102</v>
      </c>
      <c r="BH431">
        <v>2115</v>
      </c>
      <c r="BI431">
        <v>161</v>
      </c>
      <c r="BJ431">
        <v>1962</v>
      </c>
      <c r="BK431">
        <v>23</v>
      </c>
      <c r="BL431">
        <v>5773</v>
      </c>
      <c r="BM431">
        <v>673</v>
      </c>
      <c r="BN431">
        <v>5436</v>
      </c>
      <c r="BO431">
        <v>563</v>
      </c>
      <c r="BP431">
        <v>337</v>
      </c>
      <c r="BQ431">
        <v>110</v>
      </c>
      <c r="BR431">
        <v>837</v>
      </c>
      <c r="BS431">
        <v>109</v>
      </c>
      <c r="BT431">
        <v>3799</v>
      </c>
      <c r="BU431">
        <v>289</v>
      </c>
      <c r="BV431">
        <v>2131</v>
      </c>
      <c r="BW431">
        <v>414</v>
      </c>
      <c r="BX431">
        <v>680</v>
      </c>
      <c r="BY431">
        <v>79</v>
      </c>
      <c r="BZ431">
        <v>859</v>
      </c>
      <c r="CA431">
        <v>77</v>
      </c>
      <c r="CB431">
        <v>1594</v>
      </c>
      <c r="CC431">
        <v>259</v>
      </c>
      <c r="CD431">
        <v>5291</v>
      </c>
      <c r="CE431">
        <v>655</v>
      </c>
      <c r="CF431">
        <v>3351</v>
      </c>
      <c r="CG431">
        <v>84</v>
      </c>
      <c r="CH431">
        <v>998</v>
      </c>
      <c r="CI431">
        <v>9294</v>
      </c>
      <c r="CJ431">
        <v>7167</v>
      </c>
      <c r="CK431">
        <v>3282</v>
      </c>
      <c r="CL431">
        <v>6625</v>
      </c>
      <c r="CM431">
        <v>3149</v>
      </c>
      <c r="CN431">
        <v>1786</v>
      </c>
      <c r="CO431">
        <v>46</v>
      </c>
      <c r="CP431">
        <v>173</v>
      </c>
      <c r="CQ431">
        <v>587</v>
      </c>
      <c r="CR431">
        <v>182</v>
      </c>
      <c r="CS431">
        <v>608</v>
      </c>
      <c r="CT431">
        <v>516</v>
      </c>
      <c r="CU431">
        <v>95</v>
      </c>
      <c r="CV431">
        <v>573</v>
      </c>
      <c r="CW431">
        <v>673</v>
      </c>
      <c r="CX431">
        <v>1102</v>
      </c>
      <c r="CY431">
        <v>926</v>
      </c>
      <c r="CZ431">
        <v>262</v>
      </c>
      <c r="DA431">
        <v>98</v>
      </c>
      <c r="DB431">
        <v>98</v>
      </c>
      <c r="DC431">
        <v>89</v>
      </c>
      <c r="DD431">
        <v>235</v>
      </c>
      <c r="DE431">
        <v>1669</v>
      </c>
      <c r="DF431">
        <v>2315</v>
      </c>
      <c r="DG431">
        <v>1588</v>
      </c>
      <c r="DH431">
        <v>724</v>
      </c>
      <c r="DI431">
        <v>279</v>
      </c>
      <c r="DJ431">
        <v>132</v>
      </c>
      <c r="DK431">
        <v>448</v>
      </c>
      <c r="DL431">
        <v>199</v>
      </c>
      <c r="DM431">
        <v>8869</v>
      </c>
      <c r="DN431">
        <v>1417</v>
      </c>
      <c r="DO431">
        <v>2007</v>
      </c>
      <c r="DP431">
        <v>1977</v>
      </c>
      <c r="DQ431">
        <v>308</v>
      </c>
      <c r="DR431">
        <v>298</v>
      </c>
      <c r="DS431">
        <v>267</v>
      </c>
      <c r="DT431">
        <v>326</v>
      </c>
      <c r="DU431">
        <v>212</v>
      </c>
      <c r="DV431">
        <v>540</v>
      </c>
      <c r="DW431">
        <v>3984</v>
      </c>
      <c r="DX431" t="s">
        <v>1523</v>
      </c>
      <c r="DY431" t="s">
        <v>1042</v>
      </c>
      <c r="DZ431" t="s">
        <v>1616</v>
      </c>
      <c r="EA431" s="68" t="s">
        <v>700</v>
      </c>
      <c r="EB431">
        <v>55425</v>
      </c>
      <c r="EC431">
        <v>2.2999999999999998</v>
      </c>
      <c r="ED431">
        <v>3.5</v>
      </c>
      <c r="EE431">
        <v>6.3</v>
      </c>
      <c r="EF431">
        <v>11.4</v>
      </c>
      <c r="EG431">
        <v>6.4</v>
      </c>
      <c r="EH431">
        <v>6</v>
      </c>
      <c r="EI431">
        <v>4.0999999999999996</v>
      </c>
      <c r="EJ431">
        <v>4.9000000000000004</v>
      </c>
      <c r="EK431">
        <v>2.6</v>
      </c>
      <c r="EL431">
        <v>4.4000000000000004</v>
      </c>
      <c r="EM431">
        <v>2.9</v>
      </c>
      <c r="EN431">
        <v>1.5</v>
      </c>
      <c r="EO431">
        <v>3.4</v>
      </c>
      <c r="EP431">
        <v>2.4</v>
      </c>
      <c r="EQ431">
        <v>1.8</v>
      </c>
      <c r="ER431">
        <v>3.7</v>
      </c>
      <c r="ES431">
        <v>33.9</v>
      </c>
      <c r="ET431">
        <v>7.4</v>
      </c>
      <c r="EU431">
        <v>11.9</v>
      </c>
      <c r="EV431">
        <v>13.6</v>
      </c>
      <c r="EW431">
        <v>8.8000000000000007</v>
      </c>
      <c r="EX431">
        <v>1.1000000000000001</v>
      </c>
      <c r="EY431">
        <v>1.7</v>
      </c>
      <c r="EZ431">
        <v>6.6</v>
      </c>
      <c r="FA431">
        <v>4.3</v>
      </c>
      <c r="FB431">
        <v>10.199999999999999</v>
      </c>
      <c r="FC431">
        <v>7.2</v>
      </c>
      <c r="FD431">
        <v>2.2999999999999998</v>
      </c>
      <c r="FE431">
        <v>11.4</v>
      </c>
      <c r="FF431">
        <v>3.5</v>
      </c>
      <c r="FG431">
        <v>3.8</v>
      </c>
      <c r="FH431">
        <v>1.4</v>
      </c>
      <c r="FI431">
        <v>3</v>
      </c>
      <c r="FJ431">
        <v>2.9</v>
      </c>
      <c r="FK431">
        <v>26</v>
      </c>
      <c r="FL431">
        <v>7.5</v>
      </c>
      <c r="FM431">
        <v>2.6</v>
      </c>
      <c r="FN431">
        <v>6.9</v>
      </c>
      <c r="FO431">
        <v>9.9</v>
      </c>
      <c r="FP431">
        <v>9.1999999999999993</v>
      </c>
      <c r="FQ431">
        <v>3.8</v>
      </c>
      <c r="FR431">
        <v>1.8</v>
      </c>
      <c r="FS431">
        <v>54</v>
      </c>
      <c r="FZ431" t="s">
        <v>1871</v>
      </c>
      <c r="GA431" t="s">
        <v>1871</v>
      </c>
      <c r="GB431" t="s">
        <v>1237</v>
      </c>
      <c r="GC431" s="68" t="s">
        <v>2364</v>
      </c>
    </row>
    <row r="432" spans="1:185" x14ac:dyDescent="0.25">
      <c r="A432">
        <v>55426</v>
      </c>
      <c r="B432">
        <v>26010</v>
      </c>
      <c r="C432">
        <v>818</v>
      </c>
      <c r="D432">
        <v>5008</v>
      </c>
      <c r="E432">
        <v>162</v>
      </c>
      <c r="F432">
        <v>17719</v>
      </c>
      <c r="G432">
        <v>656</v>
      </c>
      <c r="H432">
        <v>3283</v>
      </c>
      <c r="I432">
        <v>0</v>
      </c>
      <c r="J432">
        <v>1835</v>
      </c>
      <c r="K432">
        <v>0</v>
      </c>
      <c r="L432">
        <v>3173</v>
      </c>
      <c r="M432">
        <v>162</v>
      </c>
      <c r="N432">
        <v>2290</v>
      </c>
      <c r="O432">
        <v>72</v>
      </c>
      <c r="P432">
        <v>5719</v>
      </c>
      <c r="Q432">
        <v>176</v>
      </c>
      <c r="R432">
        <v>3277</v>
      </c>
      <c r="S432">
        <v>57</v>
      </c>
      <c r="T432">
        <v>3243</v>
      </c>
      <c r="U432">
        <v>189</v>
      </c>
      <c r="V432">
        <v>3190</v>
      </c>
      <c r="W432">
        <v>162</v>
      </c>
      <c r="X432">
        <v>12945</v>
      </c>
      <c r="Y432">
        <v>345</v>
      </c>
      <c r="Z432">
        <v>13065</v>
      </c>
      <c r="AA432">
        <v>473</v>
      </c>
      <c r="AB432">
        <v>20830</v>
      </c>
      <c r="AC432">
        <v>374</v>
      </c>
      <c r="AD432">
        <v>2741</v>
      </c>
      <c r="AE432">
        <v>353</v>
      </c>
      <c r="AF432">
        <v>48</v>
      </c>
      <c r="AG432">
        <v>6</v>
      </c>
      <c r="AH432">
        <v>1134</v>
      </c>
      <c r="AI432">
        <v>17</v>
      </c>
      <c r="AJ432">
        <v>338</v>
      </c>
      <c r="AK432">
        <v>26</v>
      </c>
      <c r="AL432">
        <v>906</v>
      </c>
      <c r="AM432">
        <v>42</v>
      </c>
      <c r="AN432">
        <v>811</v>
      </c>
      <c r="AO432">
        <v>42</v>
      </c>
      <c r="AP432">
        <v>20305</v>
      </c>
      <c r="AQ432">
        <v>374</v>
      </c>
      <c r="AR432">
        <v>2720</v>
      </c>
      <c r="AS432">
        <v>51</v>
      </c>
      <c r="AT432">
        <v>23290</v>
      </c>
      <c r="AU432">
        <v>767</v>
      </c>
      <c r="AV432">
        <v>23137</v>
      </c>
      <c r="AW432">
        <v>679</v>
      </c>
      <c r="AX432">
        <v>2873</v>
      </c>
      <c r="AY432">
        <v>139</v>
      </c>
      <c r="AZ432">
        <v>1649</v>
      </c>
      <c r="BA432">
        <v>34</v>
      </c>
      <c r="BB432">
        <v>1224</v>
      </c>
      <c r="BC432">
        <v>105</v>
      </c>
      <c r="BD432">
        <v>766</v>
      </c>
      <c r="BE432">
        <v>26</v>
      </c>
      <c r="BF432">
        <v>2835</v>
      </c>
      <c r="BG432">
        <v>146</v>
      </c>
      <c r="BH432">
        <v>5198</v>
      </c>
      <c r="BI432">
        <v>302</v>
      </c>
      <c r="BJ432">
        <v>9913</v>
      </c>
      <c r="BK432">
        <v>110</v>
      </c>
      <c r="BL432">
        <v>15899</v>
      </c>
      <c r="BM432">
        <v>550</v>
      </c>
      <c r="BN432">
        <v>15442</v>
      </c>
      <c r="BO432">
        <v>475</v>
      </c>
      <c r="BP432">
        <v>457</v>
      </c>
      <c r="BQ432">
        <v>75</v>
      </c>
      <c r="BR432">
        <v>1820</v>
      </c>
      <c r="BS432">
        <v>106</v>
      </c>
      <c r="BT432">
        <v>11339</v>
      </c>
      <c r="BU432">
        <v>189</v>
      </c>
      <c r="BV432">
        <v>4691</v>
      </c>
      <c r="BW432">
        <v>316</v>
      </c>
      <c r="BX432">
        <v>1689</v>
      </c>
      <c r="BY432">
        <v>151</v>
      </c>
      <c r="BZ432">
        <v>2118</v>
      </c>
      <c r="CA432">
        <v>334</v>
      </c>
      <c r="CB432">
        <v>3419</v>
      </c>
      <c r="CC432">
        <v>397</v>
      </c>
      <c r="CD432">
        <v>8158</v>
      </c>
      <c r="CE432">
        <v>226</v>
      </c>
      <c r="CF432">
        <v>14410</v>
      </c>
      <c r="CG432">
        <v>195</v>
      </c>
      <c r="CH432">
        <v>818</v>
      </c>
      <c r="CI432">
        <v>25192</v>
      </c>
      <c r="CJ432">
        <v>21085</v>
      </c>
      <c r="CK432">
        <v>7207</v>
      </c>
      <c r="CL432">
        <v>21961</v>
      </c>
      <c r="CM432">
        <v>3044</v>
      </c>
      <c r="CN432">
        <v>983</v>
      </c>
      <c r="CO432">
        <v>195</v>
      </c>
      <c r="CP432">
        <v>574</v>
      </c>
      <c r="CQ432">
        <v>1833</v>
      </c>
      <c r="CR432">
        <v>598</v>
      </c>
      <c r="CS432">
        <v>1829</v>
      </c>
      <c r="CT432">
        <v>462</v>
      </c>
      <c r="CU432">
        <v>360</v>
      </c>
      <c r="CV432">
        <v>1781</v>
      </c>
      <c r="CW432">
        <v>2725</v>
      </c>
      <c r="CX432">
        <v>3923</v>
      </c>
      <c r="CY432">
        <v>1007</v>
      </c>
      <c r="CZ432">
        <v>676</v>
      </c>
      <c r="DA432">
        <v>414</v>
      </c>
      <c r="DB432">
        <v>506</v>
      </c>
      <c r="DC432">
        <v>416</v>
      </c>
      <c r="DD432">
        <v>994</v>
      </c>
      <c r="DE432">
        <v>6231</v>
      </c>
      <c r="DF432">
        <v>6016</v>
      </c>
      <c r="DG432">
        <v>4485</v>
      </c>
      <c r="DH432">
        <v>1790</v>
      </c>
      <c r="DI432">
        <v>415</v>
      </c>
      <c r="DJ432">
        <v>214</v>
      </c>
      <c r="DK432">
        <v>1116</v>
      </c>
      <c r="DL432">
        <v>648</v>
      </c>
      <c r="DM432">
        <v>20334</v>
      </c>
      <c r="DN432">
        <v>5697</v>
      </c>
      <c r="DO432">
        <v>7425</v>
      </c>
      <c r="DP432">
        <v>4822</v>
      </c>
      <c r="DQ432">
        <v>669</v>
      </c>
      <c r="DR432">
        <v>592</v>
      </c>
      <c r="DS432">
        <v>612</v>
      </c>
      <c r="DT432">
        <v>586</v>
      </c>
      <c r="DU432">
        <v>506</v>
      </c>
      <c r="DV432">
        <v>1768</v>
      </c>
      <c r="DW432">
        <v>12247</v>
      </c>
      <c r="DX432" t="s">
        <v>1523</v>
      </c>
      <c r="DY432" t="s">
        <v>1042</v>
      </c>
      <c r="DZ432" t="s">
        <v>1615</v>
      </c>
      <c r="EA432" s="68" t="s">
        <v>700</v>
      </c>
      <c r="EB432">
        <v>55426</v>
      </c>
      <c r="EC432">
        <v>1.3</v>
      </c>
      <c r="ED432">
        <v>0.9</v>
      </c>
      <c r="EE432">
        <v>5.7</v>
      </c>
      <c r="EF432">
        <v>2.7</v>
      </c>
      <c r="EG432">
        <v>1.5</v>
      </c>
      <c r="EH432">
        <v>1.4</v>
      </c>
      <c r="EI432">
        <v>3.6</v>
      </c>
      <c r="EJ432">
        <v>2.5</v>
      </c>
      <c r="EK432">
        <v>1</v>
      </c>
      <c r="EL432">
        <v>3.7</v>
      </c>
      <c r="EM432">
        <v>1.1000000000000001</v>
      </c>
      <c r="EN432">
        <v>0.5</v>
      </c>
      <c r="EO432">
        <v>1</v>
      </c>
      <c r="EP432">
        <v>2.2000000000000002</v>
      </c>
      <c r="EQ432">
        <v>0.6</v>
      </c>
      <c r="ER432">
        <v>9.1999999999999993</v>
      </c>
      <c r="ES432">
        <v>15.8</v>
      </c>
      <c r="ET432">
        <v>2.4</v>
      </c>
      <c r="EU432">
        <v>8.8000000000000007</v>
      </c>
      <c r="EV432">
        <v>5</v>
      </c>
      <c r="EW432">
        <v>4.7</v>
      </c>
      <c r="EX432">
        <v>0.6</v>
      </c>
      <c r="EY432">
        <v>1.4</v>
      </c>
      <c r="EZ432">
        <v>2.7</v>
      </c>
      <c r="FA432">
        <v>2.1</v>
      </c>
      <c r="FB432">
        <v>5.9</v>
      </c>
      <c r="FC432">
        <v>1.8</v>
      </c>
      <c r="FD432">
        <v>1.4</v>
      </c>
      <c r="FE432">
        <v>4.3</v>
      </c>
      <c r="FF432">
        <v>3.2</v>
      </c>
      <c r="FG432">
        <v>2.4</v>
      </c>
      <c r="FH432">
        <v>0.6</v>
      </c>
      <c r="FI432">
        <v>1.1000000000000001</v>
      </c>
      <c r="FJ432">
        <v>1.1000000000000001</v>
      </c>
      <c r="FK432">
        <v>11.9</v>
      </c>
      <c r="FL432">
        <v>3.3</v>
      </c>
      <c r="FM432">
        <v>0.8</v>
      </c>
      <c r="FN432">
        <v>3</v>
      </c>
      <c r="FO432">
        <v>4.8</v>
      </c>
      <c r="FP432">
        <v>7.9</v>
      </c>
      <c r="FQ432">
        <v>1.3</v>
      </c>
      <c r="FR432">
        <v>0.6</v>
      </c>
      <c r="FS432">
        <v>282</v>
      </c>
      <c r="FZ432" t="s">
        <v>1871</v>
      </c>
      <c r="GA432" t="s">
        <v>1871</v>
      </c>
      <c r="GB432" t="s">
        <v>1238</v>
      </c>
      <c r="GC432" s="68" t="s">
        <v>2364</v>
      </c>
    </row>
    <row r="433" spans="1:185" x14ac:dyDescent="0.25">
      <c r="A433">
        <v>55427</v>
      </c>
      <c r="B433">
        <v>22722</v>
      </c>
      <c r="C433">
        <v>932</v>
      </c>
      <c r="D433">
        <v>4899</v>
      </c>
      <c r="E433">
        <v>168</v>
      </c>
      <c r="F433">
        <v>13920</v>
      </c>
      <c r="G433">
        <v>764</v>
      </c>
      <c r="H433">
        <v>3903</v>
      </c>
      <c r="I433">
        <v>0</v>
      </c>
      <c r="J433">
        <v>1506</v>
      </c>
      <c r="K433">
        <v>30</v>
      </c>
      <c r="L433">
        <v>3393</v>
      </c>
      <c r="M433">
        <v>138</v>
      </c>
      <c r="N433">
        <v>1804</v>
      </c>
      <c r="O433">
        <v>59</v>
      </c>
      <c r="P433">
        <v>3190</v>
      </c>
      <c r="Q433">
        <v>219</v>
      </c>
      <c r="R433">
        <v>3223</v>
      </c>
      <c r="S433">
        <v>230</v>
      </c>
      <c r="T433">
        <v>2762</v>
      </c>
      <c r="U433">
        <v>104</v>
      </c>
      <c r="V433">
        <v>2941</v>
      </c>
      <c r="W433">
        <v>152</v>
      </c>
      <c r="X433">
        <v>11025</v>
      </c>
      <c r="Y433">
        <v>478</v>
      </c>
      <c r="Z433">
        <v>11697</v>
      </c>
      <c r="AA433">
        <v>454</v>
      </c>
      <c r="AB433">
        <v>18186</v>
      </c>
      <c r="AC433">
        <v>469</v>
      </c>
      <c r="AD433">
        <v>2641</v>
      </c>
      <c r="AE433">
        <v>360</v>
      </c>
      <c r="AF433">
        <v>157</v>
      </c>
      <c r="AG433">
        <v>10</v>
      </c>
      <c r="AH433">
        <v>836</v>
      </c>
      <c r="AI433">
        <v>32</v>
      </c>
      <c r="AJ433">
        <v>130</v>
      </c>
      <c r="AK433">
        <v>0</v>
      </c>
      <c r="AL433">
        <v>760</v>
      </c>
      <c r="AM433">
        <v>61</v>
      </c>
      <c r="AN433">
        <v>750</v>
      </c>
      <c r="AO433">
        <v>121</v>
      </c>
      <c r="AP433">
        <v>17614</v>
      </c>
      <c r="AQ433">
        <v>366</v>
      </c>
      <c r="AR433">
        <v>2354</v>
      </c>
      <c r="AS433">
        <v>42</v>
      </c>
      <c r="AT433">
        <v>20368</v>
      </c>
      <c r="AU433">
        <v>890</v>
      </c>
      <c r="AV433">
        <v>20498</v>
      </c>
      <c r="AW433">
        <v>685</v>
      </c>
      <c r="AX433">
        <v>2224</v>
      </c>
      <c r="AY433">
        <v>247</v>
      </c>
      <c r="AZ433">
        <v>1403</v>
      </c>
      <c r="BA433">
        <v>43</v>
      </c>
      <c r="BB433">
        <v>821</v>
      </c>
      <c r="BC433">
        <v>204</v>
      </c>
      <c r="BD433">
        <v>593</v>
      </c>
      <c r="BE433">
        <v>78</v>
      </c>
      <c r="BF433">
        <v>3247</v>
      </c>
      <c r="BG433">
        <v>198</v>
      </c>
      <c r="BH433">
        <v>4840</v>
      </c>
      <c r="BI433">
        <v>292</v>
      </c>
      <c r="BJ433">
        <v>7339</v>
      </c>
      <c r="BK433">
        <v>137</v>
      </c>
      <c r="BL433">
        <v>12534</v>
      </c>
      <c r="BM433">
        <v>710</v>
      </c>
      <c r="BN433">
        <v>12158</v>
      </c>
      <c r="BO433">
        <v>635</v>
      </c>
      <c r="BP433">
        <v>376</v>
      </c>
      <c r="BQ433">
        <v>75</v>
      </c>
      <c r="BR433">
        <v>1386</v>
      </c>
      <c r="BS433">
        <v>54</v>
      </c>
      <c r="BT433">
        <v>9244</v>
      </c>
      <c r="BU433">
        <v>390</v>
      </c>
      <c r="BV433">
        <v>3534</v>
      </c>
      <c r="BW433">
        <v>337</v>
      </c>
      <c r="BX433">
        <v>1142</v>
      </c>
      <c r="BY433">
        <v>37</v>
      </c>
      <c r="BZ433">
        <v>1686</v>
      </c>
      <c r="CA433">
        <v>172</v>
      </c>
      <c r="CB433">
        <v>2420</v>
      </c>
      <c r="CC433">
        <v>199</v>
      </c>
      <c r="CD433">
        <v>8898</v>
      </c>
      <c r="CE433">
        <v>530</v>
      </c>
      <c r="CF433">
        <v>11366</v>
      </c>
      <c r="CG433">
        <v>187</v>
      </c>
      <c r="CH433">
        <v>932</v>
      </c>
      <c r="CI433">
        <v>21790</v>
      </c>
      <c r="CJ433">
        <v>17647</v>
      </c>
      <c r="CK433">
        <v>7450</v>
      </c>
      <c r="CL433">
        <v>19355</v>
      </c>
      <c r="CM433">
        <v>2310</v>
      </c>
      <c r="CN433">
        <v>893</v>
      </c>
      <c r="CO433">
        <v>43</v>
      </c>
      <c r="CP433">
        <v>665</v>
      </c>
      <c r="CQ433">
        <v>1457</v>
      </c>
      <c r="CR433">
        <v>430</v>
      </c>
      <c r="CS433">
        <v>1538</v>
      </c>
      <c r="CT433">
        <v>536</v>
      </c>
      <c r="CU433">
        <v>177</v>
      </c>
      <c r="CV433">
        <v>1347</v>
      </c>
      <c r="CW433">
        <v>1774</v>
      </c>
      <c r="CX433">
        <v>3296</v>
      </c>
      <c r="CY433">
        <v>1123</v>
      </c>
      <c r="CZ433">
        <v>580</v>
      </c>
      <c r="DA433">
        <v>294</v>
      </c>
      <c r="DB433">
        <v>293</v>
      </c>
      <c r="DC433">
        <v>257</v>
      </c>
      <c r="DD433">
        <v>668</v>
      </c>
      <c r="DE433">
        <v>3718</v>
      </c>
      <c r="DF433">
        <v>5890</v>
      </c>
      <c r="DG433">
        <v>4501</v>
      </c>
      <c r="DH433">
        <v>1690</v>
      </c>
      <c r="DI433">
        <v>355</v>
      </c>
      <c r="DJ433">
        <v>233</v>
      </c>
      <c r="DK433">
        <v>1034</v>
      </c>
      <c r="DL433">
        <v>527</v>
      </c>
      <c r="DM433">
        <v>19091</v>
      </c>
      <c r="DN433">
        <v>3559</v>
      </c>
      <c r="DO433">
        <v>6753</v>
      </c>
      <c r="DP433">
        <v>2855</v>
      </c>
      <c r="DQ433">
        <v>426</v>
      </c>
      <c r="DR433">
        <v>424</v>
      </c>
      <c r="DS433">
        <v>490</v>
      </c>
      <c r="DT433">
        <v>458</v>
      </c>
      <c r="DU433">
        <v>298</v>
      </c>
      <c r="DV433">
        <v>711</v>
      </c>
      <c r="DW433">
        <v>9608</v>
      </c>
      <c r="DX433" t="s">
        <v>1523</v>
      </c>
      <c r="DY433" t="s">
        <v>1042</v>
      </c>
      <c r="DZ433" t="s">
        <v>1621</v>
      </c>
      <c r="EA433" s="68" t="s">
        <v>700</v>
      </c>
      <c r="EB433">
        <v>55427</v>
      </c>
      <c r="EC433">
        <v>1.5</v>
      </c>
      <c r="ED433">
        <v>2</v>
      </c>
      <c r="EE433">
        <v>3.6</v>
      </c>
      <c r="EF433">
        <v>2.9</v>
      </c>
      <c r="EG433">
        <v>3.9</v>
      </c>
      <c r="EH433">
        <v>4.5999999999999996</v>
      </c>
      <c r="EI433">
        <v>2.5</v>
      </c>
      <c r="EJ433">
        <v>3</v>
      </c>
      <c r="EK433">
        <v>0.7</v>
      </c>
      <c r="EL433">
        <v>2.8</v>
      </c>
      <c r="EM433">
        <v>1.8</v>
      </c>
      <c r="EN433">
        <v>0.4</v>
      </c>
      <c r="EO433">
        <v>1.4</v>
      </c>
      <c r="EP433">
        <v>2.1</v>
      </c>
      <c r="EQ433">
        <v>0.7</v>
      </c>
      <c r="ER433">
        <v>9.4</v>
      </c>
      <c r="ES433">
        <v>10.199999999999999</v>
      </c>
      <c r="ET433">
        <v>4.0999999999999996</v>
      </c>
      <c r="EU433">
        <v>12.6</v>
      </c>
      <c r="EV433">
        <v>7.6</v>
      </c>
      <c r="EW433">
        <v>8.5</v>
      </c>
      <c r="EX433">
        <v>0.7</v>
      </c>
      <c r="EY433">
        <v>1.6</v>
      </c>
      <c r="EZ433">
        <v>4.5</v>
      </c>
      <c r="FA433">
        <v>2.7</v>
      </c>
      <c r="FB433">
        <v>10.5</v>
      </c>
      <c r="FC433">
        <v>1.7</v>
      </c>
      <c r="FD433">
        <v>1.7</v>
      </c>
      <c r="FE433">
        <v>11.3</v>
      </c>
      <c r="FF433">
        <v>3</v>
      </c>
      <c r="FG433">
        <v>3</v>
      </c>
      <c r="FH433">
        <v>1.1000000000000001</v>
      </c>
      <c r="FI433">
        <v>1.9</v>
      </c>
      <c r="FJ433">
        <v>1.7</v>
      </c>
      <c r="FK433">
        <v>19.3</v>
      </c>
      <c r="FL433">
        <v>2.8</v>
      </c>
      <c r="FM433">
        <v>1.7</v>
      </c>
      <c r="FN433">
        <v>4.4000000000000004</v>
      </c>
      <c r="FO433">
        <v>2.7</v>
      </c>
      <c r="FP433">
        <v>4.4000000000000004</v>
      </c>
      <c r="FQ433">
        <v>2.9</v>
      </c>
      <c r="FR433">
        <v>0.9</v>
      </c>
      <c r="FS433">
        <v>104</v>
      </c>
      <c r="FZ433" t="s">
        <v>1871</v>
      </c>
      <c r="GA433" t="s">
        <v>1871</v>
      </c>
      <c r="GB433" t="s">
        <v>1239</v>
      </c>
      <c r="GC433" s="68" t="s">
        <v>2364</v>
      </c>
    </row>
    <row r="434" spans="1:185" x14ac:dyDescent="0.25">
      <c r="A434">
        <v>55428</v>
      </c>
      <c r="B434">
        <v>30641</v>
      </c>
      <c r="C434">
        <v>2084</v>
      </c>
      <c r="D434">
        <v>8258</v>
      </c>
      <c r="E434">
        <v>206</v>
      </c>
      <c r="F434">
        <v>18079</v>
      </c>
      <c r="G434">
        <v>1861</v>
      </c>
      <c r="H434">
        <v>4304</v>
      </c>
      <c r="I434">
        <v>17</v>
      </c>
      <c r="J434">
        <v>2954</v>
      </c>
      <c r="K434">
        <v>52</v>
      </c>
      <c r="L434">
        <v>5304</v>
      </c>
      <c r="M434">
        <v>154</v>
      </c>
      <c r="N434">
        <v>2172</v>
      </c>
      <c r="O434">
        <v>313</v>
      </c>
      <c r="P434">
        <v>4436</v>
      </c>
      <c r="Q434">
        <v>578</v>
      </c>
      <c r="R434">
        <v>4047</v>
      </c>
      <c r="S434">
        <v>556</v>
      </c>
      <c r="T434">
        <v>3751</v>
      </c>
      <c r="U434">
        <v>251</v>
      </c>
      <c r="V434">
        <v>3673</v>
      </c>
      <c r="W434">
        <v>163</v>
      </c>
      <c r="X434">
        <v>14530</v>
      </c>
      <c r="Y434">
        <v>1179</v>
      </c>
      <c r="Z434">
        <v>16111</v>
      </c>
      <c r="AA434">
        <v>905</v>
      </c>
      <c r="AB434">
        <v>18160</v>
      </c>
      <c r="AC434">
        <v>1164</v>
      </c>
      <c r="AD434">
        <v>7522</v>
      </c>
      <c r="AE434">
        <v>680</v>
      </c>
      <c r="AF434">
        <v>42</v>
      </c>
      <c r="AG434">
        <v>0</v>
      </c>
      <c r="AH434">
        <v>2455</v>
      </c>
      <c r="AI434">
        <v>60</v>
      </c>
      <c r="AJ434">
        <v>1097</v>
      </c>
      <c r="AK434">
        <v>97</v>
      </c>
      <c r="AL434">
        <v>1365</v>
      </c>
      <c r="AM434">
        <v>83</v>
      </c>
      <c r="AN434">
        <v>3215</v>
      </c>
      <c r="AO434">
        <v>529</v>
      </c>
      <c r="AP434">
        <v>16243</v>
      </c>
      <c r="AQ434">
        <v>772</v>
      </c>
      <c r="AR434">
        <v>3995</v>
      </c>
      <c r="AS434">
        <v>64</v>
      </c>
      <c r="AT434">
        <v>26646</v>
      </c>
      <c r="AU434">
        <v>2020</v>
      </c>
      <c r="AV434">
        <v>24839</v>
      </c>
      <c r="AW434">
        <v>1202</v>
      </c>
      <c r="AX434">
        <v>5802</v>
      </c>
      <c r="AY434">
        <v>882</v>
      </c>
      <c r="AZ434">
        <v>3026</v>
      </c>
      <c r="BA434">
        <v>154</v>
      </c>
      <c r="BB434">
        <v>2776</v>
      </c>
      <c r="BC434">
        <v>728</v>
      </c>
      <c r="BD434">
        <v>2328</v>
      </c>
      <c r="BE434">
        <v>467</v>
      </c>
      <c r="BF434">
        <v>5910</v>
      </c>
      <c r="BG434">
        <v>468</v>
      </c>
      <c r="BH434">
        <v>6860</v>
      </c>
      <c r="BI434">
        <v>477</v>
      </c>
      <c r="BJ434">
        <v>5113</v>
      </c>
      <c r="BK434">
        <v>153</v>
      </c>
      <c r="BL434">
        <v>15015</v>
      </c>
      <c r="BM434">
        <v>1444</v>
      </c>
      <c r="BN434">
        <v>14282</v>
      </c>
      <c r="BO434">
        <v>1333</v>
      </c>
      <c r="BP434">
        <v>733</v>
      </c>
      <c r="BQ434">
        <v>111</v>
      </c>
      <c r="BR434">
        <v>3064</v>
      </c>
      <c r="BS434">
        <v>417</v>
      </c>
      <c r="BT434">
        <v>10537</v>
      </c>
      <c r="BU434">
        <v>804</v>
      </c>
      <c r="BV434">
        <v>4650</v>
      </c>
      <c r="BW434">
        <v>660</v>
      </c>
      <c r="BX434">
        <v>2892</v>
      </c>
      <c r="BY434">
        <v>397</v>
      </c>
      <c r="BZ434">
        <v>3908</v>
      </c>
      <c r="CA434">
        <v>263</v>
      </c>
      <c r="CB434">
        <v>6769</v>
      </c>
      <c r="CC434">
        <v>532</v>
      </c>
      <c r="CD434">
        <v>14001</v>
      </c>
      <c r="CE434">
        <v>1210</v>
      </c>
      <c r="CF434">
        <v>9805</v>
      </c>
      <c r="CG434">
        <v>342</v>
      </c>
      <c r="CH434">
        <v>2084</v>
      </c>
      <c r="CI434">
        <v>28557</v>
      </c>
      <c r="CJ434">
        <v>19294</v>
      </c>
      <c r="CK434">
        <v>13213</v>
      </c>
      <c r="CL434">
        <v>22507</v>
      </c>
      <c r="CM434">
        <v>6152</v>
      </c>
      <c r="CN434">
        <v>3398</v>
      </c>
      <c r="CO434">
        <v>105</v>
      </c>
      <c r="CP434">
        <v>677</v>
      </c>
      <c r="CQ434">
        <v>2066</v>
      </c>
      <c r="CR434">
        <v>401</v>
      </c>
      <c r="CS434">
        <v>2021</v>
      </c>
      <c r="CT434">
        <v>654</v>
      </c>
      <c r="CU434">
        <v>121</v>
      </c>
      <c r="CV434">
        <v>1337</v>
      </c>
      <c r="CW434">
        <v>1873</v>
      </c>
      <c r="CX434">
        <v>3843</v>
      </c>
      <c r="CY434">
        <v>1327</v>
      </c>
      <c r="CZ434">
        <v>559</v>
      </c>
      <c r="DA434">
        <v>256</v>
      </c>
      <c r="DB434">
        <v>1098</v>
      </c>
      <c r="DC434">
        <v>1306</v>
      </c>
      <c r="DD434">
        <v>1885</v>
      </c>
      <c r="DE434">
        <v>4448</v>
      </c>
      <c r="DF434">
        <v>7592</v>
      </c>
      <c r="DG434">
        <v>5104</v>
      </c>
      <c r="DH434">
        <v>2170</v>
      </c>
      <c r="DI434">
        <v>608</v>
      </c>
      <c r="DJ434">
        <v>261</v>
      </c>
      <c r="DK434">
        <v>1880</v>
      </c>
      <c r="DL434">
        <v>1216</v>
      </c>
      <c r="DM434">
        <v>26943</v>
      </c>
      <c r="DN434">
        <v>3577</v>
      </c>
      <c r="DO434">
        <v>7031</v>
      </c>
      <c r="DP434">
        <v>5009</v>
      </c>
      <c r="DQ434">
        <v>376</v>
      </c>
      <c r="DR434">
        <v>466</v>
      </c>
      <c r="DS434">
        <v>677</v>
      </c>
      <c r="DT434">
        <v>512</v>
      </c>
      <c r="DU434">
        <v>546</v>
      </c>
      <c r="DV434">
        <v>2332</v>
      </c>
      <c r="DW434">
        <v>12040</v>
      </c>
      <c r="DX434" t="s">
        <v>1523</v>
      </c>
      <c r="DY434" t="s">
        <v>1042</v>
      </c>
      <c r="DZ434" t="s">
        <v>1622</v>
      </c>
      <c r="EA434" s="68" t="s">
        <v>700</v>
      </c>
      <c r="EB434">
        <v>55428</v>
      </c>
      <c r="EC434">
        <v>1.3</v>
      </c>
      <c r="ED434">
        <v>1.4</v>
      </c>
      <c r="EE434">
        <v>1.7</v>
      </c>
      <c r="EF434">
        <v>5.4</v>
      </c>
      <c r="EG434">
        <v>4.7</v>
      </c>
      <c r="EH434">
        <v>4.4000000000000004</v>
      </c>
      <c r="EI434">
        <v>2.7</v>
      </c>
      <c r="EJ434">
        <v>2.2000000000000002</v>
      </c>
      <c r="EK434">
        <v>1.3</v>
      </c>
      <c r="EL434">
        <v>1.4</v>
      </c>
      <c r="EM434">
        <v>1.9</v>
      </c>
      <c r="EN434">
        <v>0.6</v>
      </c>
      <c r="EO434">
        <v>1.9</v>
      </c>
      <c r="EP434">
        <v>1.3</v>
      </c>
      <c r="EQ434">
        <v>1.6</v>
      </c>
      <c r="ER434">
        <v>3.3</v>
      </c>
      <c r="ES434">
        <v>32.700000000000003</v>
      </c>
      <c r="ET434">
        <v>1.5</v>
      </c>
      <c r="EU434">
        <v>5.0999999999999996</v>
      </c>
      <c r="EV434">
        <v>4.5999999999999996</v>
      </c>
      <c r="EW434">
        <v>6</v>
      </c>
      <c r="EX434">
        <v>1.4</v>
      </c>
      <c r="EY434">
        <v>1.1000000000000001</v>
      </c>
      <c r="EZ434">
        <v>4.4000000000000004</v>
      </c>
      <c r="FA434">
        <v>3.5</v>
      </c>
      <c r="FB434">
        <v>8.1</v>
      </c>
      <c r="FC434">
        <v>1.2</v>
      </c>
      <c r="FD434">
        <v>1.5</v>
      </c>
      <c r="FE434">
        <v>7.5</v>
      </c>
      <c r="FF434">
        <v>2.8</v>
      </c>
      <c r="FG434">
        <v>2.5</v>
      </c>
      <c r="FH434">
        <v>1.7</v>
      </c>
      <c r="FI434">
        <v>1.9</v>
      </c>
      <c r="FJ434">
        <v>1.9</v>
      </c>
      <c r="FK434">
        <v>10.5</v>
      </c>
      <c r="FL434">
        <v>4.7</v>
      </c>
      <c r="FM434">
        <v>1.9</v>
      </c>
      <c r="FN434">
        <v>4.0999999999999996</v>
      </c>
      <c r="FO434">
        <v>5</v>
      </c>
      <c r="FP434">
        <v>3</v>
      </c>
      <c r="FQ434">
        <v>2.2000000000000002</v>
      </c>
      <c r="FR434">
        <v>2</v>
      </c>
      <c r="FS434">
        <v>145</v>
      </c>
      <c r="FZ434" t="s">
        <v>1871</v>
      </c>
      <c r="GA434" t="s">
        <v>1871</v>
      </c>
      <c r="GB434" t="s">
        <v>1240</v>
      </c>
      <c r="GC434" s="68" t="s">
        <v>2364</v>
      </c>
    </row>
    <row r="435" spans="1:185" x14ac:dyDescent="0.25">
      <c r="A435">
        <v>55429</v>
      </c>
      <c r="B435">
        <v>27463</v>
      </c>
      <c r="C435">
        <v>2497</v>
      </c>
      <c r="D435">
        <v>7643</v>
      </c>
      <c r="E435">
        <v>402</v>
      </c>
      <c r="F435">
        <v>17114</v>
      </c>
      <c r="G435">
        <v>2058</v>
      </c>
      <c r="H435">
        <v>2706</v>
      </c>
      <c r="I435">
        <v>37</v>
      </c>
      <c r="J435">
        <v>2892</v>
      </c>
      <c r="K435">
        <v>68</v>
      </c>
      <c r="L435">
        <v>4751</v>
      </c>
      <c r="M435">
        <v>334</v>
      </c>
      <c r="N435">
        <v>2757</v>
      </c>
      <c r="O435">
        <v>360</v>
      </c>
      <c r="P435">
        <v>4345</v>
      </c>
      <c r="Q435">
        <v>537</v>
      </c>
      <c r="R435">
        <v>4018</v>
      </c>
      <c r="S435">
        <v>663</v>
      </c>
      <c r="T435">
        <v>3284</v>
      </c>
      <c r="U435">
        <v>271</v>
      </c>
      <c r="V435">
        <v>2710</v>
      </c>
      <c r="W435">
        <v>227</v>
      </c>
      <c r="X435">
        <v>12906</v>
      </c>
      <c r="Y435">
        <v>1326</v>
      </c>
      <c r="Z435">
        <v>14557</v>
      </c>
      <c r="AA435">
        <v>1171</v>
      </c>
      <c r="AB435">
        <v>13103</v>
      </c>
      <c r="AC435">
        <v>1096</v>
      </c>
      <c r="AD435">
        <v>8577</v>
      </c>
      <c r="AE435">
        <v>734</v>
      </c>
      <c r="AF435">
        <v>265</v>
      </c>
      <c r="AG435">
        <v>110</v>
      </c>
      <c r="AH435">
        <v>3636</v>
      </c>
      <c r="AI435">
        <v>198</v>
      </c>
      <c r="AJ435">
        <v>1240</v>
      </c>
      <c r="AK435">
        <v>325</v>
      </c>
      <c r="AL435">
        <v>642</v>
      </c>
      <c r="AM435">
        <v>34</v>
      </c>
      <c r="AN435">
        <v>3214</v>
      </c>
      <c r="AO435">
        <v>824</v>
      </c>
      <c r="AP435">
        <v>11229</v>
      </c>
      <c r="AQ435">
        <v>707</v>
      </c>
      <c r="AR435">
        <v>2830</v>
      </c>
      <c r="AS435">
        <v>151</v>
      </c>
      <c r="AT435">
        <v>24633</v>
      </c>
      <c r="AU435">
        <v>2346</v>
      </c>
      <c r="AV435">
        <v>20800</v>
      </c>
      <c r="AW435">
        <v>1467</v>
      </c>
      <c r="AX435">
        <v>6663</v>
      </c>
      <c r="AY435">
        <v>1030</v>
      </c>
      <c r="AZ435">
        <v>3454</v>
      </c>
      <c r="BA435">
        <v>292</v>
      </c>
      <c r="BB435">
        <v>3209</v>
      </c>
      <c r="BC435">
        <v>738</v>
      </c>
      <c r="BD435">
        <v>2437</v>
      </c>
      <c r="BE435">
        <v>547</v>
      </c>
      <c r="BF435">
        <v>4843</v>
      </c>
      <c r="BG435">
        <v>591</v>
      </c>
      <c r="BH435">
        <v>6360</v>
      </c>
      <c r="BI435">
        <v>427</v>
      </c>
      <c r="BJ435">
        <v>3423</v>
      </c>
      <c r="BK435">
        <v>170</v>
      </c>
      <c r="BL435">
        <v>14413</v>
      </c>
      <c r="BM435">
        <v>1592</v>
      </c>
      <c r="BN435">
        <v>13388</v>
      </c>
      <c r="BO435">
        <v>1302</v>
      </c>
      <c r="BP435">
        <v>1025</v>
      </c>
      <c r="BQ435">
        <v>290</v>
      </c>
      <c r="BR435">
        <v>2701</v>
      </c>
      <c r="BS435">
        <v>466</v>
      </c>
      <c r="BT435">
        <v>9553</v>
      </c>
      <c r="BU435">
        <v>926</v>
      </c>
      <c r="BV435">
        <v>4741</v>
      </c>
      <c r="BW435">
        <v>562</v>
      </c>
      <c r="BX435">
        <v>2820</v>
      </c>
      <c r="BY435">
        <v>570</v>
      </c>
      <c r="BZ435">
        <v>4585</v>
      </c>
      <c r="CA435">
        <v>842</v>
      </c>
      <c r="CB435">
        <v>6578</v>
      </c>
      <c r="CC435">
        <v>1061</v>
      </c>
      <c r="CD435">
        <v>14134</v>
      </c>
      <c r="CE435">
        <v>1179</v>
      </c>
      <c r="CF435">
        <v>6587</v>
      </c>
      <c r="CG435">
        <v>257</v>
      </c>
      <c r="CH435">
        <v>2497</v>
      </c>
      <c r="CI435">
        <v>24966</v>
      </c>
      <c r="CJ435">
        <v>16207</v>
      </c>
      <c r="CK435">
        <v>11666</v>
      </c>
      <c r="CL435">
        <v>17371</v>
      </c>
      <c r="CM435">
        <v>7730</v>
      </c>
      <c r="CN435">
        <v>3718</v>
      </c>
      <c r="CO435">
        <v>63</v>
      </c>
      <c r="CP435">
        <v>528</v>
      </c>
      <c r="CQ435">
        <v>2460</v>
      </c>
      <c r="CR435">
        <v>329</v>
      </c>
      <c r="CS435">
        <v>1619</v>
      </c>
      <c r="CT435">
        <v>661</v>
      </c>
      <c r="CU435">
        <v>175</v>
      </c>
      <c r="CV435">
        <v>904</v>
      </c>
      <c r="CW435">
        <v>1595</v>
      </c>
      <c r="CX435">
        <v>3594</v>
      </c>
      <c r="CY435">
        <v>1379</v>
      </c>
      <c r="CZ435">
        <v>503</v>
      </c>
      <c r="DA435">
        <v>280</v>
      </c>
      <c r="DB435">
        <v>638</v>
      </c>
      <c r="DC435">
        <v>1289</v>
      </c>
      <c r="DD435">
        <v>1990</v>
      </c>
      <c r="DE435">
        <v>3760</v>
      </c>
      <c r="DF435">
        <v>6383</v>
      </c>
      <c r="DG435">
        <v>3777</v>
      </c>
      <c r="DH435">
        <v>1859</v>
      </c>
      <c r="DI435">
        <v>908</v>
      </c>
      <c r="DJ435">
        <v>497</v>
      </c>
      <c r="DK435">
        <v>1698</v>
      </c>
      <c r="DL435">
        <v>1043</v>
      </c>
      <c r="DM435">
        <v>23364</v>
      </c>
      <c r="DN435">
        <v>3483</v>
      </c>
      <c r="DO435">
        <v>5407</v>
      </c>
      <c r="DP435">
        <v>4736</v>
      </c>
      <c r="DQ435">
        <v>396</v>
      </c>
      <c r="DR435">
        <v>543</v>
      </c>
      <c r="DS435">
        <v>441</v>
      </c>
      <c r="DT435">
        <v>637</v>
      </c>
      <c r="DU435">
        <v>295</v>
      </c>
      <c r="DV435">
        <v>2347</v>
      </c>
      <c r="DW435">
        <v>10143</v>
      </c>
      <c r="DX435" t="s">
        <v>1523</v>
      </c>
      <c r="DY435" t="s">
        <v>1042</v>
      </c>
      <c r="DZ435" t="s">
        <v>1623</v>
      </c>
      <c r="EA435" s="68" t="s">
        <v>700</v>
      </c>
      <c r="EB435">
        <v>55429</v>
      </c>
      <c r="EC435">
        <v>1.5</v>
      </c>
      <c r="ED435">
        <v>2</v>
      </c>
      <c r="EE435">
        <v>3.2</v>
      </c>
      <c r="EF435">
        <v>4.7</v>
      </c>
      <c r="EG435">
        <v>3.6</v>
      </c>
      <c r="EH435">
        <v>4.2</v>
      </c>
      <c r="EI435">
        <v>3.3</v>
      </c>
      <c r="EJ435">
        <v>3.3</v>
      </c>
      <c r="EK435">
        <v>0.6</v>
      </c>
      <c r="EL435">
        <v>2.2000000000000002</v>
      </c>
      <c r="EM435">
        <v>1.8</v>
      </c>
      <c r="EN435">
        <v>1.2</v>
      </c>
      <c r="EO435">
        <v>1.9</v>
      </c>
      <c r="EP435">
        <v>1.7</v>
      </c>
      <c r="EQ435">
        <v>1.7</v>
      </c>
      <c r="ER435">
        <v>2.7</v>
      </c>
      <c r="ES435">
        <v>36.5</v>
      </c>
      <c r="ET435">
        <v>3.2</v>
      </c>
      <c r="EU435">
        <v>10.9</v>
      </c>
      <c r="EV435">
        <v>4.5</v>
      </c>
      <c r="EW435">
        <v>6.9</v>
      </c>
      <c r="EX435">
        <v>1.6</v>
      </c>
      <c r="EY435">
        <v>1.5</v>
      </c>
      <c r="EZ435">
        <v>3.7</v>
      </c>
      <c r="FA435">
        <v>3.1</v>
      </c>
      <c r="FB435">
        <v>6.4</v>
      </c>
      <c r="FC435">
        <v>3.8</v>
      </c>
      <c r="FD435">
        <v>1.6</v>
      </c>
      <c r="FE435">
        <v>6.5</v>
      </c>
      <c r="FF435">
        <v>3.9</v>
      </c>
      <c r="FG435">
        <v>2</v>
      </c>
      <c r="FH435">
        <v>2.2999999999999998</v>
      </c>
      <c r="FI435">
        <v>1.7</v>
      </c>
      <c r="FJ435">
        <v>1.7</v>
      </c>
      <c r="FK435">
        <v>11.3</v>
      </c>
      <c r="FL435">
        <v>5</v>
      </c>
      <c r="FM435">
        <v>2.1</v>
      </c>
      <c r="FN435">
        <v>3.2</v>
      </c>
      <c r="FO435">
        <v>5.6</v>
      </c>
      <c r="FP435">
        <v>3.5</v>
      </c>
      <c r="FQ435">
        <v>2</v>
      </c>
      <c r="FR435">
        <v>1.5</v>
      </c>
      <c r="FS435">
        <v>242</v>
      </c>
      <c r="FZ435" t="s">
        <v>1871</v>
      </c>
      <c r="GA435" t="s">
        <v>1871</v>
      </c>
      <c r="GB435" t="s">
        <v>1241</v>
      </c>
      <c r="GC435" s="68" t="s">
        <v>2364</v>
      </c>
    </row>
    <row r="436" spans="1:185" x14ac:dyDescent="0.25">
      <c r="A436">
        <v>55430</v>
      </c>
      <c r="B436">
        <v>22873</v>
      </c>
      <c r="C436">
        <v>2736</v>
      </c>
      <c r="D436">
        <v>7188</v>
      </c>
      <c r="E436">
        <v>696</v>
      </c>
      <c r="F436">
        <v>13587</v>
      </c>
      <c r="G436">
        <v>2040</v>
      </c>
      <c r="H436">
        <v>2098</v>
      </c>
      <c r="I436">
        <v>0</v>
      </c>
      <c r="J436">
        <v>2667</v>
      </c>
      <c r="K436">
        <v>158</v>
      </c>
      <c r="L436">
        <v>4521</v>
      </c>
      <c r="M436">
        <v>538</v>
      </c>
      <c r="N436">
        <v>1999</v>
      </c>
      <c r="O436">
        <v>410</v>
      </c>
      <c r="P436">
        <v>3750</v>
      </c>
      <c r="Q436">
        <v>666</v>
      </c>
      <c r="R436">
        <v>3160</v>
      </c>
      <c r="S436">
        <v>595</v>
      </c>
      <c r="T436">
        <v>2467</v>
      </c>
      <c r="U436">
        <v>167</v>
      </c>
      <c r="V436">
        <v>2211</v>
      </c>
      <c r="W436">
        <v>202</v>
      </c>
      <c r="X436">
        <v>11056</v>
      </c>
      <c r="Y436">
        <v>1418</v>
      </c>
      <c r="Z436">
        <v>11817</v>
      </c>
      <c r="AA436">
        <v>1318</v>
      </c>
      <c r="AB436">
        <v>10021</v>
      </c>
      <c r="AC436">
        <v>880</v>
      </c>
      <c r="AD436">
        <v>6344</v>
      </c>
      <c r="AE436">
        <v>469</v>
      </c>
      <c r="AF436">
        <v>97</v>
      </c>
      <c r="AG436">
        <v>57</v>
      </c>
      <c r="AH436">
        <v>3523</v>
      </c>
      <c r="AI436">
        <v>513</v>
      </c>
      <c r="AJ436">
        <v>1424</v>
      </c>
      <c r="AK436">
        <v>616</v>
      </c>
      <c r="AL436">
        <v>1464</v>
      </c>
      <c r="AM436">
        <v>201</v>
      </c>
      <c r="AN436">
        <v>3344</v>
      </c>
      <c r="AO436">
        <v>1123</v>
      </c>
      <c r="AP436">
        <v>8253</v>
      </c>
      <c r="AQ436">
        <v>373</v>
      </c>
      <c r="AR436">
        <v>2410</v>
      </c>
      <c r="AS436">
        <v>67</v>
      </c>
      <c r="AT436">
        <v>20463</v>
      </c>
      <c r="AU436">
        <v>2669</v>
      </c>
      <c r="AV436">
        <v>18059</v>
      </c>
      <c r="AW436">
        <v>1161</v>
      </c>
      <c r="AX436">
        <v>4814</v>
      </c>
      <c r="AY436">
        <v>1575</v>
      </c>
      <c r="AZ436">
        <v>2134</v>
      </c>
      <c r="BA436">
        <v>395</v>
      </c>
      <c r="BB436">
        <v>2680</v>
      </c>
      <c r="BC436">
        <v>1180</v>
      </c>
      <c r="BD436">
        <v>2145</v>
      </c>
      <c r="BE436">
        <v>588</v>
      </c>
      <c r="BF436">
        <v>4104</v>
      </c>
      <c r="BG436">
        <v>369</v>
      </c>
      <c r="BH436">
        <v>4794</v>
      </c>
      <c r="BI436">
        <v>427</v>
      </c>
      <c r="BJ436">
        <v>2643</v>
      </c>
      <c r="BK436">
        <v>246</v>
      </c>
      <c r="BL436">
        <v>11284</v>
      </c>
      <c r="BM436">
        <v>1529</v>
      </c>
      <c r="BN436">
        <v>10752</v>
      </c>
      <c r="BO436">
        <v>1428</v>
      </c>
      <c r="BP436">
        <v>532</v>
      </c>
      <c r="BQ436">
        <v>101</v>
      </c>
      <c r="BR436">
        <v>2303</v>
      </c>
      <c r="BS436">
        <v>511</v>
      </c>
      <c r="BT436">
        <v>7885</v>
      </c>
      <c r="BU436">
        <v>962</v>
      </c>
      <c r="BV436">
        <v>3412</v>
      </c>
      <c r="BW436">
        <v>568</v>
      </c>
      <c r="BX436">
        <v>2290</v>
      </c>
      <c r="BY436">
        <v>510</v>
      </c>
      <c r="BZ436">
        <v>4475</v>
      </c>
      <c r="CA436">
        <v>744</v>
      </c>
      <c r="CB436">
        <v>6936</v>
      </c>
      <c r="CC436">
        <v>1058</v>
      </c>
      <c r="CD436">
        <v>10768</v>
      </c>
      <c r="CE436">
        <v>1616</v>
      </c>
      <c r="CF436">
        <v>4992</v>
      </c>
      <c r="CG436">
        <v>62</v>
      </c>
      <c r="CH436">
        <v>2736</v>
      </c>
      <c r="CI436">
        <v>20137</v>
      </c>
      <c r="CJ436">
        <v>12737</v>
      </c>
      <c r="CK436">
        <v>9720</v>
      </c>
      <c r="CL436">
        <v>14137</v>
      </c>
      <c r="CM436">
        <v>6486</v>
      </c>
      <c r="CN436">
        <v>3315</v>
      </c>
      <c r="CO436">
        <v>50</v>
      </c>
      <c r="CP436">
        <v>706</v>
      </c>
      <c r="CQ436">
        <v>1830</v>
      </c>
      <c r="CR436">
        <v>351</v>
      </c>
      <c r="CS436">
        <v>1406</v>
      </c>
      <c r="CT436">
        <v>407</v>
      </c>
      <c r="CU436">
        <v>164</v>
      </c>
      <c r="CV436">
        <v>749</v>
      </c>
      <c r="CW436">
        <v>1153</v>
      </c>
      <c r="CX436">
        <v>2663</v>
      </c>
      <c r="CY436">
        <v>1181</v>
      </c>
      <c r="CZ436">
        <v>343</v>
      </c>
      <c r="DA436">
        <v>297</v>
      </c>
      <c r="DB436">
        <v>526</v>
      </c>
      <c r="DC436">
        <v>882</v>
      </c>
      <c r="DD436">
        <v>1709</v>
      </c>
      <c r="DE436">
        <v>2827</v>
      </c>
      <c r="DF436">
        <v>4851</v>
      </c>
      <c r="DG436">
        <v>2659</v>
      </c>
      <c r="DH436">
        <v>1287</v>
      </c>
      <c r="DI436">
        <v>605</v>
      </c>
      <c r="DJ436">
        <v>305</v>
      </c>
      <c r="DK436">
        <v>1587</v>
      </c>
      <c r="DL436">
        <v>1015</v>
      </c>
      <c r="DM436">
        <v>19975</v>
      </c>
      <c r="DN436">
        <v>2514</v>
      </c>
      <c r="DO436">
        <v>4819</v>
      </c>
      <c r="DP436">
        <v>2859</v>
      </c>
      <c r="DQ436">
        <v>251</v>
      </c>
      <c r="DR436">
        <v>310</v>
      </c>
      <c r="DS436">
        <v>277</v>
      </c>
      <c r="DT436">
        <v>270</v>
      </c>
      <c r="DU436">
        <v>135</v>
      </c>
      <c r="DV436">
        <v>1537</v>
      </c>
      <c r="DW436">
        <v>7678</v>
      </c>
      <c r="DX436" t="s">
        <v>1523</v>
      </c>
      <c r="DY436" t="s">
        <v>1042</v>
      </c>
      <c r="DZ436" t="s">
        <v>1623</v>
      </c>
      <c r="EA436" s="68" t="s">
        <v>700</v>
      </c>
      <c r="EB436">
        <v>55430</v>
      </c>
      <c r="EC436">
        <v>2.9</v>
      </c>
      <c r="ED436">
        <v>3.6</v>
      </c>
      <c r="EE436">
        <v>6.2</v>
      </c>
      <c r="EF436">
        <v>10.199999999999999</v>
      </c>
      <c r="EG436">
        <v>4.4000000000000004</v>
      </c>
      <c r="EH436">
        <v>7.9</v>
      </c>
      <c r="EI436">
        <v>3.4</v>
      </c>
      <c r="EJ436">
        <v>5.0999999999999996</v>
      </c>
      <c r="EK436">
        <v>1.6</v>
      </c>
      <c r="EL436">
        <v>4.2</v>
      </c>
      <c r="EM436">
        <v>3.4</v>
      </c>
      <c r="EN436">
        <v>0.8</v>
      </c>
      <c r="EO436">
        <v>3.2</v>
      </c>
      <c r="EP436">
        <v>3.2</v>
      </c>
      <c r="EQ436">
        <v>3.1</v>
      </c>
      <c r="ER436">
        <v>4.4000000000000004</v>
      </c>
      <c r="ES436">
        <v>31.6</v>
      </c>
      <c r="ET436">
        <v>10.1</v>
      </c>
      <c r="EU436">
        <v>16.899999999999999</v>
      </c>
      <c r="EV436">
        <v>8.1999999999999993</v>
      </c>
      <c r="EW436">
        <v>9.6</v>
      </c>
      <c r="EX436">
        <v>1.3</v>
      </c>
      <c r="EY436">
        <v>1.5</v>
      </c>
      <c r="EZ436">
        <v>9.3000000000000007</v>
      </c>
      <c r="FA436">
        <v>10.5</v>
      </c>
      <c r="FB436">
        <v>11.2</v>
      </c>
      <c r="FC436">
        <v>1.8</v>
      </c>
      <c r="FD436">
        <v>3.1</v>
      </c>
      <c r="FE436">
        <v>9.5</v>
      </c>
      <c r="FF436">
        <v>3.3</v>
      </c>
      <c r="FG436">
        <v>3.5</v>
      </c>
      <c r="FH436">
        <v>4.9000000000000004</v>
      </c>
      <c r="FI436">
        <v>3.2</v>
      </c>
      <c r="FJ436">
        <v>3.4</v>
      </c>
      <c r="FK436">
        <v>12.7</v>
      </c>
      <c r="FL436">
        <v>7.6</v>
      </c>
      <c r="FM436">
        <v>3.5</v>
      </c>
      <c r="FN436">
        <v>5.4</v>
      </c>
      <c r="FO436">
        <v>7.7</v>
      </c>
      <c r="FP436">
        <v>6</v>
      </c>
      <c r="FQ436">
        <v>4.2</v>
      </c>
      <c r="FR436">
        <v>0.8</v>
      </c>
      <c r="FS436">
        <v>393</v>
      </c>
      <c r="FZ436" t="s">
        <v>1871</v>
      </c>
      <c r="GA436" t="s">
        <v>1872</v>
      </c>
      <c r="GB436" t="s">
        <v>1242</v>
      </c>
      <c r="GC436" s="68" t="s">
        <v>2364</v>
      </c>
    </row>
    <row r="437" spans="1:185" x14ac:dyDescent="0.25">
      <c r="A437">
        <v>55431</v>
      </c>
      <c r="B437">
        <v>18236</v>
      </c>
      <c r="C437">
        <v>502</v>
      </c>
      <c r="D437">
        <v>3344</v>
      </c>
      <c r="E437">
        <v>112</v>
      </c>
      <c r="F437">
        <v>11011</v>
      </c>
      <c r="G437">
        <v>390</v>
      </c>
      <c r="H437">
        <v>3881</v>
      </c>
      <c r="I437">
        <v>0</v>
      </c>
      <c r="J437">
        <v>1288</v>
      </c>
      <c r="K437">
        <v>56</v>
      </c>
      <c r="L437">
        <v>2056</v>
      </c>
      <c r="M437">
        <v>56</v>
      </c>
      <c r="N437">
        <v>1271</v>
      </c>
      <c r="O437">
        <v>65</v>
      </c>
      <c r="P437">
        <v>2333</v>
      </c>
      <c r="Q437">
        <v>132</v>
      </c>
      <c r="R437">
        <v>2404</v>
      </c>
      <c r="S437">
        <v>92</v>
      </c>
      <c r="T437">
        <v>2229</v>
      </c>
      <c r="U437">
        <v>41</v>
      </c>
      <c r="V437">
        <v>2774</v>
      </c>
      <c r="W437">
        <v>60</v>
      </c>
      <c r="X437">
        <v>8733</v>
      </c>
      <c r="Y437">
        <v>315</v>
      </c>
      <c r="Z437">
        <v>9503</v>
      </c>
      <c r="AA437">
        <v>187</v>
      </c>
      <c r="AB437">
        <v>14932</v>
      </c>
      <c r="AC437">
        <v>296</v>
      </c>
      <c r="AD437">
        <v>1120</v>
      </c>
      <c r="AE437">
        <v>121</v>
      </c>
      <c r="AF437">
        <v>38</v>
      </c>
      <c r="AG437">
        <v>0</v>
      </c>
      <c r="AH437">
        <v>821</v>
      </c>
      <c r="AI437">
        <v>21</v>
      </c>
      <c r="AJ437">
        <v>375</v>
      </c>
      <c r="AK437">
        <v>53</v>
      </c>
      <c r="AL437">
        <v>950</v>
      </c>
      <c r="AM437">
        <v>11</v>
      </c>
      <c r="AN437">
        <v>607</v>
      </c>
      <c r="AO437">
        <v>53</v>
      </c>
      <c r="AP437">
        <v>14790</v>
      </c>
      <c r="AQ437">
        <v>296</v>
      </c>
      <c r="AR437">
        <v>2211</v>
      </c>
      <c r="AS437">
        <v>8</v>
      </c>
      <c r="AT437">
        <v>16025</v>
      </c>
      <c r="AU437">
        <v>494</v>
      </c>
      <c r="AV437">
        <v>16476</v>
      </c>
      <c r="AW437">
        <v>319</v>
      </c>
      <c r="AX437">
        <v>1760</v>
      </c>
      <c r="AY437">
        <v>183</v>
      </c>
      <c r="AZ437">
        <v>869</v>
      </c>
      <c r="BA437">
        <v>0</v>
      </c>
      <c r="BB437">
        <v>891</v>
      </c>
      <c r="BC437">
        <v>183</v>
      </c>
      <c r="BD437">
        <v>524</v>
      </c>
      <c r="BE437">
        <v>21</v>
      </c>
      <c r="BF437">
        <v>2679</v>
      </c>
      <c r="BG437">
        <v>114</v>
      </c>
      <c r="BH437">
        <v>4492</v>
      </c>
      <c r="BI437">
        <v>138</v>
      </c>
      <c r="BJ437">
        <v>5926</v>
      </c>
      <c r="BK437">
        <v>52</v>
      </c>
      <c r="BL437">
        <v>9463</v>
      </c>
      <c r="BM437">
        <v>299</v>
      </c>
      <c r="BN437">
        <v>9169</v>
      </c>
      <c r="BO437">
        <v>274</v>
      </c>
      <c r="BP437">
        <v>294</v>
      </c>
      <c r="BQ437">
        <v>25</v>
      </c>
      <c r="BR437">
        <v>1548</v>
      </c>
      <c r="BS437">
        <v>91</v>
      </c>
      <c r="BT437">
        <v>6908</v>
      </c>
      <c r="BU437">
        <v>211</v>
      </c>
      <c r="BV437">
        <v>2812</v>
      </c>
      <c r="BW437">
        <v>93</v>
      </c>
      <c r="BX437">
        <v>1291</v>
      </c>
      <c r="BY437">
        <v>86</v>
      </c>
      <c r="BZ437">
        <v>1010</v>
      </c>
      <c r="CA437">
        <v>45</v>
      </c>
      <c r="CB437">
        <v>1782</v>
      </c>
      <c r="CC437">
        <v>93</v>
      </c>
      <c r="CD437">
        <v>6323</v>
      </c>
      <c r="CE437">
        <v>256</v>
      </c>
      <c r="CF437">
        <v>10044</v>
      </c>
      <c r="CG437">
        <v>149</v>
      </c>
      <c r="CH437">
        <v>502</v>
      </c>
      <c r="CI437">
        <v>17734</v>
      </c>
      <c r="CJ437">
        <v>14641</v>
      </c>
      <c r="CK437">
        <v>6181</v>
      </c>
      <c r="CL437">
        <v>15452</v>
      </c>
      <c r="CM437">
        <v>1776</v>
      </c>
      <c r="CN437">
        <v>699</v>
      </c>
      <c r="CO437">
        <v>30</v>
      </c>
      <c r="CP437">
        <v>501</v>
      </c>
      <c r="CQ437">
        <v>1101</v>
      </c>
      <c r="CR437">
        <v>448</v>
      </c>
      <c r="CS437">
        <v>1199</v>
      </c>
      <c r="CT437">
        <v>386</v>
      </c>
      <c r="CU437">
        <v>211</v>
      </c>
      <c r="CV437">
        <v>1042</v>
      </c>
      <c r="CW437">
        <v>1241</v>
      </c>
      <c r="CX437">
        <v>2165</v>
      </c>
      <c r="CY437">
        <v>777</v>
      </c>
      <c r="CZ437">
        <v>428</v>
      </c>
      <c r="DA437">
        <v>344</v>
      </c>
      <c r="DB437">
        <v>360</v>
      </c>
      <c r="DC437">
        <v>255</v>
      </c>
      <c r="DD437">
        <v>490</v>
      </c>
      <c r="DE437">
        <v>3119</v>
      </c>
      <c r="DF437">
        <v>4851</v>
      </c>
      <c r="DG437">
        <v>3807</v>
      </c>
      <c r="DH437">
        <v>1177</v>
      </c>
      <c r="DI437">
        <v>316</v>
      </c>
      <c r="DJ437">
        <v>137</v>
      </c>
      <c r="DK437">
        <v>728</v>
      </c>
      <c r="DL437">
        <v>310</v>
      </c>
      <c r="DM437">
        <v>15701</v>
      </c>
      <c r="DN437">
        <v>2419</v>
      </c>
      <c r="DO437">
        <v>5392</v>
      </c>
      <c r="DP437">
        <v>2578</v>
      </c>
      <c r="DQ437">
        <v>381</v>
      </c>
      <c r="DR437">
        <v>343</v>
      </c>
      <c r="DS437">
        <v>381</v>
      </c>
      <c r="DT437">
        <v>391</v>
      </c>
      <c r="DU437">
        <v>237</v>
      </c>
      <c r="DV437">
        <v>771</v>
      </c>
      <c r="DW437">
        <v>7970</v>
      </c>
      <c r="DX437" t="s">
        <v>1523</v>
      </c>
      <c r="DY437" t="s">
        <v>1042</v>
      </c>
      <c r="DZ437" t="s">
        <v>1616</v>
      </c>
      <c r="EA437" s="68" t="s">
        <v>700</v>
      </c>
      <c r="EB437">
        <v>55431</v>
      </c>
      <c r="EC437">
        <v>1.2</v>
      </c>
      <c r="ED437">
        <v>4.7</v>
      </c>
      <c r="EE437">
        <v>2.7</v>
      </c>
      <c r="EF437">
        <v>3.9</v>
      </c>
      <c r="EG437">
        <v>3.6</v>
      </c>
      <c r="EH437">
        <v>3.9</v>
      </c>
      <c r="EI437">
        <v>1.7</v>
      </c>
      <c r="EJ437">
        <v>1.4</v>
      </c>
      <c r="EK437">
        <v>1</v>
      </c>
      <c r="EL437">
        <v>3.2</v>
      </c>
      <c r="EM437">
        <v>1.6</v>
      </c>
      <c r="EN437">
        <v>0.4</v>
      </c>
      <c r="EO437">
        <v>1.9</v>
      </c>
      <c r="EP437">
        <v>0.9</v>
      </c>
      <c r="EQ437">
        <v>1</v>
      </c>
      <c r="ER437">
        <v>10.3</v>
      </c>
      <c r="ES437">
        <v>34.9</v>
      </c>
      <c r="ET437">
        <v>4</v>
      </c>
      <c r="EU437">
        <v>21.6</v>
      </c>
      <c r="EV437">
        <v>1.8</v>
      </c>
      <c r="EW437">
        <v>13.6</v>
      </c>
      <c r="EX437">
        <v>1</v>
      </c>
      <c r="EY437">
        <v>0.9</v>
      </c>
      <c r="EZ437">
        <v>7.7</v>
      </c>
      <c r="FA437">
        <v>2</v>
      </c>
      <c r="FB437">
        <v>14.3</v>
      </c>
      <c r="FC437">
        <v>0.6</v>
      </c>
      <c r="FD437">
        <v>1.4</v>
      </c>
      <c r="FE437">
        <v>4.5</v>
      </c>
      <c r="FF437">
        <v>3.6</v>
      </c>
      <c r="FG437">
        <v>1.8</v>
      </c>
      <c r="FH437">
        <v>0.8</v>
      </c>
      <c r="FI437">
        <v>1.5</v>
      </c>
      <c r="FJ437">
        <v>1.5</v>
      </c>
      <c r="FK437">
        <v>8.9</v>
      </c>
      <c r="FL437">
        <v>4.8</v>
      </c>
      <c r="FM437">
        <v>1.9</v>
      </c>
      <c r="FN437">
        <v>2.2000000000000002</v>
      </c>
      <c r="FO437">
        <v>5.7</v>
      </c>
      <c r="FP437">
        <v>4.9000000000000004</v>
      </c>
      <c r="FQ437">
        <v>2</v>
      </c>
      <c r="FR437">
        <v>1</v>
      </c>
      <c r="FS437">
        <v>37</v>
      </c>
      <c r="FZ437" t="s">
        <v>1871</v>
      </c>
      <c r="GA437" t="s">
        <v>1871</v>
      </c>
      <c r="GB437" t="s">
        <v>1243</v>
      </c>
      <c r="GC437" s="68" t="s">
        <v>2364</v>
      </c>
    </row>
    <row r="438" spans="1:185" x14ac:dyDescent="0.25">
      <c r="A438">
        <v>55432</v>
      </c>
      <c r="B438">
        <v>30256</v>
      </c>
      <c r="C438">
        <v>1954</v>
      </c>
      <c r="D438">
        <v>7555</v>
      </c>
      <c r="E438">
        <v>299</v>
      </c>
      <c r="F438">
        <v>17991</v>
      </c>
      <c r="G438">
        <v>1655</v>
      </c>
      <c r="H438">
        <v>4710</v>
      </c>
      <c r="I438">
        <v>0</v>
      </c>
      <c r="J438">
        <v>2579</v>
      </c>
      <c r="K438">
        <v>39</v>
      </c>
      <c r="L438">
        <v>4976</v>
      </c>
      <c r="M438">
        <v>260</v>
      </c>
      <c r="N438">
        <v>2631</v>
      </c>
      <c r="O438">
        <v>293</v>
      </c>
      <c r="P438">
        <v>4288</v>
      </c>
      <c r="Q438">
        <v>474</v>
      </c>
      <c r="R438">
        <v>3648</v>
      </c>
      <c r="S438">
        <v>455</v>
      </c>
      <c r="T438">
        <v>3642</v>
      </c>
      <c r="U438">
        <v>313</v>
      </c>
      <c r="V438">
        <v>3782</v>
      </c>
      <c r="W438">
        <v>120</v>
      </c>
      <c r="X438">
        <v>15262</v>
      </c>
      <c r="Y438">
        <v>1237</v>
      </c>
      <c r="Z438">
        <v>14994</v>
      </c>
      <c r="AA438">
        <v>717</v>
      </c>
      <c r="AB438">
        <v>20992</v>
      </c>
      <c r="AC438">
        <v>880</v>
      </c>
      <c r="AD438">
        <v>4527</v>
      </c>
      <c r="AE438">
        <v>304</v>
      </c>
      <c r="AF438">
        <v>428</v>
      </c>
      <c r="AG438">
        <v>32</v>
      </c>
      <c r="AH438">
        <v>1780</v>
      </c>
      <c r="AI438">
        <v>70</v>
      </c>
      <c r="AJ438">
        <v>1240</v>
      </c>
      <c r="AK438">
        <v>578</v>
      </c>
      <c r="AL438">
        <v>1275</v>
      </c>
      <c r="AM438">
        <v>84</v>
      </c>
      <c r="AN438">
        <v>3208</v>
      </c>
      <c r="AO438">
        <v>839</v>
      </c>
      <c r="AP438">
        <v>19685</v>
      </c>
      <c r="AQ438">
        <v>638</v>
      </c>
      <c r="AR438">
        <v>3446</v>
      </c>
      <c r="AS438">
        <v>125</v>
      </c>
      <c r="AT438">
        <v>26810</v>
      </c>
      <c r="AU438">
        <v>1829</v>
      </c>
      <c r="AV438">
        <v>25666</v>
      </c>
      <c r="AW438">
        <v>1194</v>
      </c>
      <c r="AX438">
        <v>4590</v>
      </c>
      <c r="AY438">
        <v>760</v>
      </c>
      <c r="AZ438">
        <v>2272</v>
      </c>
      <c r="BA438">
        <v>47</v>
      </c>
      <c r="BB438">
        <v>2318</v>
      </c>
      <c r="BC438">
        <v>713</v>
      </c>
      <c r="BD438">
        <v>1974</v>
      </c>
      <c r="BE438">
        <v>298</v>
      </c>
      <c r="BF438">
        <v>6176</v>
      </c>
      <c r="BG438">
        <v>607</v>
      </c>
      <c r="BH438">
        <v>6369</v>
      </c>
      <c r="BI438">
        <v>314</v>
      </c>
      <c r="BJ438">
        <v>5551</v>
      </c>
      <c r="BK438">
        <v>143</v>
      </c>
      <c r="BL438">
        <v>15090</v>
      </c>
      <c r="BM438">
        <v>1347</v>
      </c>
      <c r="BN438">
        <v>14318</v>
      </c>
      <c r="BO438">
        <v>1178</v>
      </c>
      <c r="BP438">
        <v>772</v>
      </c>
      <c r="BQ438">
        <v>169</v>
      </c>
      <c r="BR438">
        <v>2901</v>
      </c>
      <c r="BS438">
        <v>308</v>
      </c>
      <c r="BT438">
        <v>10554</v>
      </c>
      <c r="BU438">
        <v>820</v>
      </c>
      <c r="BV438">
        <v>4805</v>
      </c>
      <c r="BW438">
        <v>615</v>
      </c>
      <c r="BX438">
        <v>2632</v>
      </c>
      <c r="BY438">
        <v>220</v>
      </c>
      <c r="BZ438">
        <v>2964</v>
      </c>
      <c r="CA438">
        <v>219</v>
      </c>
      <c r="CB438">
        <v>4958</v>
      </c>
      <c r="CC438">
        <v>380</v>
      </c>
      <c r="CD438">
        <v>15082</v>
      </c>
      <c r="CE438">
        <v>1264</v>
      </c>
      <c r="CF438">
        <v>10143</v>
      </c>
      <c r="CG438">
        <v>304</v>
      </c>
      <c r="CH438">
        <v>1954</v>
      </c>
      <c r="CI438">
        <v>28302</v>
      </c>
      <c r="CJ438">
        <v>20058</v>
      </c>
      <c r="CK438">
        <v>12469</v>
      </c>
      <c r="CL438">
        <v>22116</v>
      </c>
      <c r="CM438">
        <v>6038</v>
      </c>
      <c r="CN438">
        <v>2764</v>
      </c>
      <c r="CO438">
        <v>47</v>
      </c>
      <c r="CP438">
        <v>910</v>
      </c>
      <c r="CQ438">
        <v>2164</v>
      </c>
      <c r="CR438">
        <v>341</v>
      </c>
      <c r="CS438">
        <v>1878</v>
      </c>
      <c r="CT438">
        <v>1085</v>
      </c>
      <c r="CU438">
        <v>268</v>
      </c>
      <c r="CV438">
        <v>1064</v>
      </c>
      <c r="CW438">
        <v>1870</v>
      </c>
      <c r="CX438">
        <v>3351</v>
      </c>
      <c r="CY438">
        <v>1113</v>
      </c>
      <c r="CZ438">
        <v>667</v>
      </c>
      <c r="DA438">
        <v>601</v>
      </c>
      <c r="DB438">
        <v>376</v>
      </c>
      <c r="DC438">
        <v>610</v>
      </c>
      <c r="DD438">
        <v>1463</v>
      </c>
      <c r="DE438">
        <v>4394</v>
      </c>
      <c r="DF438">
        <v>7741</v>
      </c>
      <c r="DG438">
        <v>5131</v>
      </c>
      <c r="DH438">
        <v>1782</v>
      </c>
      <c r="DI438">
        <v>969</v>
      </c>
      <c r="DJ438">
        <v>497</v>
      </c>
      <c r="DK438">
        <v>1641</v>
      </c>
      <c r="DL438">
        <v>993</v>
      </c>
      <c r="DM438">
        <v>25494</v>
      </c>
      <c r="DN438">
        <v>4214</v>
      </c>
      <c r="DO438">
        <v>7681</v>
      </c>
      <c r="DP438">
        <v>4454</v>
      </c>
      <c r="DQ438">
        <v>410</v>
      </c>
      <c r="DR438">
        <v>700</v>
      </c>
      <c r="DS438">
        <v>496</v>
      </c>
      <c r="DT438">
        <v>758</v>
      </c>
      <c r="DU438">
        <v>381</v>
      </c>
      <c r="DV438">
        <v>1528</v>
      </c>
      <c r="DW438">
        <v>12135</v>
      </c>
      <c r="DX438" t="s">
        <v>1523</v>
      </c>
      <c r="DY438" t="s">
        <v>1017</v>
      </c>
      <c r="DZ438" t="s">
        <v>1624</v>
      </c>
      <c r="EA438" s="68" t="s">
        <v>700</v>
      </c>
      <c r="EB438">
        <v>55432</v>
      </c>
      <c r="EC438">
        <v>1.2</v>
      </c>
      <c r="ED438">
        <v>1.5</v>
      </c>
      <c r="EE438">
        <v>3.1</v>
      </c>
      <c r="EF438">
        <v>3.9</v>
      </c>
      <c r="EG438">
        <v>3.6</v>
      </c>
      <c r="EH438">
        <v>4</v>
      </c>
      <c r="EI438">
        <v>3.5</v>
      </c>
      <c r="EJ438">
        <v>1.7</v>
      </c>
      <c r="EK438">
        <v>0.6</v>
      </c>
      <c r="EL438">
        <v>2.4</v>
      </c>
      <c r="EM438">
        <v>1.5</v>
      </c>
      <c r="EN438">
        <v>0.4</v>
      </c>
      <c r="EO438">
        <v>1.7</v>
      </c>
      <c r="EP438">
        <v>1.1000000000000001</v>
      </c>
      <c r="EQ438">
        <v>0.9</v>
      </c>
      <c r="ER438">
        <v>3.3</v>
      </c>
      <c r="ES438">
        <v>7.5</v>
      </c>
      <c r="ET438">
        <v>3.4</v>
      </c>
      <c r="EU438">
        <v>18</v>
      </c>
      <c r="EV438">
        <v>4.5</v>
      </c>
      <c r="EW438">
        <v>8.8000000000000007</v>
      </c>
      <c r="EX438">
        <v>0.7</v>
      </c>
      <c r="EY438">
        <v>0.9</v>
      </c>
      <c r="EZ438">
        <v>4.9000000000000004</v>
      </c>
      <c r="FA438">
        <v>1.8</v>
      </c>
      <c r="FB438">
        <v>9.4</v>
      </c>
      <c r="FC438">
        <v>2.1</v>
      </c>
      <c r="FD438">
        <v>1.3</v>
      </c>
      <c r="FE438">
        <v>5.9</v>
      </c>
      <c r="FF438">
        <v>3</v>
      </c>
      <c r="FG438">
        <v>1.7</v>
      </c>
      <c r="FH438">
        <v>1.4</v>
      </c>
      <c r="FI438">
        <v>1.5</v>
      </c>
      <c r="FJ438">
        <v>1.5</v>
      </c>
      <c r="FK438">
        <v>10.1</v>
      </c>
      <c r="FL438">
        <v>3.7</v>
      </c>
      <c r="FM438">
        <v>1.9</v>
      </c>
      <c r="FN438">
        <v>3.2</v>
      </c>
      <c r="FO438">
        <v>4</v>
      </c>
      <c r="FP438">
        <v>3.5</v>
      </c>
      <c r="FQ438">
        <v>1.9</v>
      </c>
      <c r="FR438">
        <v>1.1000000000000001</v>
      </c>
      <c r="FS438">
        <v>132</v>
      </c>
      <c r="FZ438" t="s">
        <v>1871</v>
      </c>
      <c r="GA438" t="s">
        <v>1871</v>
      </c>
      <c r="GB438" t="s">
        <v>1244</v>
      </c>
      <c r="GC438" s="68" t="s">
        <v>2364</v>
      </c>
    </row>
    <row r="439" spans="1:185" x14ac:dyDescent="0.25">
      <c r="A439">
        <v>55433</v>
      </c>
      <c r="B439">
        <v>34513</v>
      </c>
      <c r="C439">
        <v>1856</v>
      </c>
      <c r="D439">
        <v>7694</v>
      </c>
      <c r="E439">
        <v>397</v>
      </c>
      <c r="F439">
        <v>21244</v>
      </c>
      <c r="G439">
        <v>1388</v>
      </c>
      <c r="H439">
        <v>5575</v>
      </c>
      <c r="I439">
        <v>71</v>
      </c>
      <c r="J439">
        <v>2701</v>
      </c>
      <c r="K439">
        <v>101</v>
      </c>
      <c r="L439">
        <v>4993</v>
      </c>
      <c r="M439">
        <v>296</v>
      </c>
      <c r="N439">
        <v>3293</v>
      </c>
      <c r="O439">
        <v>265</v>
      </c>
      <c r="P439">
        <v>4892</v>
      </c>
      <c r="Q439">
        <v>391</v>
      </c>
      <c r="R439">
        <v>4116</v>
      </c>
      <c r="S439">
        <v>294</v>
      </c>
      <c r="T439">
        <v>4557</v>
      </c>
      <c r="U439">
        <v>273</v>
      </c>
      <c r="V439">
        <v>4386</v>
      </c>
      <c r="W439">
        <v>165</v>
      </c>
      <c r="X439">
        <v>16675</v>
      </c>
      <c r="Y439">
        <v>1102</v>
      </c>
      <c r="Z439">
        <v>17838</v>
      </c>
      <c r="AA439">
        <v>754</v>
      </c>
      <c r="AB439">
        <v>29066</v>
      </c>
      <c r="AC439">
        <v>1100</v>
      </c>
      <c r="AD439">
        <v>2480</v>
      </c>
      <c r="AE439">
        <v>442</v>
      </c>
      <c r="AF439">
        <v>67</v>
      </c>
      <c r="AG439">
        <v>10</v>
      </c>
      <c r="AH439">
        <v>1112</v>
      </c>
      <c r="AI439">
        <v>24</v>
      </c>
      <c r="AJ439">
        <v>556</v>
      </c>
      <c r="AK439">
        <v>180</v>
      </c>
      <c r="AL439">
        <v>1205</v>
      </c>
      <c r="AM439">
        <v>94</v>
      </c>
      <c r="AN439">
        <v>1542</v>
      </c>
      <c r="AO439">
        <v>276</v>
      </c>
      <c r="AP439">
        <v>28180</v>
      </c>
      <c r="AQ439">
        <v>1013</v>
      </c>
      <c r="AR439">
        <v>4255</v>
      </c>
      <c r="AS439">
        <v>154</v>
      </c>
      <c r="AT439">
        <v>30258</v>
      </c>
      <c r="AU439">
        <v>1702</v>
      </c>
      <c r="AV439">
        <v>30782</v>
      </c>
      <c r="AW439">
        <v>1186</v>
      </c>
      <c r="AX439">
        <v>3731</v>
      </c>
      <c r="AY439">
        <v>670</v>
      </c>
      <c r="AZ439">
        <v>2003</v>
      </c>
      <c r="BA439">
        <v>212</v>
      </c>
      <c r="BB439">
        <v>1728</v>
      </c>
      <c r="BC439">
        <v>458</v>
      </c>
      <c r="BD439">
        <v>1768</v>
      </c>
      <c r="BE439">
        <v>226</v>
      </c>
      <c r="BF439">
        <v>6809</v>
      </c>
      <c r="BG439">
        <v>457</v>
      </c>
      <c r="BH439">
        <v>9392</v>
      </c>
      <c r="BI439">
        <v>374</v>
      </c>
      <c r="BJ439">
        <v>5557</v>
      </c>
      <c r="BK439">
        <v>137</v>
      </c>
      <c r="BL439">
        <v>18139</v>
      </c>
      <c r="BM439">
        <v>1167</v>
      </c>
      <c r="BN439">
        <v>17631</v>
      </c>
      <c r="BO439">
        <v>1035</v>
      </c>
      <c r="BP439">
        <v>508</v>
      </c>
      <c r="BQ439">
        <v>132</v>
      </c>
      <c r="BR439">
        <v>3105</v>
      </c>
      <c r="BS439">
        <v>221</v>
      </c>
      <c r="BT439">
        <v>13133</v>
      </c>
      <c r="BU439">
        <v>734</v>
      </c>
      <c r="BV439">
        <v>5255</v>
      </c>
      <c r="BW439">
        <v>425</v>
      </c>
      <c r="BX439">
        <v>2856</v>
      </c>
      <c r="BY439">
        <v>229</v>
      </c>
      <c r="BZ439">
        <v>2829</v>
      </c>
      <c r="CA439">
        <v>272</v>
      </c>
      <c r="CB439">
        <v>4389</v>
      </c>
      <c r="CC439">
        <v>372</v>
      </c>
      <c r="CD439">
        <v>17096</v>
      </c>
      <c r="CE439">
        <v>1052</v>
      </c>
      <c r="CF439">
        <v>12978</v>
      </c>
      <c r="CG439">
        <v>423</v>
      </c>
      <c r="CH439">
        <v>1856</v>
      </c>
      <c r="CI439">
        <v>32657</v>
      </c>
      <c r="CJ439">
        <v>26192</v>
      </c>
      <c r="CK439">
        <v>11812</v>
      </c>
      <c r="CL439">
        <v>28277</v>
      </c>
      <c r="CM439">
        <v>3885</v>
      </c>
      <c r="CN439">
        <v>1359</v>
      </c>
      <c r="CO439">
        <v>109</v>
      </c>
      <c r="CP439">
        <v>1085</v>
      </c>
      <c r="CQ439">
        <v>3114</v>
      </c>
      <c r="CR439">
        <v>535</v>
      </c>
      <c r="CS439">
        <v>2617</v>
      </c>
      <c r="CT439">
        <v>947</v>
      </c>
      <c r="CU439">
        <v>110</v>
      </c>
      <c r="CV439">
        <v>1299</v>
      </c>
      <c r="CW439">
        <v>1752</v>
      </c>
      <c r="CX439">
        <v>4397</v>
      </c>
      <c r="CY439">
        <v>1914</v>
      </c>
      <c r="CZ439">
        <v>1010</v>
      </c>
      <c r="DA439">
        <v>525</v>
      </c>
      <c r="DB439">
        <v>523</v>
      </c>
      <c r="DC439">
        <v>607</v>
      </c>
      <c r="DD439">
        <v>1375</v>
      </c>
      <c r="DE439">
        <v>4984</v>
      </c>
      <c r="DF439">
        <v>8530</v>
      </c>
      <c r="DG439">
        <v>5883</v>
      </c>
      <c r="DH439">
        <v>2148</v>
      </c>
      <c r="DI439">
        <v>834</v>
      </c>
      <c r="DJ439">
        <v>491</v>
      </c>
      <c r="DK439">
        <v>1813</v>
      </c>
      <c r="DL439">
        <v>871</v>
      </c>
      <c r="DM439">
        <v>29009</v>
      </c>
      <c r="DN439">
        <v>4948</v>
      </c>
      <c r="DO439">
        <v>9487</v>
      </c>
      <c r="DP439">
        <v>4027</v>
      </c>
      <c r="DQ439">
        <v>250</v>
      </c>
      <c r="DR439">
        <v>613</v>
      </c>
      <c r="DS439">
        <v>504</v>
      </c>
      <c r="DT439">
        <v>570</v>
      </c>
      <c r="DU439">
        <v>299</v>
      </c>
      <c r="DV439">
        <v>1658</v>
      </c>
      <c r="DW439">
        <v>13514</v>
      </c>
      <c r="DX439" t="s">
        <v>1523</v>
      </c>
      <c r="DY439" t="s">
        <v>1017</v>
      </c>
      <c r="DZ439" t="s">
        <v>1625</v>
      </c>
      <c r="EA439" s="68" t="s">
        <v>700</v>
      </c>
      <c r="EB439">
        <v>55433</v>
      </c>
      <c r="EC439">
        <v>1.6</v>
      </c>
      <c r="ED439">
        <v>3</v>
      </c>
      <c r="EE439">
        <v>3.1</v>
      </c>
      <c r="EF439">
        <v>3.8</v>
      </c>
      <c r="EG439">
        <v>3.6</v>
      </c>
      <c r="EH439">
        <v>4.7</v>
      </c>
      <c r="EI439">
        <v>2.7</v>
      </c>
      <c r="EJ439">
        <v>1.9</v>
      </c>
      <c r="EK439">
        <v>2</v>
      </c>
      <c r="EL439">
        <v>2.8</v>
      </c>
      <c r="EM439">
        <v>1.7</v>
      </c>
      <c r="EN439">
        <v>1.1000000000000001</v>
      </c>
      <c r="EO439">
        <v>1.9</v>
      </c>
      <c r="EP439">
        <v>1.6</v>
      </c>
      <c r="EQ439">
        <v>1</v>
      </c>
      <c r="ER439">
        <v>11.5</v>
      </c>
      <c r="ES439">
        <v>20</v>
      </c>
      <c r="ET439">
        <v>2.2999999999999998</v>
      </c>
      <c r="EU439">
        <v>30.4</v>
      </c>
      <c r="EV439">
        <v>7.4</v>
      </c>
      <c r="EW439">
        <v>14</v>
      </c>
      <c r="EX439">
        <v>1</v>
      </c>
      <c r="EY439">
        <v>1.1000000000000001</v>
      </c>
      <c r="EZ439">
        <v>8.3000000000000007</v>
      </c>
      <c r="FA439">
        <v>6</v>
      </c>
      <c r="FB439">
        <v>14.2</v>
      </c>
      <c r="FC439">
        <v>2.4</v>
      </c>
      <c r="FD439">
        <v>1.7</v>
      </c>
      <c r="FE439">
        <v>7.1</v>
      </c>
      <c r="FF439">
        <v>2.8</v>
      </c>
      <c r="FG439">
        <v>1.5</v>
      </c>
      <c r="FH439">
        <v>1.9</v>
      </c>
      <c r="FI439">
        <v>1.7</v>
      </c>
      <c r="FJ439">
        <v>1.7</v>
      </c>
      <c r="FK439">
        <v>12.1</v>
      </c>
      <c r="FL439">
        <v>3.7</v>
      </c>
      <c r="FM439">
        <v>1.7</v>
      </c>
      <c r="FN439">
        <v>2.8</v>
      </c>
      <c r="FO439">
        <v>4</v>
      </c>
      <c r="FP439">
        <v>5.7</v>
      </c>
      <c r="FQ439">
        <v>2.4</v>
      </c>
      <c r="FR439">
        <v>1.8</v>
      </c>
      <c r="FS439">
        <v>198</v>
      </c>
      <c r="FZ439" t="s">
        <v>1871</v>
      </c>
      <c r="GA439" t="s">
        <v>1871</v>
      </c>
      <c r="GB439" t="s">
        <v>1245</v>
      </c>
      <c r="GC439" s="68" t="s">
        <v>2364</v>
      </c>
    </row>
    <row r="440" spans="1:185" x14ac:dyDescent="0.25">
      <c r="A440">
        <v>55434</v>
      </c>
      <c r="B440">
        <v>30508</v>
      </c>
      <c r="C440">
        <v>1303</v>
      </c>
      <c r="D440">
        <v>7834</v>
      </c>
      <c r="E440">
        <v>217</v>
      </c>
      <c r="F440">
        <v>18631</v>
      </c>
      <c r="G440">
        <v>1029</v>
      </c>
      <c r="H440">
        <v>4043</v>
      </c>
      <c r="I440">
        <v>57</v>
      </c>
      <c r="J440">
        <v>2241</v>
      </c>
      <c r="K440">
        <v>26</v>
      </c>
      <c r="L440">
        <v>5593</v>
      </c>
      <c r="M440">
        <v>191</v>
      </c>
      <c r="N440">
        <v>2459</v>
      </c>
      <c r="O440">
        <v>231</v>
      </c>
      <c r="P440">
        <v>3787</v>
      </c>
      <c r="Q440">
        <v>172</v>
      </c>
      <c r="R440">
        <v>4163</v>
      </c>
      <c r="S440">
        <v>226</v>
      </c>
      <c r="T440">
        <v>4113</v>
      </c>
      <c r="U440">
        <v>134</v>
      </c>
      <c r="V440">
        <v>4109</v>
      </c>
      <c r="W440">
        <v>266</v>
      </c>
      <c r="X440">
        <v>14914</v>
      </c>
      <c r="Y440">
        <v>592</v>
      </c>
      <c r="Z440">
        <v>15594</v>
      </c>
      <c r="AA440">
        <v>711</v>
      </c>
      <c r="AB440">
        <v>23820</v>
      </c>
      <c r="AC440">
        <v>922</v>
      </c>
      <c r="AD440">
        <v>2569</v>
      </c>
      <c r="AE440">
        <v>158</v>
      </c>
      <c r="AF440">
        <v>207</v>
      </c>
      <c r="AG440">
        <v>0</v>
      </c>
      <c r="AH440">
        <v>2338</v>
      </c>
      <c r="AI440">
        <v>39</v>
      </c>
      <c r="AJ440">
        <v>657</v>
      </c>
      <c r="AK440">
        <v>120</v>
      </c>
      <c r="AL440">
        <v>917</v>
      </c>
      <c r="AM440">
        <v>64</v>
      </c>
      <c r="AN440">
        <v>1230</v>
      </c>
      <c r="AO440">
        <v>150</v>
      </c>
      <c r="AP440">
        <v>23248</v>
      </c>
      <c r="AQ440">
        <v>879</v>
      </c>
      <c r="AR440">
        <v>3103</v>
      </c>
      <c r="AS440">
        <v>142</v>
      </c>
      <c r="AT440">
        <v>27405</v>
      </c>
      <c r="AU440">
        <v>1161</v>
      </c>
      <c r="AV440">
        <v>27055</v>
      </c>
      <c r="AW440">
        <v>961</v>
      </c>
      <c r="AX440">
        <v>3453</v>
      </c>
      <c r="AY440">
        <v>342</v>
      </c>
      <c r="AZ440">
        <v>2335</v>
      </c>
      <c r="BA440">
        <v>17</v>
      </c>
      <c r="BB440">
        <v>1118</v>
      </c>
      <c r="BC440">
        <v>325</v>
      </c>
      <c r="BD440">
        <v>1422</v>
      </c>
      <c r="BE440">
        <v>191</v>
      </c>
      <c r="BF440">
        <v>6315</v>
      </c>
      <c r="BG440">
        <v>346</v>
      </c>
      <c r="BH440">
        <v>7570</v>
      </c>
      <c r="BI440">
        <v>237</v>
      </c>
      <c r="BJ440">
        <v>4908</v>
      </c>
      <c r="BK440">
        <v>81</v>
      </c>
      <c r="BL440">
        <v>15859</v>
      </c>
      <c r="BM440">
        <v>717</v>
      </c>
      <c r="BN440">
        <v>15203</v>
      </c>
      <c r="BO440">
        <v>626</v>
      </c>
      <c r="BP440">
        <v>656</v>
      </c>
      <c r="BQ440">
        <v>91</v>
      </c>
      <c r="BR440">
        <v>2772</v>
      </c>
      <c r="BS440">
        <v>312</v>
      </c>
      <c r="BT440">
        <v>11124</v>
      </c>
      <c r="BU440">
        <v>381</v>
      </c>
      <c r="BV440">
        <v>5236</v>
      </c>
      <c r="BW440">
        <v>415</v>
      </c>
      <c r="BX440">
        <v>2271</v>
      </c>
      <c r="BY440">
        <v>233</v>
      </c>
      <c r="BZ440">
        <v>1911</v>
      </c>
      <c r="CA440">
        <v>102</v>
      </c>
      <c r="CB440">
        <v>3709</v>
      </c>
      <c r="CC440">
        <v>184</v>
      </c>
      <c r="CD440">
        <v>14823</v>
      </c>
      <c r="CE440">
        <v>806</v>
      </c>
      <c r="CF440">
        <v>11946</v>
      </c>
      <c r="CG440">
        <v>313</v>
      </c>
      <c r="CH440">
        <v>1303</v>
      </c>
      <c r="CI440">
        <v>29205</v>
      </c>
      <c r="CJ440">
        <v>23797</v>
      </c>
      <c r="CK440">
        <v>9510</v>
      </c>
      <c r="CL440">
        <v>24423</v>
      </c>
      <c r="CM440">
        <v>4237</v>
      </c>
      <c r="CN440">
        <v>1531</v>
      </c>
      <c r="CO440">
        <v>62</v>
      </c>
      <c r="CP440">
        <v>1008</v>
      </c>
      <c r="CQ440">
        <v>2697</v>
      </c>
      <c r="CR440">
        <v>237</v>
      </c>
      <c r="CS440">
        <v>2279</v>
      </c>
      <c r="CT440">
        <v>894</v>
      </c>
      <c r="CU440">
        <v>124</v>
      </c>
      <c r="CV440">
        <v>1256</v>
      </c>
      <c r="CW440">
        <v>1253</v>
      </c>
      <c r="CX440">
        <v>3745</v>
      </c>
      <c r="CY440">
        <v>1627</v>
      </c>
      <c r="CZ440">
        <v>961</v>
      </c>
      <c r="DA440">
        <v>427</v>
      </c>
      <c r="DB440">
        <v>363</v>
      </c>
      <c r="DC440">
        <v>433</v>
      </c>
      <c r="DD440">
        <v>890</v>
      </c>
      <c r="DE440">
        <v>3362</v>
      </c>
      <c r="DF440">
        <v>7997</v>
      </c>
      <c r="DG440">
        <v>5935</v>
      </c>
      <c r="DH440">
        <v>2533</v>
      </c>
      <c r="DI440">
        <v>562</v>
      </c>
      <c r="DJ440">
        <v>255</v>
      </c>
      <c r="DK440">
        <v>1500</v>
      </c>
      <c r="DL440">
        <v>870</v>
      </c>
      <c r="DM440">
        <v>27153</v>
      </c>
      <c r="DN440">
        <v>3032</v>
      </c>
      <c r="DO440">
        <v>9618</v>
      </c>
      <c r="DP440">
        <v>1741</v>
      </c>
      <c r="DQ440">
        <v>208</v>
      </c>
      <c r="DR440">
        <v>165</v>
      </c>
      <c r="DS440">
        <v>231</v>
      </c>
      <c r="DT440">
        <v>229</v>
      </c>
      <c r="DU440">
        <v>223</v>
      </c>
      <c r="DV440">
        <v>673</v>
      </c>
      <c r="DW440">
        <v>11359</v>
      </c>
      <c r="DX440" t="s">
        <v>1523</v>
      </c>
      <c r="DY440" t="s">
        <v>1017</v>
      </c>
      <c r="DZ440" t="s">
        <v>1626</v>
      </c>
      <c r="EA440" s="68" t="s">
        <v>700</v>
      </c>
      <c r="EB440">
        <v>55434</v>
      </c>
      <c r="EC440">
        <v>1.1000000000000001</v>
      </c>
      <c r="ED440">
        <v>1.3</v>
      </c>
      <c r="EE440">
        <v>2.9</v>
      </c>
      <c r="EF440">
        <v>4.9000000000000004</v>
      </c>
      <c r="EG440">
        <v>2.4</v>
      </c>
      <c r="EH440">
        <v>3</v>
      </c>
      <c r="EI440">
        <v>1.8</v>
      </c>
      <c r="EJ440">
        <v>2.9</v>
      </c>
      <c r="EK440">
        <v>0.7</v>
      </c>
      <c r="EL440">
        <v>2.2000000000000002</v>
      </c>
      <c r="EM440">
        <v>1.4</v>
      </c>
      <c r="EN440">
        <v>2</v>
      </c>
      <c r="EO440">
        <v>1.4</v>
      </c>
      <c r="EP440">
        <v>1.3</v>
      </c>
      <c r="EQ440">
        <v>1.1000000000000001</v>
      </c>
      <c r="ER440">
        <v>5.0999999999999996</v>
      </c>
      <c r="ES440">
        <v>8.1</v>
      </c>
      <c r="ET440">
        <v>1.9</v>
      </c>
      <c r="EU440">
        <v>18.100000000000001</v>
      </c>
      <c r="EV440">
        <v>7</v>
      </c>
      <c r="EW440">
        <v>9.1999999999999993</v>
      </c>
      <c r="EX440">
        <v>1.1000000000000001</v>
      </c>
      <c r="EY440">
        <v>0.9</v>
      </c>
      <c r="EZ440">
        <v>4.3</v>
      </c>
      <c r="FA440">
        <v>0.9</v>
      </c>
      <c r="FB440">
        <v>10.5</v>
      </c>
      <c r="FC440">
        <v>3.5</v>
      </c>
      <c r="FD440">
        <v>1.2</v>
      </c>
      <c r="FE440">
        <v>6</v>
      </c>
      <c r="FF440">
        <v>2.2000000000000002</v>
      </c>
      <c r="FG440">
        <v>1.5</v>
      </c>
      <c r="FH440">
        <v>1</v>
      </c>
      <c r="FI440">
        <v>1.3</v>
      </c>
      <c r="FJ440">
        <v>1.4</v>
      </c>
      <c r="FK440">
        <v>9.1</v>
      </c>
      <c r="FL440">
        <v>5</v>
      </c>
      <c r="FM440">
        <v>1.3</v>
      </c>
      <c r="FN440">
        <v>2.8</v>
      </c>
      <c r="FO440">
        <v>5</v>
      </c>
      <c r="FP440">
        <v>2.4</v>
      </c>
      <c r="FQ440">
        <v>1.8</v>
      </c>
      <c r="FR440">
        <v>1.1000000000000001</v>
      </c>
      <c r="FS440">
        <v>62</v>
      </c>
      <c r="FZ440" t="s">
        <v>1871</v>
      </c>
      <c r="GA440" t="s">
        <v>1871</v>
      </c>
      <c r="GB440" t="s">
        <v>1246</v>
      </c>
      <c r="GC440" s="68" t="s">
        <v>2364</v>
      </c>
    </row>
    <row r="441" spans="1:185" x14ac:dyDescent="0.25">
      <c r="A441">
        <v>55435</v>
      </c>
      <c r="B441">
        <v>13573</v>
      </c>
      <c r="C441">
        <v>658</v>
      </c>
      <c r="D441">
        <v>2205</v>
      </c>
      <c r="E441">
        <v>56</v>
      </c>
      <c r="F441">
        <v>7689</v>
      </c>
      <c r="G441">
        <v>602</v>
      </c>
      <c r="H441">
        <v>3679</v>
      </c>
      <c r="I441">
        <v>0</v>
      </c>
      <c r="J441">
        <v>867</v>
      </c>
      <c r="K441">
        <v>20</v>
      </c>
      <c r="L441">
        <v>1338</v>
      </c>
      <c r="M441">
        <v>36</v>
      </c>
      <c r="N441">
        <v>722</v>
      </c>
      <c r="O441">
        <v>64</v>
      </c>
      <c r="P441">
        <v>2226</v>
      </c>
      <c r="Q441">
        <v>183</v>
      </c>
      <c r="R441">
        <v>1687</v>
      </c>
      <c r="S441">
        <v>110</v>
      </c>
      <c r="T441">
        <v>1463</v>
      </c>
      <c r="U441">
        <v>60</v>
      </c>
      <c r="V441">
        <v>1591</v>
      </c>
      <c r="W441">
        <v>185</v>
      </c>
      <c r="X441">
        <v>5980</v>
      </c>
      <c r="Y441">
        <v>439</v>
      </c>
      <c r="Z441">
        <v>7593</v>
      </c>
      <c r="AA441">
        <v>219</v>
      </c>
      <c r="AB441">
        <v>9880</v>
      </c>
      <c r="AC441">
        <v>168</v>
      </c>
      <c r="AD441">
        <v>544</v>
      </c>
      <c r="AE441">
        <v>80</v>
      </c>
      <c r="AF441">
        <v>30</v>
      </c>
      <c r="AG441">
        <v>0</v>
      </c>
      <c r="AH441">
        <v>2200</v>
      </c>
      <c r="AI441">
        <v>98</v>
      </c>
      <c r="AJ441">
        <v>649</v>
      </c>
      <c r="AK441">
        <v>312</v>
      </c>
      <c r="AL441">
        <v>270</v>
      </c>
      <c r="AM441">
        <v>0</v>
      </c>
      <c r="AN441">
        <v>661</v>
      </c>
      <c r="AO441">
        <v>312</v>
      </c>
      <c r="AP441">
        <v>9758</v>
      </c>
      <c r="AQ441">
        <v>168</v>
      </c>
      <c r="AR441">
        <v>1750</v>
      </c>
      <c r="AS441">
        <v>48</v>
      </c>
      <c r="AT441">
        <v>11823</v>
      </c>
      <c r="AU441">
        <v>610</v>
      </c>
      <c r="AV441">
        <v>10332</v>
      </c>
      <c r="AW441">
        <v>254</v>
      </c>
      <c r="AX441">
        <v>3241</v>
      </c>
      <c r="AY441">
        <v>404</v>
      </c>
      <c r="AZ441">
        <v>978</v>
      </c>
      <c r="BA441">
        <v>0</v>
      </c>
      <c r="BB441">
        <v>2263</v>
      </c>
      <c r="BC441">
        <v>404</v>
      </c>
      <c r="BD441">
        <v>395</v>
      </c>
      <c r="BE441">
        <v>98</v>
      </c>
      <c r="BF441">
        <v>1314</v>
      </c>
      <c r="BG441">
        <v>13</v>
      </c>
      <c r="BH441">
        <v>2304</v>
      </c>
      <c r="BI441">
        <v>190</v>
      </c>
      <c r="BJ441">
        <v>6633</v>
      </c>
      <c r="BK441">
        <v>237</v>
      </c>
      <c r="BL441">
        <v>6484</v>
      </c>
      <c r="BM441">
        <v>537</v>
      </c>
      <c r="BN441">
        <v>6215</v>
      </c>
      <c r="BO441">
        <v>383</v>
      </c>
      <c r="BP441">
        <v>269</v>
      </c>
      <c r="BQ441">
        <v>154</v>
      </c>
      <c r="BR441">
        <v>1205</v>
      </c>
      <c r="BS441">
        <v>65</v>
      </c>
      <c r="BT441">
        <v>4725</v>
      </c>
      <c r="BU441">
        <v>204</v>
      </c>
      <c r="BV441">
        <v>1731</v>
      </c>
      <c r="BW441">
        <v>240</v>
      </c>
      <c r="BX441">
        <v>1233</v>
      </c>
      <c r="BY441">
        <v>158</v>
      </c>
      <c r="BZ441">
        <v>965</v>
      </c>
      <c r="CA441">
        <v>201</v>
      </c>
      <c r="CB441">
        <v>1516</v>
      </c>
      <c r="CC441">
        <v>230</v>
      </c>
      <c r="CD441">
        <v>4527</v>
      </c>
      <c r="CE441">
        <v>356</v>
      </c>
      <c r="CF441">
        <v>7515</v>
      </c>
      <c r="CG441">
        <v>72</v>
      </c>
      <c r="CH441">
        <v>658</v>
      </c>
      <c r="CI441">
        <v>12915</v>
      </c>
      <c r="CJ441">
        <v>11303</v>
      </c>
      <c r="CK441">
        <v>4641</v>
      </c>
      <c r="CL441">
        <v>9784</v>
      </c>
      <c r="CM441">
        <v>3190</v>
      </c>
      <c r="CN441">
        <v>1044</v>
      </c>
      <c r="CO441">
        <v>32</v>
      </c>
      <c r="CP441">
        <v>120</v>
      </c>
      <c r="CQ441">
        <v>646</v>
      </c>
      <c r="CR441">
        <v>128</v>
      </c>
      <c r="CS441">
        <v>697</v>
      </c>
      <c r="CT441">
        <v>204</v>
      </c>
      <c r="CU441">
        <v>135</v>
      </c>
      <c r="CV441">
        <v>848</v>
      </c>
      <c r="CW441">
        <v>1672</v>
      </c>
      <c r="CX441">
        <v>1483</v>
      </c>
      <c r="CY441">
        <v>494</v>
      </c>
      <c r="CZ441">
        <v>117</v>
      </c>
      <c r="DA441">
        <v>238</v>
      </c>
      <c r="DB441">
        <v>215</v>
      </c>
      <c r="DC441">
        <v>207</v>
      </c>
      <c r="DD441">
        <v>257</v>
      </c>
      <c r="DE441">
        <v>3785</v>
      </c>
      <c r="DF441">
        <v>3211</v>
      </c>
      <c r="DG441">
        <v>2584</v>
      </c>
      <c r="DH441">
        <v>1115</v>
      </c>
      <c r="DI441">
        <v>171</v>
      </c>
      <c r="DJ441">
        <v>64</v>
      </c>
      <c r="DK441">
        <v>456</v>
      </c>
      <c r="DL441">
        <v>207</v>
      </c>
      <c r="DM441">
        <v>11160</v>
      </c>
      <c r="DN441">
        <v>2006</v>
      </c>
      <c r="DO441">
        <v>3273</v>
      </c>
      <c r="DP441">
        <v>3723</v>
      </c>
      <c r="DQ441">
        <v>644</v>
      </c>
      <c r="DR441">
        <v>394</v>
      </c>
      <c r="DS441">
        <v>785</v>
      </c>
      <c r="DT441">
        <v>370</v>
      </c>
      <c r="DU441">
        <v>269</v>
      </c>
      <c r="DV441">
        <v>1191</v>
      </c>
      <c r="DW441">
        <v>6996</v>
      </c>
      <c r="DX441" t="s">
        <v>1523</v>
      </c>
      <c r="DY441" t="s">
        <v>1042</v>
      </c>
      <c r="DZ441" t="s">
        <v>1620</v>
      </c>
      <c r="EA441" s="68" t="s">
        <v>700</v>
      </c>
      <c r="EB441">
        <v>55435</v>
      </c>
      <c r="EC441">
        <v>1.8</v>
      </c>
      <c r="ED441">
        <v>3</v>
      </c>
      <c r="EE441">
        <v>2.6</v>
      </c>
      <c r="EF441">
        <v>8.8000000000000007</v>
      </c>
      <c r="EG441">
        <v>7.4</v>
      </c>
      <c r="EH441">
        <v>4.3</v>
      </c>
      <c r="EI441">
        <v>4.0999999999999996</v>
      </c>
      <c r="EJ441">
        <v>10.3</v>
      </c>
      <c r="EK441">
        <v>1.1000000000000001</v>
      </c>
      <c r="EL441">
        <v>2.5</v>
      </c>
      <c r="EM441">
        <v>3</v>
      </c>
      <c r="EN441">
        <v>0.5</v>
      </c>
      <c r="EO441">
        <v>2.5</v>
      </c>
      <c r="EP441">
        <v>1.9</v>
      </c>
      <c r="EQ441">
        <v>0.8</v>
      </c>
      <c r="ER441">
        <v>12.1</v>
      </c>
      <c r="ES441">
        <v>39.700000000000003</v>
      </c>
      <c r="ET441">
        <v>4.8</v>
      </c>
      <c r="EU441">
        <v>21.7</v>
      </c>
      <c r="EV441">
        <v>6.3</v>
      </c>
      <c r="EW441">
        <v>21</v>
      </c>
      <c r="EX441">
        <v>0.8</v>
      </c>
      <c r="EY441">
        <v>1.1000000000000001</v>
      </c>
      <c r="EZ441">
        <v>7.1</v>
      </c>
      <c r="FA441">
        <v>1.8</v>
      </c>
      <c r="FB441">
        <v>10</v>
      </c>
      <c r="FC441">
        <v>3.1</v>
      </c>
      <c r="FD441">
        <v>2.1</v>
      </c>
      <c r="FE441">
        <v>15.3</v>
      </c>
      <c r="FF441">
        <v>1.5</v>
      </c>
      <c r="FG441">
        <v>7.3</v>
      </c>
      <c r="FH441">
        <v>1.8</v>
      </c>
      <c r="FI441">
        <v>3.3</v>
      </c>
      <c r="FJ441">
        <v>2.4</v>
      </c>
      <c r="FK441">
        <v>35.299999999999997</v>
      </c>
      <c r="FL441">
        <v>4.2</v>
      </c>
      <c r="FM441">
        <v>2.2000000000000002</v>
      </c>
      <c r="FN441">
        <v>6.9</v>
      </c>
      <c r="FO441">
        <v>7.9</v>
      </c>
      <c r="FP441">
        <v>11.8</v>
      </c>
      <c r="FQ441">
        <v>3.3</v>
      </c>
      <c r="FR441">
        <v>0.8</v>
      </c>
      <c r="FS441">
        <v>195</v>
      </c>
      <c r="FZ441" t="s">
        <v>1871</v>
      </c>
      <c r="GA441" t="s">
        <v>1871</v>
      </c>
      <c r="GB441" t="s">
        <v>1247</v>
      </c>
      <c r="GC441" s="68" t="s">
        <v>2364</v>
      </c>
    </row>
    <row r="442" spans="1:185" x14ac:dyDescent="0.25">
      <c r="A442">
        <v>55437</v>
      </c>
      <c r="B442">
        <v>17964</v>
      </c>
      <c r="C442">
        <v>763</v>
      </c>
      <c r="D442">
        <v>3319</v>
      </c>
      <c r="E442">
        <v>142</v>
      </c>
      <c r="F442">
        <v>10856</v>
      </c>
      <c r="G442">
        <v>621</v>
      </c>
      <c r="H442">
        <v>3789</v>
      </c>
      <c r="I442">
        <v>0</v>
      </c>
      <c r="J442">
        <v>873</v>
      </c>
      <c r="K442">
        <v>8</v>
      </c>
      <c r="L442">
        <v>2446</v>
      </c>
      <c r="M442">
        <v>134</v>
      </c>
      <c r="N442">
        <v>1276</v>
      </c>
      <c r="O442">
        <v>67</v>
      </c>
      <c r="P442">
        <v>2616</v>
      </c>
      <c r="Q442">
        <v>190</v>
      </c>
      <c r="R442">
        <v>1630</v>
      </c>
      <c r="S442">
        <v>193</v>
      </c>
      <c r="T442">
        <v>2550</v>
      </c>
      <c r="U442">
        <v>80</v>
      </c>
      <c r="V442">
        <v>2784</v>
      </c>
      <c r="W442">
        <v>91</v>
      </c>
      <c r="X442">
        <v>8812</v>
      </c>
      <c r="Y442">
        <v>497</v>
      </c>
      <c r="Z442">
        <v>9152</v>
      </c>
      <c r="AA442">
        <v>266</v>
      </c>
      <c r="AB442">
        <v>14859</v>
      </c>
      <c r="AC442">
        <v>395</v>
      </c>
      <c r="AD442">
        <v>1352</v>
      </c>
      <c r="AE442">
        <v>151</v>
      </c>
      <c r="AF442">
        <v>7</v>
      </c>
      <c r="AG442">
        <v>7</v>
      </c>
      <c r="AH442">
        <v>894</v>
      </c>
      <c r="AI442">
        <v>38</v>
      </c>
      <c r="AJ442">
        <v>409</v>
      </c>
      <c r="AK442">
        <v>172</v>
      </c>
      <c r="AL442">
        <v>443</v>
      </c>
      <c r="AM442">
        <v>0</v>
      </c>
      <c r="AN442">
        <v>683</v>
      </c>
      <c r="AO442">
        <v>187</v>
      </c>
      <c r="AP442">
        <v>14610</v>
      </c>
      <c r="AQ442">
        <v>380</v>
      </c>
      <c r="AR442">
        <v>1881</v>
      </c>
      <c r="AS442">
        <v>30</v>
      </c>
      <c r="AT442">
        <v>16083</v>
      </c>
      <c r="AU442">
        <v>733</v>
      </c>
      <c r="AV442">
        <v>15482</v>
      </c>
      <c r="AW442">
        <v>415</v>
      </c>
      <c r="AX442">
        <v>2482</v>
      </c>
      <c r="AY442">
        <v>348</v>
      </c>
      <c r="AZ442">
        <v>991</v>
      </c>
      <c r="BA442">
        <v>90</v>
      </c>
      <c r="BB442">
        <v>1491</v>
      </c>
      <c r="BC442">
        <v>258</v>
      </c>
      <c r="BD442">
        <v>773</v>
      </c>
      <c r="BE442">
        <v>195</v>
      </c>
      <c r="BF442">
        <v>2417</v>
      </c>
      <c r="BG442">
        <v>150</v>
      </c>
      <c r="BH442">
        <v>3620</v>
      </c>
      <c r="BI442">
        <v>140</v>
      </c>
      <c r="BJ442">
        <v>6559</v>
      </c>
      <c r="BK442">
        <v>69</v>
      </c>
      <c r="BL442">
        <v>9426</v>
      </c>
      <c r="BM442">
        <v>543</v>
      </c>
      <c r="BN442">
        <v>9262</v>
      </c>
      <c r="BO442">
        <v>531</v>
      </c>
      <c r="BP442">
        <v>164</v>
      </c>
      <c r="BQ442">
        <v>12</v>
      </c>
      <c r="BR442">
        <v>1430</v>
      </c>
      <c r="BS442">
        <v>78</v>
      </c>
      <c r="BT442">
        <v>6852</v>
      </c>
      <c r="BU442">
        <v>313</v>
      </c>
      <c r="BV442">
        <v>2756</v>
      </c>
      <c r="BW442">
        <v>269</v>
      </c>
      <c r="BX442">
        <v>1248</v>
      </c>
      <c r="BY442">
        <v>39</v>
      </c>
      <c r="BZ442">
        <v>840</v>
      </c>
      <c r="CA442">
        <v>122</v>
      </c>
      <c r="CB442">
        <v>1297</v>
      </c>
      <c r="CC442">
        <v>161</v>
      </c>
      <c r="CD442">
        <v>7150</v>
      </c>
      <c r="CE442">
        <v>489</v>
      </c>
      <c r="CF442">
        <v>9464</v>
      </c>
      <c r="CG442">
        <v>113</v>
      </c>
      <c r="CH442">
        <v>763</v>
      </c>
      <c r="CI442">
        <v>17201</v>
      </c>
      <c r="CJ442">
        <v>14783</v>
      </c>
      <c r="CK442">
        <v>5589</v>
      </c>
      <c r="CL442">
        <v>14916</v>
      </c>
      <c r="CM442">
        <v>2485</v>
      </c>
      <c r="CN442">
        <v>900</v>
      </c>
      <c r="CO442">
        <v>46</v>
      </c>
      <c r="CP442">
        <v>319</v>
      </c>
      <c r="CQ442">
        <v>1040</v>
      </c>
      <c r="CR442">
        <v>353</v>
      </c>
      <c r="CS442">
        <v>1279</v>
      </c>
      <c r="CT442">
        <v>404</v>
      </c>
      <c r="CU442">
        <v>202</v>
      </c>
      <c r="CV442">
        <v>1179</v>
      </c>
      <c r="CW442">
        <v>1237</v>
      </c>
      <c r="CX442">
        <v>2792</v>
      </c>
      <c r="CY442">
        <v>684</v>
      </c>
      <c r="CZ442">
        <v>602</v>
      </c>
      <c r="DA442">
        <v>263</v>
      </c>
      <c r="DB442">
        <v>206</v>
      </c>
      <c r="DC442">
        <v>186</v>
      </c>
      <c r="DD442">
        <v>415</v>
      </c>
      <c r="DE442">
        <v>3170</v>
      </c>
      <c r="DF442">
        <v>4717</v>
      </c>
      <c r="DG442">
        <v>3963</v>
      </c>
      <c r="DH442">
        <v>1367</v>
      </c>
      <c r="DI442">
        <v>266</v>
      </c>
      <c r="DJ442">
        <v>125</v>
      </c>
      <c r="DK442">
        <v>488</v>
      </c>
      <c r="DL442">
        <v>162</v>
      </c>
      <c r="DM442">
        <v>15576</v>
      </c>
      <c r="DN442">
        <v>2323</v>
      </c>
      <c r="DO442">
        <v>5587</v>
      </c>
      <c r="DP442">
        <v>2300</v>
      </c>
      <c r="DQ442">
        <v>379</v>
      </c>
      <c r="DR442">
        <v>183</v>
      </c>
      <c r="DS442">
        <v>431</v>
      </c>
      <c r="DT442">
        <v>344</v>
      </c>
      <c r="DU442">
        <v>219</v>
      </c>
      <c r="DV442">
        <v>663</v>
      </c>
      <c r="DW442">
        <v>7887</v>
      </c>
      <c r="DX442" t="s">
        <v>1523</v>
      </c>
      <c r="DY442" t="s">
        <v>1042</v>
      </c>
      <c r="DZ442" t="s">
        <v>1616</v>
      </c>
      <c r="EA442" s="68" t="s">
        <v>700</v>
      </c>
      <c r="EB442">
        <v>55437</v>
      </c>
      <c r="EC442">
        <v>1.5</v>
      </c>
      <c r="ED442">
        <v>1.5</v>
      </c>
      <c r="EE442">
        <v>4</v>
      </c>
      <c r="EF442">
        <v>4.5999999999999996</v>
      </c>
      <c r="EG442">
        <v>4.0999999999999996</v>
      </c>
      <c r="EH442">
        <v>7.3</v>
      </c>
      <c r="EI442">
        <v>2.2999999999999998</v>
      </c>
      <c r="EJ442">
        <v>2</v>
      </c>
      <c r="EK442">
        <v>0.9</v>
      </c>
      <c r="EL442">
        <v>3.1</v>
      </c>
      <c r="EM442">
        <v>2</v>
      </c>
      <c r="EN442">
        <v>0.5</v>
      </c>
      <c r="EO442">
        <v>2.2999999999999998</v>
      </c>
      <c r="EP442">
        <v>1.3</v>
      </c>
      <c r="EQ442">
        <v>1</v>
      </c>
      <c r="ER442">
        <v>9.3000000000000007</v>
      </c>
      <c r="ES442">
        <v>82.2</v>
      </c>
      <c r="ET442">
        <v>3.9</v>
      </c>
      <c r="EU442">
        <v>35.6</v>
      </c>
      <c r="EV442">
        <v>3.9</v>
      </c>
      <c r="EW442">
        <v>25.9</v>
      </c>
      <c r="EX442">
        <v>1</v>
      </c>
      <c r="EY442">
        <v>0.7</v>
      </c>
      <c r="EZ442">
        <v>9.1999999999999993</v>
      </c>
      <c r="FA442">
        <v>6</v>
      </c>
      <c r="FB442">
        <v>14.1</v>
      </c>
      <c r="FC442">
        <v>1.8</v>
      </c>
      <c r="FD442">
        <v>1.6</v>
      </c>
      <c r="FE442">
        <v>20.2</v>
      </c>
      <c r="FF442">
        <v>4.8</v>
      </c>
      <c r="FG442">
        <v>2.4</v>
      </c>
      <c r="FH442">
        <v>0.7</v>
      </c>
      <c r="FI442">
        <v>2.2000000000000002</v>
      </c>
      <c r="FJ442">
        <v>2.2999999999999998</v>
      </c>
      <c r="FK442">
        <v>11.7</v>
      </c>
      <c r="FL442">
        <v>3.5</v>
      </c>
      <c r="FM442">
        <v>2.4</v>
      </c>
      <c r="FN442">
        <v>3.7</v>
      </c>
      <c r="FO442">
        <v>3</v>
      </c>
      <c r="FP442">
        <v>7.1</v>
      </c>
      <c r="FQ442">
        <v>3.5</v>
      </c>
      <c r="FR442">
        <v>0.8</v>
      </c>
      <c r="FS442">
        <v>102</v>
      </c>
      <c r="FZ442" t="s">
        <v>1871</v>
      </c>
      <c r="GA442" t="s">
        <v>1871</v>
      </c>
      <c r="GB442" t="s">
        <v>1248</v>
      </c>
      <c r="GC442" s="68" t="s">
        <v>2364</v>
      </c>
    </row>
    <row r="443" spans="1:185" x14ac:dyDescent="0.25">
      <c r="A443">
        <v>55441</v>
      </c>
      <c r="B443">
        <v>18361</v>
      </c>
      <c r="C443">
        <v>922</v>
      </c>
      <c r="D443">
        <v>3615</v>
      </c>
      <c r="E443">
        <v>111</v>
      </c>
      <c r="F443">
        <v>12067</v>
      </c>
      <c r="G443">
        <v>801</v>
      </c>
      <c r="H443">
        <v>2679</v>
      </c>
      <c r="I443">
        <v>10</v>
      </c>
      <c r="J443">
        <v>1252</v>
      </c>
      <c r="K443">
        <v>22</v>
      </c>
      <c r="L443">
        <v>2363</v>
      </c>
      <c r="M443">
        <v>89</v>
      </c>
      <c r="N443">
        <v>1436</v>
      </c>
      <c r="O443">
        <v>87</v>
      </c>
      <c r="P443">
        <v>3238</v>
      </c>
      <c r="Q443">
        <v>336</v>
      </c>
      <c r="R443">
        <v>2137</v>
      </c>
      <c r="S443">
        <v>116</v>
      </c>
      <c r="T443">
        <v>2310</v>
      </c>
      <c r="U443">
        <v>101</v>
      </c>
      <c r="V443">
        <v>2946</v>
      </c>
      <c r="W443">
        <v>161</v>
      </c>
      <c r="X443">
        <v>9246</v>
      </c>
      <c r="Y443">
        <v>566</v>
      </c>
      <c r="Z443">
        <v>9115</v>
      </c>
      <c r="AA443">
        <v>356</v>
      </c>
      <c r="AB443">
        <v>15250</v>
      </c>
      <c r="AC443">
        <v>784</v>
      </c>
      <c r="AD443">
        <v>1379</v>
      </c>
      <c r="AE443">
        <v>49</v>
      </c>
      <c r="AF443">
        <v>104</v>
      </c>
      <c r="AG443">
        <v>0</v>
      </c>
      <c r="AH443">
        <v>1081</v>
      </c>
      <c r="AI443">
        <v>36</v>
      </c>
      <c r="AJ443">
        <v>166</v>
      </c>
      <c r="AK443">
        <v>26</v>
      </c>
      <c r="AL443">
        <v>378</v>
      </c>
      <c r="AM443">
        <v>27</v>
      </c>
      <c r="AN443">
        <v>1112</v>
      </c>
      <c r="AO443">
        <v>136</v>
      </c>
      <c r="AP443">
        <v>14317</v>
      </c>
      <c r="AQ443">
        <v>679</v>
      </c>
      <c r="AR443">
        <v>1884</v>
      </c>
      <c r="AS443">
        <v>109</v>
      </c>
      <c r="AT443">
        <v>16477</v>
      </c>
      <c r="AU443">
        <v>813</v>
      </c>
      <c r="AV443">
        <v>15615</v>
      </c>
      <c r="AW443">
        <v>730</v>
      </c>
      <c r="AX443">
        <v>2746</v>
      </c>
      <c r="AY443">
        <v>192</v>
      </c>
      <c r="AZ443">
        <v>1487</v>
      </c>
      <c r="BA443">
        <v>72</v>
      </c>
      <c r="BB443">
        <v>1259</v>
      </c>
      <c r="BC443">
        <v>120</v>
      </c>
      <c r="BD443">
        <v>507</v>
      </c>
      <c r="BE443">
        <v>76</v>
      </c>
      <c r="BF443">
        <v>1944</v>
      </c>
      <c r="BG443">
        <v>141</v>
      </c>
      <c r="BH443">
        <v>3552</v>
      </c>
      <c r="BI443">
        <v>299</v>
      </c>
      <c r="BJ443">
        <v>7307</v>
      </c>
      <c r="BK443">
        <v>208</v>
      </c>
      <c r="BL443">
        <v>10489</v>
      </c>
      <c r="BM443">
        <v>591</v>
      </c>
      <c r="BN443">
        <v>10211</v>
      </c>
      <c r="BO443">
        <v>583</v>
      </c>
      <c r="BP443">
        <v>278</v>
      </c>
      <c r="BQ443">
        <v>8</v>
      </c>
      <c r="BR443">
        <v>1578</v>
      </c>
      <c r="BS443">
        <v>210</v>
      </c>
      <c r="BT443">
        <v>7735</v>
      </c>
      <c r="BU443">
        <v>426</v>
      </c>
      <c r="BV443">
        <v>3023</v>
      </c>
      <c r="BW443">
        <v>205</v>
      </c>
      <c r="BX443">
        <v>1309</v>
      </c>
      <c r="BY443">
        <v>170</v>
      </c>
      <c r="BZ443">
        <v>988</v>
      </c>
      <c r="CA443">
        <v>86</v>
      </c>
      <c r="CB443">
        <v>1914</v>
      </c>
      <c r="CC443">
        <v>178</v>
      </c>
      <c r="CD443">
        <v>6349</v>
      </c>
      <c r="CE443">
        <v>514</v>
      </c>
      <c r="CF443">
        <v>9971</v>
      </c>
      <c r="CG443">
        <v>228</v>
      </c>
      <c r="CH443">
        <v>922</v>
      </c>
      <c r="CI443">
        <v>17439</v>
      </c>
      <c r="CJ443">
        <v>15013</v>
      </c>
      <c r="CK443">
        <v>5029</v>
      </c>
      <c r="CL443">
        <v>14751</v>
      </c>
      <c r="CM443">
        <v>2812</v>
      </c>
      <c r="CN443">
        <v>943</v>
      </c>
      <c r="CO443">
        <v>37</v>
      </c>
      <c r="CP443">
        <v>377</v>
      </c>
      <c r="CQ443">
        <v>1813</v>
      </c>
      <c r="CR443">
        <v>368</v>
      </c>
      <c r="CS443">
        <v>1252</v>
      </c>
      <c r="CT443">
        <v>401</v>
      </c>
      <c r="CU443">
        <v>201</v>
      </c>
      <c r="CV443">
        <v>1137</v>
      </c>
      <c r="CW443">
        <v>1628</v>
      </c>
      <c r="CX443">
        <v>2375</v>
      </c>
      <c r="CY443">
        <v>745</v>
      </c>
      <c r="CZ443">
        <v>426</v>
      </c>
      <c r="DA443">
        <v>262</v>
      </c>
      <c r="DB443">
        <v>206</v>
      </c>
      <c r="DC443">
        <v>119</v>
      </c>
      <c r="DD443">
        <v>340</v>
      </c>
      <c r="DE443">
        <v>3228</v>
      </c>
      <c r="DF443">
        <v>4615</v>
      </c>
      <c r="DG443">
        <v>3894</v>
      </c>
      <c r="DH443">
        <v>1630</v>
      </c>
      <c r="DI443">
        <v>316</v>
      </c>
      <c r="DJ443">
        <v>99</v>
      </c>
      <c r="DK443">
        <v>405</v>
      </c>
      <c r="DL443">
        <v>195</v>
      </c>
      <c r="DM443">
        <v>15578</v>
      </c>
      <c r="DN443">
        <v>2779</v>
      </c>
      <c r="DO443">
        <v>4382</v>
      </c>
      <c r="DP443">
        <v>3461</v>
      </c>
      <c r="DQ443">
        <v>309</v>
      </c>
      <c r="DR443">
        <v>538</v>
      </c>
      <c r="DS443">
        <v>541</v>
      </c>
      <c r="DT443">
        <v>368</v>
      </c>
      <c r="DU443">
        <v>368</v>
      </c>
      <c r="DV443">
        <v>1268</v>
      </c>
      <c r="DW443">
        <v>7843</v>
      </c>
      <c r="DX443" t="s">
        <v>1523</v>
      </c>
      <c r="DY443" t="s">
        <v>1042</v>
      </c>
      <c r="DZ443" t="s">
        <v>1627</v>
      </c>
      <c r="EA443" s="68" t="s">
        <v>700</v>
      </c>
      <c r="EB443">
        <v>55441</v>
      </c>
      <c r="EC443">
        <v>1.4</v>
      </c>
      <c r="ED443">
        <v>2.2000000000000002</v>
      </c>
      <c r="EE443">
        <v>3.5</v>
      </c>
      <c r="EF443">
        <v>4.5</v>
      </c>
      <c r="EG443">
        <v>4</v>
      </c>
      <c r="EH443">
        <v>3.4</v>
      </c>
      <c r="EI443">
        <v>3.4</v>
      </c>
      <c r="EJ443">
        <v>2.9</v>
      </c>
      <c r="EK443">
        <v>1.1000000000000001</v>
      </c>
      <c r="EL443">
        <v>2.9</v>
      </c>
      <c r="EM443">
        <v>1.7</v>
      </c>
      <c r="EN443">
        <v>0.6</v>
      </c>
      <c r="EO443">
        <v>1.7</v>
      </c>
      <c r="EP443">
        <v>1.8</v>
      </c>
      <c r="EQ443">
        <v>1.5</v>
      </c>
      <c r="ER443">
        <v>3.7</v>
      </c>
      <c r="ES443">
        <v>15.4</v>
      </c>
      <c r="ET443">
        <v>3.3</v>
      </c>
      <c r="EU443">
        <v>18.899999999999999</v>
      </c>
      <c r="EV443">
        <v>9.3000000000000007</v>
      </c>
      <c r="EW443">
        <v>7</v>
      </c>
      <c r="EX443">
        <v>1.6</v>
      </c>
      <c r="EY443">
        <v>1.5</v>
      </c>
      <c r="EZ443">
        <v>3.9</v>
      </c>
      <c r="FA443">
        <v>4.5</v>
      </c>
      <c r="FB443">
        <v>6</v>
      </c>
      <c r="FC443">
        <v>4.4000000000000004</v>
      </c>
      <c r="FD443">
        <v>1.4</v>
      </c>
      <c r="FE443">
        <v>9.5</v>
      </c>
      <c r="FF443">
        <v>4.2</v>
      </c>
      <c r="FG443">
        <v>3.6</v>
      </c>
      <c r="FH443">
        <v>1.5</v>
      </c>
      <c r="FI443">
        <v>1.6</v>
      </c>
      <c r="FJ443">
        <v>1.7</v>
      </c>
      <c r="FK443">
        <v>4.5</v>
      </c>
      <c r="FL443">
        <v>7</v>
      </c>
      <c r="FM443">
        <v>2</v>
      </c>
      <c r="FN443">
        <v>3.2</v>
      </c>
      <c r="FO443">
        <v>8.3000000000000007</v>
      </c>
      <c r="FP443">
        <v>5.7</v>
      </c>
      <c r="FQ443">
        <v>2.6</v>
      </c>
      <c r="FR443">
        <v>1.6</v>
      </c>
      <c r="FS443">
        <v>74</v>
      </c>
      <c r="FZ443" t="s">
        <v>1871</v>
      </c>
      <c r="GA443" t="s">
        <v>1871</v>
      </c>
      <c r="GB443" t="s">
        <v>1249</v>
      </c>
      <c r="GC443" s="68" t="s">
        <v>2364</v>
      </c>
    </row>
    <row r="444" spans="1:185" x14ac:dyDescent="0.25">
      <c r="A444">
        <v>55443</v>
      </c>
      <c r="B444">
        <v>31738</v>
      </c>
      <c r="C444">
        <v>2753</v>
      </c>
      <c r="D444">
        <v>9495</v>
      </c>
      <c r="E444">
        <v>918</v>
      </c>
      <c r="F444">
        <v>18456</v>
      </c>
      <c r="G444">
        <v>1636</v>
      </c>
      <c r="H444">
        <v>3787</v>
      </c>
      <c r="I444">
        <v>199</v>
      </c>
      <c r="J444">
        <v>2884</v>
      </c>
      <c r="K444">
        <v>491</v>
      </c>
      <c r="L444">
        <v>6611</v>
      </c>
      <c r="M444">
        <v>427</v>
      </c>
      <c r="N444">
        <v>2185</v>
      </c>
      <c r="O444">
        <v>426</v>
      </c>
      <c r="P444">
        <v>3828</v>
      </c>
      <c r="Q444">
        <v>275</v>
      </c>
      <c r="R444">
        <v>4373</v>
      </c>
      <c r="S444">
        <v>391</v>
      </c>
      <c r="T444">
        <v>4432</v>
      </c>
      <c r="U444">
        <v>315</v>
      </c>
      <c r="V444">
        <v>3638</v>
      </c>
      <c r="W444">
        <v>229</v>
      </c>
      <c r="X444">
        <v>15035</v>
      </c>
      <c r="Y444">
        <v>1233</v>
      </c>
      <c r="Z444">
        <v>16703</v>
      </c>
      <c r="AA444">
        <v>1520</v>
      </c>
      <c r="AB444">
        <v>16826</v>
      </c>
      <c r="AC444">
        <v>691</v>
      </c>
      <c r="AD444">
        <v>8444</v>
      </c>
      <c r="AE444">
        <v>1470</v>
      </c>
      <c r="AF444">
        <v>39</v>
      </c>
      <c r="AG444">
        <v>0</v>
      </c>
      <c r="AH444">
        <v>5062</v>
      </c>
      <c r="AI444">
        <v>527</v>
      </c>
      <c r="AJ444">
        <v>190</v>
      </c>
      <c r="AK444">
        <v>0</v>
      </c>
      <c r="AL444">
        <v>1177</v>
      </c>
      <c r="AM444">
        <v>65</v>
      </c>
      <c r="AN444">
        <v>973</v>
      </c>
      <c r="AO444">
        <v>297</v>
      </c>
      <c r="AP444">
        <v>16183</v>
      </c>
      <c r="AQ444">
        <v>394</v>
      </c>
      <c r="AR444">
        <v>2914</v>
      </c>
      <c r="AS444">
        <v>235</v>
      </c>
      <c r="AT444">
        <v>28824</v>
      </c>
      <c r="AU444">
        <v>2518</v>
      </c>
      <c r="AV444">
        <v>25410</v>
      </c>
      <c r="AW444">
        <v>1321</v>
      </c>
      <c r="AX444">
        <v>6328</v>
      </c>
      <c r="AY444">
        <v>1432</v>
      </c>
      <c r="AZ444">
        <v>4056</v>
      </c>
      <c r="BA444">
        <v>634</v>
      </c>
      <c r="BB444">
        <v>2272</v>
      </c>
      <c r="BC444">
        <v>798</v>
      </c>
      <c r="BD444">
        <v>1721</v>
      </c>
      <c r="BE444">
        <v>577</v>
      </c>
      <c r="BF444">
        <v>4003</v>
      </c>
      <c r="BG444">
        <v>310</v>
      </c>
      <c r="BH444">
        <v>6906</v>
      </c>
      <c r="BI444">
        <v>269</v>
      </c>
      <c r="BJ444">
        <v>7428</v>
      </c>
      <c r="BK444">
        <v>253</v>
      </c>
      <c r="BL444">
        <v>16105</v>
      </c>
      <c r="BM444">
        <v>1271</v>
      </c>
      <c r="BN444">
        <v>15643</v>
      </c>
      <c r="BO444">
        <v>1209</v>
      </c>
      <c r="BP444">
        <v>462</v>
      </c>
      <c r="BQ444">
        <v>62</v>
      </c>
      <c r="BR444">
        <v>2351</v>
      </c>
      <c r="BS444">
        <v>365</v>
      </c>
      <c r="BT444">
        <v>11916</v>
      </c>
      <c r="BU444">
        <v>925</v>
      </c>
      <c r="BV444">
        <v>4342</v>
      </c>
      <c r="BW444">
        <v>381</v>
      </c>
      <c r="BX444">
        <v>2198</v>
      </c>
      <c r="BY444">
        <v>330</v>
      </c>
      <c r="BZ444">
        <v>2329</v>
      </c>
      <c r="CA444">
        <v>743</v>
      </c>
      <c r="CB444">
        <v>3638</v>
      </c>
      <c r="CC444">
        <v>940</v>
      </c>
      <c r="CD444">
        <v>13926</v>
      </c>
      <c r="CE444">
        <v>1683</v>
      </c>
      <c r="CF444">
        <v>14034</v>
      </c>
      <c r="CG444">
        <v>130</v>
      </c>
      <c r="CH444">
        <v>2753</v>
      </c>
      <c r="CI444">
        <v>28985</v>
      </c>
      <c r="CJ444">
        <v>23087</v>
      </c>
      <c r="CK444">
        <v>9314</v>
      </c>
      <c r="CL444">
        <v>22085</v>
      </c>
      <c r="CM444">
        <v>7227</v>
      </c>
      <c r="CN444">
        <v>3127</v>
      </c>
      <c r="CO444">
        <v>72</v>
      </c>
      <c r="CP444">
        <v>568</v>
      </c>
      <c r="CQ444">
        <v>2479</v>
      </c>
      <c r="CR444">
        <v>293</v>
      </c>
      <c r="CS444">
        <v>2079</v>
      </c>
      <c r="CT444">
        <v>887</v>
      </c>
      <c r="CU444">
        <v>182</v>
      </c>
      <c r="CV444">
        <v>2200</v>
      </c>
      <c r="CW444">
        <v>1826</v>
      </c>
      <c r="CX444">
        <v>4056</v>
      </c>
      <c r="CY444">
        <v>755</v>
      </c>
      <c r="CZ444">
        <v>775</v>
      </c>
      <c r="DA444">
        <v>539</v>
      </c>
      <c r="DB444">
        <v>568</v>
      </c>
      <c r="DC444">
        <v>717</v>
      </c>
      <c r="DD444">
        <v>999</v>
      </c>
      <c r="DE444">
        <v>3055</v>
      </c>
      <c r="DF444">
        <v>7967</v>
      </c>
      <c r="DG444">
        <v>5746</v>
      </c>
      <c r="DH444">
        <v>2420</v>
      </c>
      <c r="DI444">
        <v>612</v>
      </c>
      <c r="DJ444">
        <v>284</v>
      </c>
      <c r="DK444">
        <v>1609</v>
      </c>
      <c r="DL444">
        <v>1125</v>
      </c>
      <c r="DM444">
        <v>28760</v>
      </c>
      <c r="DN444">
        <v>2279</v>
      </c>
      <c r="DO444">
        <v>8486</v>
      </c>
      <c r="DP444">
        <v>2536</v>
      </c>
      <c r="DQ444">
        <v>166</v>
      </c>
      <c r="DR444">
        <v>179</v>
      </c>
      <c r="DS444">
        <v>307</v>
      </c>
      <c r="DT444">
        <v>123</v>
      </c>
      <c r="DU444">
        <v>197</v>
      </c>
      <c r="DV444">
        <v>1489</v>
      </c>
      <c r="DW444">
        <v>11022</v>
      </c>
      <c r="DX444" t="s">
        <v>1523</v>
      </c>
      <c r="DY444" t="s">
        <v>1042</v>
      </c>
      <c r="DZ444" t="s">
        <v>1628</v>
      </c>
      <c r="EA444" s="68" t="s">
        <v>700</v>
      </c>
      <c r="EB444">
        <v>55443</v>
      </c>
      <c r="EC444">
        <v>2.6</v>
      </c>
      <c r="ED444">
        <v>14.5</v>
      </c>
      <c r="EE444">
        <v>3.4</v>
      </c>
      <c r="EF444">
        <v>10.3</v>
      </c>
      <c r="EG444">
        <v>4.0999999999999996</v>
      </c>
      <c r="EH444">
        <v>3.7</v>
      </c>
      <c r="EI444">
        <v>3.1</v>
      </c>
      <c r="EJ444">
        <v>3.7</v>
      </c>
      <c r="EK444">
        <v>5.0999999999999996</v>
      </c>
      <c r="EL444">
        <v>5.6</v>
      </c>
      <c r="EM444">
        <v>2.7</v>
      </c>
      <c r="EN444">
        <v>3.3</v>
      </c>
      <c r="EO444">
        <v>2.9</v>
      </c>
      <c r="EP444">
        <v>3</v>
      </c>
      <c r="EQ444">
        <v>2.1</v>
      </c>
      <c r="ER444">
        <v>7.5</v>
      </c>
      <c r="ES444">
        <v>34.299999999999997</v>
      </c>
      <c r="ET444">
        <v>6.4</v>
      </c>
      <c r="EU444">
        <v>8.8000000000000007</v>
      </c>
      <c r="EV444">
        <v>6.5</v>
      </c>
      <c r="EW444">
        <v>26.7</v>
      </c>
      <c r="EX444">
        <v>0.8</v>
      </c>
      <c r="EY444">
        <v>2.1</v>
      </c>
      <c r="EZ444">
        <v>7.3</v>
      </c>
      <c r="FA444">
        <v>7.8</v>
      </c>
      <c r="FB444">
        <v>10.5</v>
      </c>
      <c r="FC444">
        <v>4.5999999999999996</v>
      </c>
      <c r="FD444">
        <v>2.6</v>
      </c>
      <c r="FE444">
        <v>11</v>
      </c>
      <c r="FF444">
        <v>3.2</v>
      </c>
      <c r="FG444">
        <v>1.9</v>
      </c>
      <c r="FH444">
        <v>1.8</v>
      </c>
      <c r="FI444">
        <v>2.5</v>
      </c>
      <c r="FJ444">
        <v>2.6</v>
      </c>
      <c r="FK444">
        <v>10.5</v>
      </c>
      <c r="FL444">
        <v>7</v>
      </c>
      <c r="FM444">
        <v>2.6</v>
      </c>
      <c r="FN444">
        <v>3.7</v>
      </c>
      <c r="FO444">
        <v>6.4</v>
      </c>
      <c r="FP444">
        <v>13.7</v>
      </c>
      <c r="FQ444">
        <v>4</v>
      </c>
      <c r="FR444">
        <v>0.7</v>
      </c>
      <c r="FS444">
        <v>622</v>
      </c>
      <c r="FZ444" t="s">
        <v>1871</v>
      </c>
      <c r="GA444" t="s">
        <v>1871</v>
      </c>
      <c r="GB444" t="s">
        <v>1250</v>
      </c>
      <c r="GC444" s="68" t="s">
        <v>2364</v>
      </c>
    </row>
    <row r="445" spans="1:185" x14ac:dyDescent="0.25">
      <c r="A445">
        <v>55444</v>
      </c>
      <c r="B445">
        <v>16510</v>
      </c>
      <c r="C445">
        <v>1065</v>
      </c>
      <c r="D445">
        <v>4474</v>
      </c>
      <c r="E445">
        <v>73</v>
      </c>
      <c r="F445">
        <v>10642</v>
      </c>
      <c r="G445">
        <v>963</v>
      </c>
      <c r="H445">
        <v>1394</v>
      </c>
      <c r="I445">
        <v>29</v>
      </c>
      <c r="J445">
        <v>1293</v>
      </c>
      <c r="K445">
        <v>41</v>
      </c>
      <c r="L445">
        <v>3181</v>
      </c>
      <c r="M445">
        <v>32</v>
      </c>
      <c r="N445">
        <v>1629</v>
      </c>
      <c r="O445">
        <v>184</v>
      </c>
      <c r="P445">
        <v>2435</v>
      </c>
      <c r="Q445">
        <v>262</v>
      </c>
      <c r="R445">
        <v>2095</v>
      </c>
      <c r="S445">
        <v>234</v>
      </c>
      <c r="T445">
        <v>2270</v>
      </c>
      <c r="U445">
        <v>151</v>
      </c>
      <c r="V445">
        <v>2213</v>
      </c>
      <c r="W445">
        <v>132</v>
      </c>
      <c r="X445">
        <v>8345</v>
      </c>
      <c r="Y445">
        <v>621</v>
      </c>
      <c r="Z445">
        <v>8165</v>
      </c>
      <c r="AA445">
        <v>444</v>
      </c>
      <c r="AB445">
        <v>7826</v>
      </c>
      <c r="AC445">
        <v>638</v>
      </c>
      <c r="AD445">
        <v>4025</v>
      </c>
      <c r="AE445">
        <v>269</v>
      </c>
      <c r="AF445">
        <v>11</v>
      </c>
      <c r="AG445">
        <v>0</v>
      </c>
      <c r="AH445">
        <v>3507</v>
      </c>
      <c r="AI445">
        <v>125</v>
      </c>
      <c r="AJ445">
        <v>342</v>
      </c>
      <c r="AK445">
        <v>33</v>
      </c>
      <c r="AL445">
        <v>730</v>
      </c>
      <c r="AM445">
        <v>0</v>
      </c>
      <c r="AN445">
        <v>1324</v>
      </c>
      <c r="AO445">
        <v>449</v>
      </c>
      <c r="AP445">
        <v>6932</v>
      </c>
      <c r="AQ445">
        <v>239</v>
      </c>
      <c r="AR445">
        <v>1315</v>
      </c>
      <c r="AS445">
        <v>47</v>
      </c>
      <c r="AT445">
        <v>15195</v>
      </c>
      <c r="AU445">
        <v>1018</v>
      </c>
      <c r="AV445">
        <v>12147</v>
      </c>
      <c r="AW445">
        <v>379</v>
      </c>
      <c r="AX445">
        <v>4363</v>
      </c>
      <c r="AY445">
        <v>686</v>
      </c>
      <c r="AZ445">
        <v>2278</v>
      </c>
      <c r="BA445">
        <v>86</v>
      </c>
      <c r="BB445">
        <v>2085</v>
      </c>
      <c r="BC445">
        <v>600</v>
      </c>
      <c r="BD445">
        <v>1108</v>
      </c>
      <c r="BE445">
        <v>172</v>
      </c>
      <c r="BF445">
        <v>2309</v>
      </c>
      <c r="BG445">
        <v>227</v>
      </c>
      <c r="BH445">
        <v>4087</v>
      </c>
      <c r="BI445">
        <v>259</v>
      </c>
      <c r="BJ445">
        <v>2903</v>
      </c>
      <c r="BK445">
        <v>150</v>
      </c>
      <c r="BL445">
        <v>9098</v>
      </c>
      <c r="BM445">
        <v>705</v>
      </c>
      <c r="BN445">
        <v>8916</v>
      </c>
      <c r="BO445">
        <v>671</v>
      </c>
      <c r="BP445">
        <v>182</v>
      </c>
      <c r="BQ445">
        <v>34</v>
      </c>
      <c r="BR445">
        <v>1544</v>
      </c>
      <c r="BS445">
        <v>258</v>
      </c>
      <c r="BT445">
        <v>6919</v>
      </c>
      <c r="BU445">
        <v>496</v>
      </c>
      <c r="BV445">
        <v>2422</v>
      </c>
      <c r="BW445">
        <v>220</v>
      </c>
      <c r="BX445">
        <v>1301</v>
      </c>
      <c r="BY445">
        <v>247</v>
      </c>
      <c r="BZ445">
        <v>550</v>
      </c>
      <c r="CA445">
        <v>51</v>
      </c>
      <c r="CB445">
        <v>1650</v>
      </c>
      <c r="CC445">
        <v>201</v>
      </c>
      <c r="CD445">
        <v>7452</v>
      </c>
      <c r="CE445">
        <v>651</v>
      </c>
      <c r="CF445">
        <v>7330</v>
      </c>
      <c r="CG445">
        <v>213</v>
      </c>
      <c r="CH445">
        <v>1065</v>
      </c>
      <c r="CI445">
        <v>15445</v>
      </c>
      <c r="CJ445">
        <v>12757</v>
      </c>
      <c r="CK445">
        <v>4023</v>
      </c>
      <c r="CL445">
        <v>10357</v>
      </c>
      <c r="CM445">
        <v>5189</v>
      </c>
      <c r="CN445">
        <v>2357</v>
      </c>
      <c r="CO445">
        <v>14</v>
      </c>
      <c r="CP445">
        <v>391</v>
      </c>
      <c r="CQ445">
        <v>1968</v>
      </c>
      <c r="CR445">
        <v>407</v>
      </c>
      <c r="CS445">
        <v>896</v>
      </c>
      <c r="CT445">
        <v>463</v>
      </c>
      <c r="CU445">
        <v>99</v>
      </c>
      <c r="CV445">
        <v>626</v>
      </c>
      <c r="CW445">
        <v>918</v>
      </c>
      <c r="CX445">
        <v>2226</v>
      </c>
      <c r="CY445">
        <v>715</v>
      </c>
      <c r="CZ445">
        <v>378</v>
      </c>
      <c r="DA445">
        <v>383</v>
      </c>
      <c r="DB445">
        <v>290</v>
      </c>
      <c r="DC445">
        <v>243</v>
      </c>
      <c r="DD445">
        <v>267</v>
      </c>
      <c r="DE445">
        <v>1316</v>
      </c>
      <c r="DF445">
        <v>3773</v>
      </c>
      <c r="DG445">
        <v>2772</v>
      </c>
      <c r="DH445">
        <v>1326</v>
      </c>
      <c r="DI445">
        <v>387</v>
      </c>
      <c r="DJ445">
        <v>184</v>
      </c>
      <c r="DK445">
        <v>614</v>
      </c>
      <c r="DL445">
        <v>284</v>
      </c>
      <c r="DM445">
        <v>14959</v>
      </c>
      <c r="DN445">
        <v>1252</v>
      </c>
      <c r="DO445">
        <v>4494</v>
      </c>
      <c r="DP445">
        <v>595</v>
      </c>
      <c r="DQ445">
        <v>19</v>
      </c>
      <c r="DR445">
        <v>132</v>
      </c>
      <c r="DS445">
        <v>70</v>
      </c>
      <c r="DT445">
        <v>144</v>
      </c>
      <c r="DU445">
        <v>23</v>
      </c>
      <c r="DV445">
        <v>171</v>
      </c>
      <c r="DW445">
        <v>5089</v>
      </c>
      <c r="DX445" t="s">
        <v>1523</v>
      </c>
      <c r="DY445" t="s">
        <v>1042</v>
      </c>
      <c r="DZ445" t="s">
        <v>1628</v>
      </c>
      <c r="EA445" s="68" t="s">
        <v>700</v>
      </c>
      <c r="EB445">
        <v>55444</v>
      </c>
      <c r="EC445">
        <v>1.8</v>
      </c>
      <c r="ED445">
        <v>2.8</v>
      </c>
      <c r="EE445">
        <v>1</v>
      </c>
      <c r="EF445">
        <v>4.3</v>
      </c>
      <c r="EG445">
        <v>5</v>
      </c>
      <c r="EH445">
        <v>3.6</v>
      </c>
      <c r="EI445">
        <v>3.4</v>
      </c>
      <c r="EJ445">
        <v>4.8</v>
      </c>
      <c r="EK445">
        <v>1.8</v>
      </c>
      <c r="EL445">
        <v>1.3</v>
      </c>
      <c r="EM445">
        <v>2.5</v>
      </c>
      <c r="EN445">
        <v>3.3</v>
      </c>
      <c r="EO445">
        <v>2.5</v>
      </c>
      <c r="EP445">
        <v>1.7</v>
      </c>
      <c r="EQ445">
        <v>2.7</v>
      </c>
      <c r="ER445">
        <v>4.7</v>
      </c>
      <c r="ES445">
        <v>65.599999999999994</v>
      </c>
      <c r="ET445">
        <v>2.5</v>
      </c>
      <c r="EU445">
        <v>15.2</v>
      </c>
      <c r="EV445">
        <v>2.4</v>
      </c>
      <c r="EW445">
        <v>12.8</v>
      </c>
      <c r="EX445">
        <v>2</v>
      </c>
      <c r="EY445">
        <v>1.7</v>
      </c>
      <c r="EZ445">
        <v>4.3</v>
      </c>
      <c r="FA445">
        <v>3.5</v>
      </c>
      <c r="FB445">
        <v>10</v>
      </c>
      <c r="FC445">
        <v>4.4000000000000004</v>
      </c>
      <c r="FD445">
        <v>1.9</v>
      </c>
      <c r="FE445">
        <v>7.3</v>
      </c>
      <c r="FF445">
        <v>4.2</v>
      </c>
      <c r="FG445">
        <v>3.9</v>
      </c>
      <c r="FH445">
        <v>2.1</v>
      </c>
      <c r="FI445">
        <v>2</v>
      </c>
      <c r="FJ445">
        <v>2</v>
      </c>
      <c r="FK445">
        <v>19.3</v>
      </c>
      <c r="FL445">
        <v>8.6</v>
      </c>
      <c r="FM445">
        <v>2.5</v>
      </c>
      <c r="FN445">
        <v>3.8</v>
      </c>
      <c r="FO445">
        <v>10.5</v>
      </c>
      <c r="FP445">
        <v>5.8</v>
      </c>
      <c r="FQ445">
        <v>2.2999999999999998</v>
      </c>
      <c r="FR445">
        <v>1.9</v>
      </c>
      <c r="FS445">
        <v>47</v>
      </c>
      <c r="FZ445" t="s">
        <v>1871</v>
      </c>
      <c r="GA445" t="s">
        <v>1871</v>
      </c>
      <c r="GB445" t="s">
        <v>1251</v>
      </c>
      <c r="GC445" s="68" t="s">
        <v>2364</v>
      </c>
    </row>
    <row r="446" spans="1:185" x14ac:dyDescent="0.25">
      <c r="A446">
        <v>55446</v>
      </c>
      <c r="B446">
        <v>24453</v>
      </c>
      <c r="C446">
        <v>1051</v>
      </c>
      <c r="D446">
        <v>7078</v>
      </c>
      <c r="E446">
        <v>322</v>
      </c>
      <c r="F446">
        <v>14185</v>
      </c>
      <c r="G446">
        <v>664</v>
      </c>
      <c r="H446">
        <v>3190</v>
      </c>
      <c r="I446">
        <v>65</v>
      </c>
      <c r="J446">
        <v>2448</v>
      </c>
      <c r="K446">
        <v>115</v>
      </c>
      <c r="L446">
        <v>4630</v>
      </c>
      <c r="M446">
        <v>207</v>
      </c>
      <c r="N446">
        <v>1064</v>
      </c>
      <c r="O446">
        <v>112</v>
      </c>
      <c r="P446">
        <v>2521</v>
      </c>
      <c r="Q446">
        <v>178</v>
      </c>
      <c r="R446">
        <v>4367</v>
      </c>
      <c r="S446">
        <v>101</v>
      </c>
      <c r="T446">
        <v>3174</v>
      </c>
      <c r="U446">
        <v>89</v>
      </c>
      <c r="V446">
        <v>3059</v>
      </c>
      <c r="W446">
        <v>184</v>
      </c>
      <c r="X446">
        <v>11841</v>
      </c>
      <c r="Y446">
        <v>651</v>
      </c>
      <c r="Z446">
        <v>12612</v>
      </c>
      <c r="AA446">
        <v>400</v>
      </c>
      <c r="AB446">
        <v>17444</v>
      </c>
      <c r="AC446">
        <v>542</v>
      </c>
      <c r="AD446">
        <v>1581</v>
      </c>
      <c r="AE446">
        <v>350</v>
      </c>
      <c r="AF446">
        <v>132</v>
      </c>
      <c r="AG446">
        <v>0</v>
      </c>
      <c r="AH446">
        <v>4592</v>
      </c>
      <c r="AI446">
        <v>147</v>
      </c>
      <c r="AJ446">
        <v>32</v>
      </c>
      <c r="AK446">
        <v>0</v>
      </c>
      <c r="AL446">
        <v>647</v>
      </c>
      <c r="AM446">
        <v>12</v>
      </c>
      <c r="AN446">
        <v>1143</v>
      </c>
      <c r="AO446">
        <v>148</v>
      </c>
      <c r="AP446">
        <v>16700</v>
      </c>
      <c r="AQ446">
        <v>469</v>
      </c>
      <c r="AR446">
        <v>1754</v>
      </c>
      <c r="AS446">
        <v>58</v>
      </c>
      <c r="AT446">
        <v>22699</v>
      </c>
      <c r="AU446">
        <v>993</v>
      </c>
      <c r="AV446">
        <v>19907</v>
      </c>
      <c r="AW446">
        <v>758</v>
      </c>
      <c r="AX446">
        <v>4546</v>
      </c>
      <c r="AY446">
        <v>293</v>
      </c>
      <c r="AZ446">
        <v>2563</v>
      </c>
      <c r="BA446">
        <v>202</v>
      </c>
      <c r="BB446">
        <v>1983</v>
      </c>
      <c r="BC446">
        <v>91</v>
      </c>
      <c r="BD446">
        <v>294</v>
      </c>
      <c r="BE446">
        <v>98</v>
      </c>
      <c r="BF446">
        <v>1675</v>
      </c>
      <c r="BG446">
        <v>129</v>
      </c>
      <c r="BH446">
        <v>3753</v>
      </c>
      <c r="BI446">
        <v>180</v>
      </c>
      <c r="BJ446">
        <v>10589</v>
      </c>
      <c r="BK446">
        <v>210</v>
      </c>
      <c r="BL446">
        <v>12323</v>
      </c>
      <c r="BM446">
        <v>467</v>
      </c>
      <c r="BN446">
        <v>11932</v>
      </c>
      <c r="BO446">
        <v>385</v>
      </c>
      <c r="BP446">
        <v>391</v>
      </c>
      <c r="BQ446">
        <v>82</v>
      </c>
      <c r="BR446">
        <v>1862</v>
      </c>
      <c r="BS446">
        <v>197</v>
      </c>
      <c r="BT446">
        <v>9388</v>
      </c>
      <c r="BU446">
        <v>266</v>
      </c>
      <c r="BV446">
        <v>3182</v>
      </c>
      <c r="BW446">
        <v>174</v>
      </c>
      <c r="BX446">
        <v>1615</v>
      </c>
      <c r="BY446">
        <v>224</v>
      </c>
      <c r="BZ446">
        <v>597</v>
      </c>
      <c r="CA446">
        <v>107</v>
      </c>
      <c r="CB446">
        <v>921</v>
      </c>
      <c r="CC446">
        <v>130</v>
      </c>
      <c r="CD446">
        <v>5232</v>
      </c>
      <c r="CE446">
        <v>596</v>
      </c>
      <c r="CF446">
        <v>18265</v>
      </c>
      <c r="CG446">
        <v>325</v>
      </c>
      <c r="CH446">
        <v>1051</v>
      </c>
      <c r="CI446">
        <v>23402</v>
      </c>
      <c r="CJ446">
        <v>21385</v>
      </c>
      <c r="CK446">
        <v>4677</v>
      </c>
      <c r="CL446">
        <v>17434</v>
      </c>
      <c r="CM446">
        <v>4949</v>
      </c>
      <c r="CN446">
        <v>1067</v>
      </c>
      <c r="CO446">
        <v>118</v>
      </c>
      <c r="CP446">
        <v>559</v>
      </c>
      <c r="CQ446">
        <v>2099</v>
      </c>
      <c r="CR446">
        <v>440</v>
      </c>
      <c r="CS446">
        <v>1438</v>
      </c>
      <c r="CT446">
        <v>346</v>
      </c>
      <c r="CU446">
        <v>258</v>
      </c>
      <c r="CV446">
        <v>1611</v>
      </c>
      <c r="CW446">
        <v>2284</v>
      </c>
      <c r="CX446">
        <v>2372</v>
      </c>
      <c r="CY446">
        <v>813</v>
      </c>
      <c r="CZ446">
        <v>305</v>
      </c>
      <c r="DA446">
        <v>176</v>
      </c>
      <c r="DB446">
        <v>167</v>
      </c>
      <c r="DC446">
        <v>77</v>
      </c>
      <c r="DD446">
        <v>337</v>
      </c>
      <c r="DE446">
        <v>2544</v>
      </c>
      <c r="DF446">
        <v>6693</v>
      </c>
      <c r="DG446">
        <v>5878</v>
      </c>
      <c r="DH446">
        <v>3186</v>
      </c>
      <c r="DI446">
        <v>171</v>
      </c>
      <c r="DJ446">
        <v>80</v>
      </c>
      <c r="DK446">
        <v>644</v>
      </c>
      <c r="DL446">
        <v>449</v>
      </c>
      <c r="DM446">
        <v>20081</v>
      </c>
      <c r="DN446">
        <v>3301</v>
      </c>
      <c r="DO446">
        <v>7222</v>
      </c>
      <c r="DP446">
        <v>2015</v>
      </c>
      <c r="DQ446">
        <v>325</v>
      </c>
      <c r="DR446">
        <v>205</v>
      </c>
      <c r="DS446">
        <v>347</v>
      </c>
      <c r="DT446">
        <v>195</v>
      </c>
      <c r="DU446">
        <v>212</v>
      </c>
      <c r="DV446">
        <v>713</v>
      </c>
      <c r="DW446">
        <v>9237</v>
      </c>
      <c r="DX446" t="s">
        <v>1523</v>
      </c>
      <c r="DY446" t="s">
        <v>1042</v>
      </c>
      <c r="DZ446" t="s">
        <v>1627</v>
      </c>
      <c r="EA446" s="68" t="s">
        <v>700</v>
      </c>
      <c r="EB446">
        <v>55446</v>
      </c>
      <c r="EC446">
        <v>1.5</v>
      </c>
      <c r="ED446">
        <v>3.8</v>
      </c>
      <c r="EE446">
        <v>2.9</v>
      </c>
      <c r="EF446">
        <v>10.1</v>
      </c>
      <c r="EG446">
        <v>4</v>
      </c>
      <c r="EH446">
        <v>1.6</v>
      </c>
      <c r="EI446">
        <v>2.6</v>
      </c>
      <c r="EJ446">
        <v>3.5</v>
      </c>
      <c r="EK446">
        <v>3</v>
      </c>
      <c r="EL446">
        <v>2.5</v>
      </c>
      <c r="EM446">
        <v>1.6</v>
      </c>
      <c r="EN446">
        <v>2.1</v>
      </c>
      <c r="EO446">
        <v>2.1</v>
      </c>
      <c r="EP446">
        <v>1.5</v>
      </c>
      <c r="EQ446">
        <v>1.5</v>
      </c>
      <c r="ER446">
        <v>12.2</v>
      </c>
      <c r="ES446">
        <v>12.4</v>
      </c>
      <c r="ET446">
        <v>2.9</v>
      </c>
      <c r="EU446">
        <v>38.5</v>
      </c>
      <c r="EV446">
        <v>3.2</v>
      </c>
      <c r="EW446">
        <v>8.9</v>
      </c>
      <c r="EX446">
        <v>1.5</v>
      </c>
      <c r="EY446">
        <v>1.4</v>
      </c>
      <c r="EZ446">
        <v>5</v>
      </c>
      <c r="FA446">
        <v>7.8</v>
      </c>
      <c r="FB446">
        <v>4.5</v>
      </c>
      <c r="FC446">
        <v>3</v>
      </c>
      <c r="FD446">
        <v>1.5</v>
      </c>
      <c r="FE446">
        <v>21.1</v>
      </c>
      <c r="FF446">
        <v>5.7</v>
      </c>
      <c r="FG446">
        <v>2.9</v>
      </c>
      <c r="FH446">
        <v>1.4</v>
      </c>
      <c r="FI446">
        <v>1.6</v>
      </c>
      <c r="FJ446">
        <v>1.6</v>
      </c>
      <c r="FK446">
        <v>15.4</v>
      </c>
      <c r="FL446">
        <v>6.6</v>
      </c>
      <c r="FM446">
        <v>1.7</v>
      </c>
      <c r="FN446">
        <v>3.1</v>
      </c>
      <c r="FO446">
        <v>7.9</v>
      </c>
      <c r="FP446">
        <v>7.9</v>
      </c>
      <c r="FQ446">
        <v>5.3</v>
      </c>
      <c r="FR446">
        <v>1.2</v>
      </c>
      <c r="FS446">
        <v>93</v>
      </c>
      <c r="FZ446" t="s">
        <v>1871</v>
      </c>
      <c r="GA446" t="s">
        <v>1871</v>
      </c>
      <c r="GB446" t="s">
        <v>1252</v>
      </c>
      <c r="GC446" s="68" t="s">
        <v>2364</v>
      </c>
    </row>
    <row r="447" spans="1:185" x14ac:dyDescent="0.25">
      <c r="A447">
        <v>55447</v>
      </c>
      <c r="B447">
        <v>21349</v>
      </c>
      <c r="C447">
        <v>639</v>
      </c>
      <c r="D447">
        <v>5271</v>
      </c>
      <c r="E447">
        <v>136</v>
      </c>
      <c r="F447">
        <v>13026</v>
      </c>
      <c r="G447">
        <v>503</v>
      </c>
      <c r="H447">
        <v>3052</v>
      </c>
      <c r="I447">
        <v>0</v>
      </c>
      <c r="J447">
        <v>1842</v>
      </c>
      <c r="K447">
        <v>0</v>
      </c>
      <c r="L447">
        <v>3429</v>
      </c>
      <c r="M447">
        <v>136</v>
      </c>
      <c r="N447">
        <v>1576</v>
      </c>
      <c r="O447">
        <v>135</v>
      </c>
      <c r="P447">
        <v>2581</v>
      </c>
      <c r="Q447">
        <v>151</v>
      </c>
      <c r="R447">
        <v>2573</v>
      </c>
      <c r="S447">
        <v>10</v>
      </c>
      <c r="T447">
        <v>2933</v>
      </c>
      <c r="U447">
        <v>111</v>
      </c>
      <c r="V447">
        <v>3363</v>
      </c>
      <c r="W447">
        <v>96</v>
      </c>
      <c r="X447">
        <v>10448</v>
      </c>
      <c r="Y447">
        <v>429</v>
      </c>
      <c r="Z447">
        <v>10901</v>
      </c>
      <c r="AA447">
        <v>210</v>
      </c>
      <c r="AB447">
        <v>18316</v>
      </c>
      <c r="AC447">
        <v>317</v>
      </c>
      <c r="AD447">
        <v>640</v>
      </c>
      <c r="AE447">
        <v>18</v>
      </c>
      <c r="AF447">
        <v>200</v>
      </c>
      <c r="AG447">
        <v>106</v>
      </c>
      <c r="AH447">
        <v>1099</v>
      </c>
      <c r="AI447">
        <v>129</v>
      </c>
      <c r="AJ447">
        <v>108</v>
      </c>
      <c r="AK447">
        <v>0</v>
      </c>
      <c r="AL447">
        <v>986</v>
      </c>
      <c r="AM447">
        <v>69</v>
      </c>
      <c r="AN447">
        <v>903</v>
      </c>
      <c r="AO447">
        <v>117</v>
      </c>
      <c r="AP447">
        <v>17745</v>
      </c>
      <c r="AQ447">
        <v>317</v>
      </c>
      <c r="AR447">
        <v>1333</v>
      </c>
      <c r="AS447">
        <v>67</v>
      </c>
      <c r="AT447">
        <v>20016</v>
      </c>
      <c r="AU447">
        <v>572</v>
      </c>
      <c r="AV447">
        <v>19619</v>
      </c>
      <c r="AW447">
        <v>466</v>
      </c>
      <c r="AX447">
        <v>1730</v>
      </c>
      <c r="AY447">
        <v>173</v>
      </c>
      <c r="AZ447">
        <v>1003</v>
      </c>
      <c r="BA447">
        <v>159</v>
      </c>
      <c r="BB447">
        <v>727</v>
      </c>
      <c r="BC447">
        <v>14</v>
      </c>
      <c r="BD447">
        <v>165</v>
      </c>
      <c r="BE447">
        <v>25</v>
      </c>
      <c r="BF447">
        <v>1841</v>
      </c>
      <c r="BG447">
        <v>82</v>
      </c>
      <c r="BH447">
        <v>4065</v>
      </c>
      <c r="BI447">
        <v>111</v>
      </c>
      <c r="BJ447">
        <v>8431</v>
      </c>
      <c r="BK447">
        <v>150</v>
      </c>
      <c r="BL447">
        <v>11507</v>
      </c>
      <c r="BM447">
        <v>440</v>
      </c>
      <c r="BN447">
        <v>11153</v>
      </c>
      <c r="BO447">
        <v>440</v>
      </c>
      <c r="BP447">
        <v>354</v>
      </c>
      <c r="BQ447">
        <v>0</v>
      </c>
      <c r="BR447">
        <v>1519</v>
      </c>
      <c r="BS447">
        <v>63</v>
      </c>
      <c r="BT447">
        <v>8572</v>
      </c>
      <c r="BU447">
        <v>289</v>
      </c>
      <c r="BV447">
        <v>3172</v>
      </c>
      <c r="BW447">
        <v>151</v>
      </c>
      <c r="BX447">
        <v>1282</v>
      </c>
      <c r="BY447">
        <v>63</v>
      </c>
      <c r="BZ447">
        <v>1306</v>
      </c>
      <c r="CA447">
        <v>70</v>
      </c>
      <c r="CB447">
        <v>1714</v>
      </c>
      <c r="CC447">
        <v>121</v>
      </c>
      <c r="CD447">
        <v>5438</v>
      </c>
      <c r="CE447">
        <v>305</v>
      </c>
      <c r="CF447">
        <v>14174</v>
      </c>
      <c r="CG447">
        <v>213</v>
      </c>
      <c r="CH447">
        <v>639</v>
      </c>
      <c r="CI447">
        <v>20710</v>
      </c>
      <c r="CJ447">
        <v>18256</v>
      </c>
      <c r="CK447">
        <v>5019</v>
      </c>
      <c r="CL447">
        <v>18037</v>
      </c>
      <c r="CM447">
        <v>2153</v>
      </c>
      <c r="CN447">
        <v>568</v>
      </c>
      <c r="CO447">
        <v>31</v>
      </c>
      <c r="CP447">
        <v>371</v>
      </c>
      <c r="CQ447">
        <v>1584</v>
      </c>
      <c r="CR447">
        <v>579</v>
      </c>
      <c r="CS447">
        <v>1236</v>
      </c>
      <c r="CT447">
        <v>330</v>
      </c>
      <c r="CU447">
        <v>238</v>
      </c>
      <c r="CV447">
        <v>1757</v>
      </c>
      <c r="CW447">
        <v>1690</v>
      </c>
      <c r="CX447">
        <v>2477</v>
      </c>
      <c r="CY447">
        <v>939</v>
      </c>
      <c r="CZ447">
        <v>567</v>
      </c>
      <c r="DA447">
        <v>181</v>
      </c>
      <c r="DB447">
        <v>198</v>
      </c>
      <c r="DC447">
        <v>184</v>
      </c>
      <c r="DD447">
        <v>285</v>
      </c>
      <c r="DE447">
        <v>2830</v>
      </c>
      <c r="DF447">
        <v>5797</v>
      </c>
      <c r="DG447">
        <v>4788</v>
      </c>
      <c r="DH447">
        <v>2073</v>
      </c>
      <c r="DI447">
        <v>325</v>
      </c>
      <c r="DJ447">
        <v>166</v>
      </c>
      <c r="DK447">
        <v>684</v>
      </c>
      <c r="DL447">
        <v>432</v>
      </c>
      <c r="DM447">
        <v>17896</v>
      </c>
      <c r="DN447">
        <v>3461</v>
      </c>
      <c r="DO447">
        <v>6456</v>
      </c>
      <c r="DP447">
        <v>2171</v>
      </c>
      <c r="DQ447">
        <v>298</v>
      </c>
      <c r="DR447">
        <v>431</v>
      </c>
      <c r="DS447">
        <v>347</v>
      </c>
      <c r="DT447">
        <v>353</v>
      </c>
      <c r="DU447">
        <v>231</v>
      </c>
      <c r="DV447">
        <v>469</v>
      </c>
      <c r="DW447">
        <v>8627</v>
      </c>
      <c r="DX447" t="s">
        <v>1523</v>
      </c>
      <c r="DY447" t="s">
        <v>1042</v>
      </c>
      <c r="DZ447" t="s">
        <v>1627</v>
      </c>
      <c r="EA447" s="68" t="s">
        <v>700</v>
      </c>
      <c r="EB447">
        <v>55447</v>
      </c>
      <c r="EC447">
        <v>1.4</v>
      </c>
      <c r="ED447">
        <v>0.9</v>
      </c>
      <c r="EE447">
        <v>3.3</v>
      </c>
      <c r="EF447">
        <v>6.4</v>
      </c>
      <c r="EG447">
        <v>3</v>
      </c>
      <c r="EH447">
        <v>0.5</v>
      </c>
      <c r="EI447">
        <v>5.3</v>
      </c>
      <c r="EJ447">
        <v>2.2000000000000002</v>
      </c>
      <c r="EK447">
        <v>0.9</v>
      </c>
      <c r="EL447">
        <v>2.1</v>
      </c>
      <c r="EM447">
        <v>1.7</v>
      </c>
      <c r="EN447">
        <v>0.6</v>
      </c>
      <c r="EO447">
        <v>2</v>
      </c>
      <c r="EP447">
        <v>1</v>
      </c>
      <c r="EQ447">
        <v>0.6</v>
      </c>
      <c r="ER447">
        <v>4.0999999999999996</v>
      </c>
      <c r="ES447">
        <v>6.4</v>
      </c>
      <c r="ET447">
        <v>16.899999999999999</v>
      </c>
      <c r="EU447">
        <v>14.9</v>
      </c>
      <c r="EV447">
        <v>10.4</v>
      </c>
      <c r="EW447">
        <v>13.2</v>
      </c>
      <c r="EX447">
        <v>0.7</v>
      </c>
      <c r="EY447">
        <v>1</v>
      </c>
      <c r="EZ447">
        <v>8.8000000000000007</v>
      </c>
      <c r="FA447">
        <v>14.4</v>
      </c>
      <c r="FB447">
        <v>3</v>
      </c>
      <c r="FC447">
        <v>4.3</v>
      </c>
      <c r="FD447">
        <v>1.4</v>
      </c>
      <c r="FE447">
        <v>22.1</v>
      </c>
      <c r="FF447">
        <v>3.9</v>
      </c>
      <c r="FG447">
        <v>1.7</v>
      </c>
      <c r="FH447">
        <v>1.9</v>
      </c>
      <c r="FI447">
        <v>1.9</v>
      </c>
      <c r="FJ447">
        <v>1.9</v>
      </c>
      <c r="FK447">
        <v>4.8</v>
      </c>
      <c r="FL447">
        <v>3.5</v>
      </c>
      <c r="FM447">
        <v>1.8</v>
      </c>
      <c r="FN447">
        <v>3.1</v>
      </c>
      <c r="FO447">
        <v>4.2</v>
      </c>
      <c r="FP447">
        <v>3.4</v>
      </c>
      <c r="FQ447">
        <v>3.6</v>
      </c>
      <c r="FR447">
        <v>1.6</v>
      </c>
      <c r="FS447">
        <v>57</v>
      </c>
      <c r="FZ447" t="s">
        <v>1871</v>
      </c>
      <c r="GA447" t="s">
        <v>1871</v>
      </c>
      <c r="GB447" t="s">
        <v>1253</v>
      </c>
      <c r="GC447" s="68" t="s">
        <v>2364</v>
      </c>
    </row>
    <row r="448" spans="1:185" x14ac:dyDescent="0.25">
      <c r="A448">
        <v>55448</v>
      </c>
      <c r="B448">
        <v>27611</v>
      </c>
      <c r="C448">
        <v>851</v>
      </c>
      <c r="D448">
        <v>6521</v>
      </c>
      <c r="E448">
        <v>150</v>
      </c>
      <c r="F448">
        <v>17051</v>
      </c>
      <c r="G448">
        <v>652</v>
      </c>
      <c r="H448">
        <v>4039</v>
      </c>
      <c r="I448">
        <v>49</v>
      </c>
      <c r="J448">
        <v>2028</v>
      </c>
      <c r="K448">
        <v>15</v>
      </c>
      <c r="L448">
        <v>4493</v>
      </c>
      <c r="M448">
        <v>135</v>
      </c>
      <c r="N448">
        <v>1812</v>
      </c>
      <c r="O448">
        <v>118</v>
      </c>
      <c r="P448">
        <v>3440</v>
      </c>
      <c r="Q448">
        <v>211</v>
      </c>
      <c r="R448">
        <v>3734</v>
      </c>
      <c r="S448">
        <v>51</v>
      </c>
      <c r="T448">
        <v>3655</v>
      </c>
      <c r="U448">
        <v>144</v>
      </c>
      <c r="V448">
        <v>4410</v>
      </c>
      <c r="W448">
        <v>128</v>
      </c>
      <c r="X448">
        <v>13621</v>
      </c>
      <c r="Y448">
        <v>479</v>
      </c>
      <c r="Z448">
        <v>13990</v>
      </c>
      <c r="AA448">
        <v>372</v>
      </c>
      <c r="AB448">
        <v>23593</v>
      </c>
      <c r="AC448">
        <v>653</v>
      </c>
      <c r="AD448">
        <v>1734</v>
      </c>
      <c r="AE448">
        <v>131</v>
      </c>
      <c r="AF448">
        <v>90</v>
      </c>
      <c r="AG448">
        <v>0</v>
      </c>
      <c r="AH448">
        <v>1219</v>
      </c>
      <c r="AI448">
        <v>8</v>
      </c>
      <c r="AJ448">
        <v>51</v>
      </c>
      <c r="AK448">
        <v>7</v>
      </c>
      <c r="AL448">
        <v>903</v>
      </c>
      <c r="AM448">
        <v>52</v>
      </c>
      <c r="AN448">
        <v>617</v>
      </c>
      <c r="AO448">
        <v>48</v>
      </c>
      <c r="AP448">
        <v>23120</v>
      </c>
      <c r="AQ448">
        <v>612</v>
      </c>
      <c r="AR448">
        <v>3405</v>
      </c>
      <c r="AS448">
        <v>82</v>
      </c>
      <c r="AT448">
        <v>24206</v>
      </c>
      <c r="AU448">
        <v>769</v>
      </c>
      <c r="AV448">
        <v>25455</v>
      </c>
      <c r="AW448">
        <v>648</v>
      </c>
      <c r="AX448">
        <v>2156</v>
      </c>
      <c r="AY448">
        <v>203</v>
      </c>
      <c r="AZ448">
        <v>1511</v>
      </c>
      <c r="BA448">
        <v>27</v>
      </c>
      <c r="BB448">
        <v>645</v>
      </c>
      <c r="BC448">
        <v>176</v>
      </c>
      <c r="BD448">
        <v>967</v>
      </c>
      <c r="BE448">
        <v>83</v>
      </c>
      <c r="BF448">
        <v>5607</v>
      </c>
      <c r="BG448">
        <v>229</v>
      </c>
      <c r="BH448">
        <v>7184</v>
      </c>
      <c r="BI448">
        <v>151</v>
      </c>
      <c r="BJ448">
        <v>5520</v>
      </c>
      <c r="BK448">
        <v>120</v>
      </c>
      <c r="BL448">
        <v>14652</v>
      </c>
      <c r="BM448">
        <v>558</v>
      </c>
      <c r="BN448">
        <v>14068</v>
      </c>
      <c r="BO448">
        <v>533</v>
      </c>
      <c r="BP448">
        <v>584</v>
      </c>
      <c r="BQ448">
        <v>25</v>
      </c>
      <c r="BR448">
        <v>2399</v>
      </c>
      <c r="BS448">
        <v>94</v>
      </c>
      <c r="BT448">
        <v>10625</v>
      </c>
      <c r="BU448">
        <v>288</v>
      </c>
      <c r="BV448">
        <v>4279</v>
      </c>
      <c r="BW448">
        <v>264</v>
      </c>
      <c r="BX448">
        <v>2147</v>
      </c>
      <c r="BY448">
        <v>100</v>
      </c>
      <c r="BZ448">
        <v>1411</v>
      </c>
      <c r="CA448">
        <v>175</v>
      </c>
      <c r="CB448">
        <v>2032</v>
      </c>
      <c r="CC448">
        <v>206</v>
      </c>
      <c r="CD448">
        <v>12124</v>
      </c>
      <c r="CE448">
        <v>469</v>
      </c>
      <c r="CF448">
        <v>13365</v>
      </c>
      <c r="CG448">
        <v>155</v>
      </c>
      <c r="CH448">
        <v>851</v>
      </c>
      <c r="CI448">
        <v>26760</v>
      </c>
      <c r="CJ448">
        <v>22049</v>
      </c>
      <c r="CK448">
        <v>8550</v>
      </c>
      <c r="CL448">
        <v>23733</v>
      </c>
      <c r="CM448">
        <v>2535</v>
      </c>
      <c r="CN448">
        <v>955</v>
      </c>
      <c r="CO448">
        <v>100</v>
      </c>
      <c r="CP448">
        <v>954</v>
      </c>
      <c r="CQ448">
        <v>2600</v>
      </c>
      <c r="CR448">
        <v>452</v>
      </c>
      <c r="CS448">
        <v>1719</v>
      </c>
      <c r="CT448">
        <v>800</v>
      </c>
      <c r="CU448">
        <v>212</v>
      </c>
      <c r="CV448">
        <v>1182</v>
      </c>
      <c r="CW448">
        <v>1310</v>
      </c>
      <c r="CX448">
        <v>3534</v>
      </c>
      <c r="CY448">
        <v>1231</v>
      </c>
      <c r="CZ448">
        <v>564</v>
      </c>
      <c r="DA448">
        <v>479</v>
      </c>
      <c r="DB448">
        <v>427</v>
      </c>
      <c r="DC448">
        <v>335</v>
      </c>
      <c r="DD448">
        <v>723</v>
      </c>
      <c r="DE448">
        <v>2991</v>
      </c>
      <c r="DF448">
        <v>7481</v>
      </c>
      <c r="DG448">
        <v>5888</v>
      </c>
      <c r="DH448">
        <v>2232</v>
      </c>
      <c r="DI448">
        <v>351</v>
      </c>
      <c r="DJ448">
        <v>200</v>
      </c>
      <c r="DK448">
        <v>1242</v>
      </c>
      <c r="DL448">
        <v>722</v>
      </c>
      <c r="DM448">
        <v>24380</v>
      </c>
      <c r="DN448">
        <v>3053</v>
      </c>
      <c r="DO448">
        <v>8700</v>
      </c>
      <c r="DP448">
        <v>1772</v>
      </c>
      <c r="DQ448">
        <v>162</v>
      </c>
      <c r="DR448">
        <v>171</v>
      </c>
      <c r="DS448">
        <v>230</v>
      </c>
      <c r="DT448">
        <v>184</v>
      </c>
      <c r="DU448">
        <v>210</v>
      </c>
      <c r="DV448">
        <v>691</v>
      </c>
      <c r="DW448">
        <v>10472</v>
      </c>
      <c r="DX448" t="s">
        <v>1523</v>
      </c>
      <c r="DY448" t="s">
        <v>1017</v>
      </c>
      <c r="DZ448" t="s">
        <v>1625</v>
      </c>
      <c r="EA448" s="68" t="s">
        <v>700</v>
      </c>
      <c r="EB448">
        <v>55448</v>
      </c>
      <c r="EC448">
        <v>0.8</v>
      </c>
      <c r="ED448">
        <v>1.1000000000000001</v>
      </c>
      <c r="EE448">
        <v>2.4</v>
      </c>
      <c r="EF448">
        <v>3.7</v>
      </c>
      <c r="EG448">
        <v>3.1</v>
      </c>
      <c r="EH448">
        <v>0.9</v>
      </c>
      <c r="EI448">
        <v>1.9</v>
      </c>
      <c r="EJ448">
        <v>1.2</v>
      </c>
      <c r="EK448">
        <v>0.7</v>
      </c>
      <c r="EL448">
        <v>1.9</v>
      </c>
      <c r="EM448">
        <v>1.1000000000000001</v>
      </c>
      <c r="EN448">
        <v>1.8</v>
      </c>
      <c r="EO448">
        <v>1</v>
      </c>
      <c r="EP448">
        <v>1.1000000000000001</v>
      </c>
      <c r="EQ448">
        <v>0.7</v>
      </c>
      <c r="ER448">
        <v>5.3</v>
      </c>
      <c r="ES448">
        <v>17.600000000000001</v>
      </c>
      <c r="ET448">
        <v>1.1000000000000001</v>
      </c>
      <c r="EU448">
        <v>21.6</v>
      </c>
      <c r="EV448">
        <v>5.4</v>
      </c>
      <c r="EW448">
        <v>6.9</v>
      </c>
      <c r="EX448">
        <v>0.7</v>
      </c>
      <c r="EY448">
        <v>0.7</v>
      </c>
      <c r="EZ448">
        <v>5.4</v>
      </c>
      <c r="FA448">
        <v>1.7</v>
      </c>
      <c r="FB448">
        <v>16.100000000000001</v>
      </c>
      <c r="FC448">
        <v>2.2999999999999998</v>
      </c>
      <c r="FD448">
        <v>0.9</v>
      </c>
      <c r="FE448">
        <v>6.8</v>
      </c>
      <c r="FF448">
        <v>1.5</v>
      </c>
      <c r="FG448">
        <v>1.1000000000000001</v>
      </c>
      <c r="FH448">
        <v>1.6</v>
      </c>
      <c r="FI448">
        <v>1.1000000000000001</v>
      </c>
      <c r="FJ448">
        <v>1.1000000000000001</v>
      </c>
      <c r="FK448">
        <v>3.8</v>
      </c>
      <c r="FL448">
        <v>2.2000000000000002</v>
      </c>
      <c r="FM448">
        <v>1</v>
      </c>
      <c r="FN448">
        <v>2.7</v>
      </c>
      <c r="FO448">
        <v>2.5</v>
      </c>
      <c r="FP448">
        <v>5.9</v>
      </c>
      <c r="FQ448">
        <v>1.3</v>
      </c>
      <c r="FR448">
        <v>0.7</v>
      </c>
      <c r="FS448">
        <v>120</v>
      </c>
      <c r="FZ448" t="s">
        <v>1871</v>
      </c>
      <c r="GA448" t="s">
        <v>1871</v>
      </c>
      <c r="GB448" t="s">
        <v>1254</v>
      </c>
      <c r="GC448" s="68" t="s">
        <v>2364</v>
      </c>
    </row>
    <row r="449" spans="1:185" x14ac:dyDescent="0.25">
      <c r="A449">
        <v>55449</v>
      </c>
      <c r="B449">
        <v>27895</v>
      </c>
      <c r="C449">
        <v>870</v>
      </c>
      <c r="D449">
        <v>8028</v>
      </c>
      <c r="E449">
        <v>249</v>
      </c>
      <c r="F449">
        <v>16990</v>
      </c>
      <c r="G449">
        <v>610</v>
      </c>
      <c r="H449">
        <v>2877</v>
      </c>
      <c r="I449">
        <v>11</v>
      </c>
      <c r="J449">
        <v>2515</v>
      </c>
      <c r="K449">
        <v>105</v>
      </c>
      <c r="L449">
        <v>5513</v>
      </c>
      <c r="M449">
        <v>144</v>
      </c>
      <c r="N449">
        <v>1407</v>
      </c>
      <c r="O449">
        <v>68</v>
      </c>
      <c r="P449">
        <v>3053</v>
      </c>
      <c r="Q449">
        <v>58</v>
      </c>
      <c r="R449">
        <v>5187</v>
      </c>
      <c r="S449">
        <v>196</v>
      </c>
      <c r="T449">
        <v>3892</v>
      </c>
      <c r="U449">
        <v>69</v>
      </c>
      <c r="V449">
        <v>3451</v>
      </c>
      <c r="W449">
        <v>219</v>
      </c>
      <c r="X449">
        <v>13794</v>
      </c>
      <c r="Y449">
        <v>434</v>
      </c>
      <c r="Z449">
        <v>14101</v>
      </c>
      <c r="AA449">
        <v>436</v>
      </c>
      <c r="AB449">
        <v>23235</v>
      </c>
      <c r="AC449">
        <v>632</v>
      </c>
      <c r="AD449">
        <v>1014</v>
      </c>
      <c r="AE449">
        <v>33</v>
      </c>
      <c r="AF449">
        <v>154</v>
      </c>
      <c r="AG449">
        <v>0</v>
      </c>
      <c r="AH449">
        <v>2371</v>
      </c>
      <c r="AI449">
        <v>82</v>
      </c>
      <c r="AJ449">
        <v>396</v>
      </c>
      <c r="AK449">
        <v>91</v>
      </c>
      <c r="AL449">
        <v>725</v>
      </c>
      <c r="AM449">
        <v>32</v>
      </c>
      <c r="AN449">
        <v>1604</v>
      </c>
      <c r="AO449">
        <v>329</v>
      </c>
      <c r="AP449">
        <v>22187</v>
      </c>
      <c r="AQ449">
        <v>394</v>
      </c>
      <c r="AR449">
        <v>2089</v>
      </c>
      <c r="AS449">
        <v>65</v>
      </c>
      <c r="AT449">
        <v>25806</v>
      </c>
      <c r="AU449">
        <v>805</v>
      </c>
      <c r="AV449">
        <v>24051</v>
      </c>
      <c r="AW449">
        <v>509</v>
      </c>
      <c r="AX449">
        <v>3844</v>
      </c>
      <c r="AY449">
        <v>361</v>
      </c>
      <c r="AZ449">
        <v>2393</v>
      </c>
      <c r="BA449">
        <v>54</v>
      </c>
      <c r="BB449">
        <v>1451</v>
      </c>
      <c r="BC449">
        <v>307</v>
      </c>
      <c r="BD449">
        <v>830</v>
      </c>
      <c r="BE449">
        <v>123</v>
      </c>
      <c r="BF449">
        <v>3411</v>
      </c>
      <c r="BG449">
        <v>201</v>
      </c>
      <c r="BH449">
        <v>5444</v>
      </c>
      <c r="BI449">
        <v>127</v>
      </c>
      <c r="BJ449">
        <v>8775</v>
      </c>
      <c r="BK449">
        <v>102</v>
      </c>
      <c r="BL449">
        <v>14693</v>
      </c>
      <c r="BM449">
        <v>474</v>
      </c>
      <c r="BN449">
        <v>14393</v>
      </c>
      <c r="BO449">
        <v>448</v>
      </c>
      <c r="BP449">
        <v>300</v>
      </c>
      <c r="BQ449">
        <v>26</v>
      </c>
      <c r="BR449">
        <v>2297</v>
      </c>
      <c r="BS449">
        <v>136</v>
      </c>
      <c r="BT449">
        <v>11529</v>
      </c>
      <c r="BU449">
        <v>353</v>
      </c>
      <c r="BV449">
        <v>3531</v>
      </c>
      <c r="BW449">
        <v>128</v>
      </c>
      <c r="BX449">
        <v>1930</v>
      </c>
      <c r="BY449">
        <v>129</v>
      </c>
      <c r="BZ449">
        <v>1171</v>
      </c>
      <c r="CA449">
        <v>98</v>
      </c>
      <c r="CB449">
        <v>2017</v>
      </c>
      <c r="CC449">
        <v>273</v>
      </c>
      <c r="CD449">
        <v>6615</v>
      </c>
      <c r="CE449">
        <v>426</v>
      </c>
      <c r="CF449">
        <v>19201</v>
      </c>
      <c r="CG449">
        <v>171</v>
      </c>
      <c r="CH449">
        <v>870</v>
      </c>
      <c r="CI449">
        <v>27025</v>
      </c>
      <c r="CJ449">
        <v>24297</v>
      </c>
      <c r="CK449">
        <v>5448</v>
      </c>
      <c r="CL449">
        <v>21213</v>
      </c>
      <c r="CM449">
        <v>4720</v>
      </c>
      <c r="CN449">
        <v>1712</v>
      </c>
      <c r="CO449">
        <v>22</v>
      </c>
      <c r="CP449">
        <v>687</v>
      </c>
      <c r="CQ449">
        <v>2984</v>
      </c>
      <c r="CR449">
        <v>422</v>
      </c>
      <c r="CS449">
        <v>1767</v>
      </c>
      <c r="CT449">
        <v>588</v>
      </c>
      <c r="CU449">
        <v>305</v>
      </c>
      <c r="CV449">
        <v>1230</v>
      </c>
      <c r="CW449">
        <v>2009</v>
      </c>
      <c r="CX449">
        <v>3154</v>
      </c>
      <c r="CY449">
        <v>816</v>
      </c>
      <c r="CZ449">
        <v>545</v>
      </c>
      <c r="DA449">
        <v>642</v>
      </c>
      <c r="DB449">
        <v>175</v>
      </c>
      <c r="DC449">
        <v>81</v>
      </c>
      <c r="DD449">
        <v>352</v>
      </c>
      <c r="DE449">
        <v>2315</v>
      </c>
      <c r="DF449">
        <v>7664</v>
      </c>
      <c r="DG449">
        <v>6659</v>
      </c>
      <c r="DH449">
        <v>3328</v>
      </c>
      <c r="DI449">
        <v>264</v>
      </c>
      <c r="DJ449">
        <v>183</v>
      </c>
      <c r="DK449">
        <v>741</v>
      </c>
      <c r="DL449">
        <v>499</v>
      </c>
      <c r="DM449">
        <v>24695</v>
      </c>
      <c r="DN449">
        <v>2782</v>
      </c>
      <c r="DO449">
        <v>8789</v>
      </c>
      <c r="DP449">
        <v>1190</v>
      </c>
      <c r="DQ449">
        <v>143</v>
      </c>
      <c r="DR449">
        <v>228</v>
      </c>
      <c r="DS449">
        <v>83</v>
      </c>
      <c r="DT449">
        <v>96</v>
      </c>
      <c r="DU449">
        <v>77</v>
      </c>
      <c r="DV449">
        <v>503</v>
      </c>
      <c r="DW449">
        <v>9979</v>
      </c>
      <c r="DX449" t="s">
        <v>1523</v>
      </c>
      <c r="DY449" t="s">
        <v>1017</v>
      </c>
      <c r="DZ449" t="s">
        <v>1626</v>
      </c>
      <c r="EA449" s="68" t="s">
        <v>700</v>
      </c>
      <c r="EB449">
        <v>55449</v>
      </c>
      <c r="EC449">
        <v>1.3</v>
      </c>
      <c r="ED449">
        <v>3</v>
      </c>
      <c r="EE449">
        <v>1.7</v>
      </c>
      <c r="EF449">
        <v>4.8</v>
      </c>
      <c r="EG449">
        <v>1.5</v>
      </c>
      <c r="EH449">
        <v>2.6</v>
      </c>
      <c r="EI449">
        <v>1.2</v>
      </c>
      <c r="EJ449">
        <v>4.9000000000000004</v>
      </c>
      <c r="EK449">
        <v>1</v>
      </c>
      <c r="EL449">
        <v>1.7</v>
      </c>
      <c r="EM449">
        <v>1.8</v>
      </c>
      <c r="EN449">
        <v>0.7</v>
      </c>
      <c r="EO449">
        <v>1.7</v>
      </c>
      <c r="EP449">
        <v>1.2</v>
      </c>
      <c r="EQ449">
        <v>1.5</v>
      </c>
      <c r="ER449">
        <v>3.4</v>
      </c>
      <c r="ES449">
        <v>10.7</v>
      </c>
      <c r="ET449">
        <v>2.5</v>
      </c>
      <c r="EU449">
        <v>7.1</v>
      </c>
      <c r="EV449">
        <v>5.5</v>
      </c>
      <c r="EW449">
        <v>13.8</v>
      </c>
      <c r="EX449">
        <v>0.9</v>
      </c>
      <c r="EY449">
        <v>0.9</v>
      </c>
      <c r="EZ449">
        <v>6.3</v>
      </c>
      <c r="FA449">
        <v>1.8</v>
      </c>
      <c r="FB449">
        <v>14.8</v>
      </c>
      <c r="FC449">
        <v>3.8</v>
      </c>
      <c r="FD449">
        <v>1.3</v>
      </c>
      <c r="FE449">
        <v>9.9</v>
      </c>
      <c r="FF449">
        <v>4.0999999999999996</v>
      </c>
      <c r="FG449">
        <v>2</v>
      </c>
      <c r="FH449">
        <v>0.8</v>
      </c>
      <c r="FI449">
        <v>2</v>
      </c>
      <c r="FJ449">
        <v>2</v>
      </c>
      <c r="FK449">
        <v>8.8000000000000007</v>
      </c>
      <c r="FL449">
        <v>3.1</v>
      </c>
      <c r="FM449">
        <v>2.2999999999999998</v>
      </c>
      <c r="FN449">
        <v>2.6</v>
      </c>
      <c r="FO449">
        <v>3.9</v>
      </c>
      <c r="FP449">
        <v>6.4</v>
      </c>
      <c r="FQ449">
        <v>4</v>
      </c>
      <c r="FR449">
        <v>0.5</v>
      </c>
      <c r="FS449">
        <v>83</v>
      </c>
      <c r="FZ449" t="s">
        <v>1871</v>
      </c>
      <c r="GA449" t="s">
        <v>1871</v>
      </c>
      <c r="GB449" t="s">
        <v>1255</v>
      </c>
      <c r="GC449" s="68" t="s">
        <v>2364</v>
      </c>
    </row>
    <row r="450" spans="1:185" x14ac:dyDescent="0.25">
      <c r="A450">
        <v>55454</v>
      </c>
      <c r="B450">
        <v>10023</v>
      </c>
      <c r="C450">
        <v>609</v>
      </c>
      <c r="D450">
        <v>3318</v>
      </c>
      <c r="E450">
        <v>8</v>
      </c>
      <c r="F450">
        <v>6023</v>
      </c>
      <c r="G450">
        <v>585</v>
      </c>
      <c r="H450">
        <v>682</v>
      </c>
      <c r="I450">
        <v>16</v>
      </c>
      <c r="J450">
        <v>1341</v>
      </c>
      <c r="K450">
        <v>0</v>
      </c>
      <c r="L450">
        <v>1977</v>
      </c>
      <c r="M450">
        <v>8</v>
      </c>
      <c r="N450">
        <v>2976</v>
      </c>
      <c r="O450">
        <v>251</v>
      </c>
      <c r="P450">
        <v>1323</v>
      </c>
      <c r="Q450">
        <v>157</v>
      </c>
      <c r="R450">
        <v>815</v>
      </c>
      <c r="S450">
        <v>108</v>
      </c>
      <c r="T450">
        <v>554</v>
      </c>
      <c r="U450">
        <v>53</v>
      </c>
      <c r="V450">
        <v>355</v>
      </c>
      <c r="W450">
        <v>16</v>
      </c>
      <c r="X450">
        <v>4940</v>
      </c>
      <c r="Y450">
        <v>387</v>
      </c>
      <c r="Z450">
        <v>5083</v>
      </c>
      <c r="AA450">
        <v>222</v>
      </c>
      <c r="AB450">
        <v>3156</v>
      </c>
      <c r="AC450">
        <v>88</v>
      </c>
      <c r="AD450">
        <v>5142</v>
      </c>
      <c r="AE450">
        <v>376</v>
      </c>
      <c r="AF450">
        <v>32</v>
      </c>
      <c r="AG450">
        <v>0</v>
      </c>
      <c r="AH450">
        <v>1187</v>
      </c>
      <c r="AI450">
        <v>126</v>
      </c>
      <c r="AJ450">
        <v>112</v>
      </c>
      <c r="AK450">
        <v>11</v>
      </c>
      <c r="AL450">
        <v>394</v>
      </c>
      <c r="AM450">
        <v>8</v>
      </c>
      <c r="AN450">
        <v>270</v>
      </c>
      <c r="AO450">
        <v>50</v>
      </c>
      <c r="AP450">
        <v>2991</v>
      </c>
      <c r="AQ450">
        <v>49</v>
      </c>
      <c r="AR450">
        <v>1604</v>
      </c>
      <c r="AS450">
        <v>164</v>
      </c>
      <c r="AT450">
        <v>8419</v>
      </c>
      <c r="AU450">
        <v>445</v>
      </c>
      <c r="AV450">
        <v>6422</v>
      </c>
      <c r="AW450">
        <v>228</v>
      </c>
      <c r="AX450">
        <v>3601</v>
      </c>
      <c r="AY450">
        <v>381</v>
      </c>
      <c r="AZ450">
        <v>1918</v>
      </c>
      <c r="BA450">
        <v>53</v>
      </c>
      <c r="BB450">
        <v>1683</v>
      </c>
      <c r="BC450">
        <v>328</v>
      </c>
      <c r="BD450">
        <v>1343</v>
      </c>
      <c r="BE450">
        <v>46</v>
      </c>
      <c r="BF450">
        <v>768</v>
      </c>
      <c r="BG450">
        <v>156</v>
      </c>
      <c r="BH450">
        <v>720</v>
      </c>
      <c r="BI450">
        <v>72</v>
      </c>
      <c r="BJ450">
        <v>898</v>
      </c>
      <c r="BK450">
        <v>76</v>
      </c>
      <c r="BL450">
        <v>4296</v>
      </c>
      <c r="BM450">
        <v>498</v>
      </c>
      <c r="BN450">
        <v>3792</v>
      </c>
      <c r="BO450">
        <v>259</v>
      </c>
      <c r="BP450">
        <v>504</v>
      </c>
      <c r="BQ450">
        <v>239</v>
      </c>
      <c r="BR450">
        <v>1727</v>
      </c>
      <c r="BS450">
        <v>87</v>
      </c>
      <c r="BT450">
        <v>1393</v>
      </c>
      <c r="BU450">
        <v>55</v>
      </c>
      <c r="BV450">
        <v>3495</v>
      </c>
      <c r="BW450">
        <v>318</v>
      </c>
      <c r="BX450">
        <v>1135</v>
      </c>
      <c r="BY450">
        <v>212</v>
      </c>
      <c r="BZ450">
        <v>3717</v>
      </c>
      <c r="CA450">
        <v>288</v>
      </c>
      <c r="CB450">
        <v>5670</v>
      </c>
      <c r="CC450">
        <v>418</v>
      </c>
      <c r="CD450">
        <v>1971</v>
      </c>
      <c r="CE450">
        <v>115</v>
      </c>
      <c r="CF450">
        <v>354</v>
      </c>
      <c r="CG450">
        <v>0</v>
      </c>
      <c r="CH450">
        <v>609</v>
      </c>
      <c r="CI450">
        <v>9414</v>
      </c>
      <c r="CJ450">
        <v>4915</v>
      </c>
      <c r="CK450">
        <v>5068</v>
      </c>
      <c r="CL450">
        <v>4004</v>
      </c>
      <c r="CM450">
        <v>4943</v>
      </c>
      <c r="CN450">
        <v>2491</v>
      </c>
      <c r="CO450">
        <v>0</v>
      </c>
      <c r="CP450">
        <v>39</v>
      </c>
      <c r="CQ450">
        <v>134</v>
      </c>
      <c r="CR450">
        <v>24</v>
      </c>
      <c r="CS450">
        <v>354</v>
      </c>
      <c r="CT450">
        <v>221</v>
      </c>
      <c r="CU450">
        <v>53</v>
      </c>
      <c r="CV450">
        <v>208</v>
      </c>
      <c r="CW450">
        <v>261</v>
      </c>
      <c r="CX450">
        <v>1940</v>
      </c>
      <c r="CY450">
        <v>670</v>
      </c>
      <c r="CZ450">
        <v>151</v>
      </c>
      <c r="DA450">
        <v>63</v>
      </c>
      <c r="DB450">
        <v>529</v>
      </c>
      <c r="DC450">
        <v>679</v>
      </c>
      <c r="DD450">
        <v>1285</v>
      </c>
      <c r="DE450">
        <v>2217</v>
      </c>
      <c r="DF450">
        <v>1184</v>
      </c>
      <c r="DG450">
        <v>382</v>
      </c>
      <c r="DH450">
        <v>337</v>
      </c>
      <c r="DI450">
        <v>232</v>
      </c>
      <c r="DJ450">
        <v>0</v>
      </c>
      <c r="DK450">
        <v>570</v>
      </c>
      <c r="DL450">
        <v>381</v>
      </c>
      <c r="DM450">
        <v>6814</v>
      </c>
      <c r="DN450">
        <v>2869</v>
      </c>
      <c r="DO450">
        <v>375</v>
      </c>
      <c r="DP450">
        <v>3026</v>
      </c>
      <c r="DQ450">
        <v>415</v>
      </c>
      <c r="DR450">
        <v>207</v>
      </c>
      <c r="DS450">
        <v>224</v>
      </c>
      <c r="DT450">
        <v>475</v>
      </c>
      <c r="DU450">
        <v>385</v>
      </c>
      <c r="DV450">
        <v>1150</v>
      </c>
      <c r="DW450">
        <v>3401</v>
      </c>
      <c r="DX450" t="s">
        <v>1523</v>
      </c>
      <c r="DY450" t="s">
        <v>1042</v>
      </c>
      <c r="DZ450" t="s">
        <v>1614</v>
      </c>
      <c r="EA450" s="68" t="s">
        <v>700</v>
      </c>
      <c r="EB450">
        <v>55454</v>
      </c>
      <c r="EC450">
        <v>2.9</v>
      </c>
      <c r="ED450">
        <v>1.3</v>
      </c>
      <c r="EE450">
        <v>0.7</v>
      </c>
      <c r="EF450">
        <v>6.8</v>
      </c>
      <c r="EG450">
        <v>10</v>
      </c>
      <c r="EH450">
        <v>11.8</v>
      </c>
      <c r="EI450">
        <v>14.7</v>
      </c>
      <c r="EJ450">
        <v>7</v>
      </c>
      <c r="EK450">
        <v>5.4</v>
      </c>
      <c r="EL450">
        <v>0.4</v>
      </c>
      <c r="EM450">
        <v>4.7</v>
      </c>
      <c r="EN450">
        <v>4.0999999999999996</v>
      </c>
      <c r="EO450">
        <v>4.3</v>
      </c>
      <c r="EP450">
        <v>2.5</v>
      </c>
      <c r="EQ450">
        <v>2.5</v>
      </c>
      <c r="ER450">
        <v>5.4</v>
      </c>
      <c r="ES450">
        <v>38.5</v>
      </c>
      <c r="ET450">
        <v>8.3000000000000007</v>
      </c>
      <c r="EU450">
        <v>15.9</v>
      </c>
      <c r="EV450">
        <v>3.7</v>
      </c>
      <c r="EW450">
        <v>21.6</v>
      </c>
      <c r="EX450">
        <v>1.4</v>
      </c>
      <c r="EY450">
        <v>3.3</v>
      </c>
      <c r="EZ450">
        <v>4.5</v>
      </c>
      <c r="FA450">
        <v>4.5</v>
      </c>
      <c r="FB450">
        <v>9.1999999999999993</v>
      </c>
      <c r="FC450">
        <v>11</v>
      </c>
      <c r="FD450">
        <v>2.1</v>
      </c>
      <c r="FE450">
        <v>4.7</v>
      </c>
      <c r="FF450">
        <v>14.5</v>
      </c>
      <c r="FG450">
        <v>9.6</v>
      </c>
      <c r="FH450">
        <v>10.3</v>
      </c>
      <c r="FI450">
        <v>6.4</v>
      </c>
      <c r="FJ450">
        <v>4</v>
      </c>
      <c r="FK450">
        <v>30.3</v>
      </c>
      <c r="FL450">
        <v>4.0999999999999996</v>
      </c>
      <c r="FM450">
        <v>4.8</v>
      </c>
      <c r="FN450">
        <v>4.4000000000000004</v>
      </c>
      <c r="FO450">
        <v>15.4</v>
      </c>
      <c r="FP450">
        <v>4.9000000000000004</v>
      </c>
      <c r="FQ450">
        <v>5.8</v>
      </c>
      <c r="FR450">
        <v>4.8</v>
      </c>
      <c r="FS450">
        <v>262</v>
      </c>
      <c r="FZ450" t="s">
        <v>1871</v>
      </c>
      <c r="GA450" t="s">
        <v>1871</v>
      </c>
      <c r="GB450" t="s">
        <v>1256</v>
      </c>
      <c r="GC450" s="68" t="s">
        <v>2364</v>
      </c>
    </row>
    <row r="451" spans="1:185" x14ac:dyDescent="0.25">
      <c r="A451">
        <v>55604</v>
      </c>
      <c r="B451">
        <v>3343</v>
      </c>
      <c r="C451">
        <v>151</v>
      </c>
      <c r="D451">
        <v>573</v>
      </c>
      <c r="E451">
        <v>5</v>
      </c>
      <c r="F451">
        <v>1846</v>
      </c>
      <c r="G451">
        <v>146</v>
      </c>
      <c r="H451">
        <v>924</v>
      </c>
      <c r="I451">
        <v>0</v>
      </c>
      <c r="J451">
        <v>196</v>
      </c>
      <c r="K451">
        <v>0</v>
      </c>
      <c r="L451">
        <v>377</v>
      </c>
      <c r="M451">
        <v>5</v>
      </c>
      <c r="N451">
        <v>158</v>
      </c>
      <c r="O451">
        <v>5</v>
      </c>
      <c r="P451">
        <v>268</v>
      </c>
      <c r="Q451">
        <v>45</v>
      </c>
      <c r="R451">
        <v>332</v>
      </c>
      <c r="S451">
        <v>18</v>
      </c>
      <c r="T451">
        <v>422</v>
      </c>
      <c r="U451">
        <v>42</v>
      </c>
      <c r="V451">
        <v>666</v>
      </c>
      <c r="W451">
        <v>36</v>
      </c>
      <c r="X451">
        <v>1619</v>
      </c>
      <c r="Y451">
        <v>86</v>
      </c>
      <c r="Z451">
        <v>1724</v>
      </c>
      <c r="AA451">
        <v>65</v>
      </c>
      <c r="AB451">
        <v>3244</v>
      </c>
      <c r="AC451">
        <v>134</v>
      </c>
      <c r="AD451">
        <v>0</v>
      </c>
      <c r="AE451">
        <v>0</v>
      </c>
      <c r="AF451">
        <v>41</v>
      </c>
      <c r="AG451">
        <v>12</v>
      </c>
      <c r="AH451">
        <v>0</v>
      </c>
      <c r="AI451">
        <v>0</v>
      </c>
      <c r="AJ451">
        <v>34</v>
      </c>
      <c r="AK451">
        <v>0</v>
      </c>
      <c r="AL451">
        <v>24</v>
      </c>
      <c r="AM451">
        <v>5</v>
      </c>
      <c r="AN451">
        <v>73</v>
      </c>
      <c r="AO451">
        <v>0</v>
      </c>
      <c r="AP451">
        <v>3205</v>
      </c>
      <c r="AQ451">
        <v>134</v>
      </c>
      <c r="AR451">
        <v>493</v>
      </c>
      <c r="AS451">
        <v>14</v>
      </c>
      <c r="AT451">
        <v>2850</v>
      </c>
      <c r="AU451">
        <v>137</v>
      </c>
      <c r="AV451">
        <v>3179</v>
      </c>
      <c r="AW451">
        <v>151</v>
      </c>
      <c r="AX451">
        <v>164</v>
      </c>
      <c r="AY451">
        <v>0</v>
      </c>
      <c r="AZ451">
        <v>74</v>
      </c>
      <c r="BA451">
        <v>0</v>
      </c>
      <c r="BB451">
        <v>90</v>
      </c>
      <c r="BC451">
        <v>0</v>
      </c>
      <c r="BD451">
        <v>60</v>
      </c>
      <c r="BE451">
        <v>9</v>
      </c>
      <c r="BF451">
        <v>503</v>
      </c>
      <c r="BG451">
        <v>32</v>
      </c>
      <c r="BH451">
        <v>783</v>
      </c>
      <c r="BI451">
        <v>82</v>
      </c>
      <c r="BJ451">
        <v>1266</v>
      </c>
      <c r="BK451">
        <v>18</v>
      </c>
      <c r="BL451">
        <v>1404</v>
      </c>
      <c r="BM451">
        <v>105</v>
      </c>
      <c r="BN451">
        <v>1351</v>
      </c>
      <c r="BO451">
        <v>104</v>
      </c>
      <c r="BP451">
        <v>53</v>
      </c>
      <c r="BQ451">
        <v>1</v>
      </c>
      <c r="BR451">
        <v>442</v>
      </c>
      <c r="BS451">
        <v>41</v>
      </c>
      <c r="BT451">
        <v>803</v>
      </c>
      <c r="BU451">
        <v>47</v>
      </c>
      <c r="BV451">
        <v>748</v>
      </c>
      <c r="BW451">
        <v>82</v>
      </c>
      <c r="BX451">
        <v>295</v>
      </c>
      <c r="BY451">
        <v>17</v>
      </c>
      <c r="BZ451">
        <v>459</v>
      </c>
      <c r="CA451">
        <v>27</v>
      </c>
      <c r="CB451">
        <v>616</v>
      </c>
      <c r="CC451">
        <v>27</v>
      </c>
      <c r="CD451">
        <v>1409</v>
      </c>
      <c r="CE451">
        <v>108</v>
      </c>
      <c r="CF451">
        <v>1318</v>
      </c>
      <c r="CG451">
        <v>16</v>
      </c>
      <c r="CH451">
        <v>151</v>
      </c>
      <c r="CI451">
        <v>3192</v>
      </c>
      <c r="CJ451">
        <v>2345</v>
      </c>
      <c r="CK451">
        <v>1576</v>
      </c>
      <c r="CL451">
        <v>3113</v>
      </c>
      <c r="CM451">
        <v>120</v>
      </c>
      <c r="CN451">
        <v>9</v>
      </c>
      <c r="CO451">
        <v>61</v>
      </c>
      <c r="CP451">
        <v>143</v>
      </c>
      <c r="CQ451">
        <v>48</v>
      </c>
      <c r="CR451">
        <v>14</v>
      </c>
      <c r="CS451">
        <v>273</v>
      </c>
      <c r="CT451">
        <v>63</v>
      </c>
      <c r="CU451">
        <v>38</v>
      </c>
      <c r="CV451">
        <v>47</v>
      </c>
      <c r="CW451">
        <v>78</v>
      </c>
      <c r="CX451">
        <v>281</v>
      </c>
      <c r="CY451">
        <v>376</v>
      </c>
      <c r="CZ451">
        <v>70</v>
      </c>
      <c r="DA451">
        <v>52</v>
      </c>
      <c r="DB451">
        <v>73</v>
      </c>
      <c r="DC451">
        <v>57</v>
      </c>
      <c r="DD451">
        <v>96</v>
      </c>
      <c r="DE451">
        <v>594</v>
      </c>
      <c r="DF451">
        <v>1065</v>
      </c>
      <c r="DG451">
        <v>927</v>
      </c>
      <c r="DH451">
        <v>233</v>
      </c>
      <c r="DI451">
        <v>15</v>
      </c>
      <c r="DJ451">
        <v>15</v>
      </c>
      <c r="DK451">
        <v>123</v>
      </c>
      <c r="DL451">
        <v>54</v>
      </c>
      <c r="DM451">
        <v>2967</v>
      </c>
      <c r="DN451">
        <v>386</v>
      </c>
      <c r="DO451">
        <v>1313</v>
      </c>
      <c r="DP451">
        <v>346</v>
      </c>
      <c r="DQ451">
        <v>72</v>
      </c>
      <c r="DR451">
        <v>38</v>
      </c>
      <c r="DS451">
        <v>52</v>
      </c>
      <c r="DT451">
        <v>34</v>
      </c>
      <c r="DU451">
        <v>15</v>
      </c>
      <c r="DV451">
        <v>87</v>
      </c>
      <c r="DW451">
        <v>1659</v>
      </c>
      <c r="DX451" t="s">
        <v>1515</v>
      </c>
      <c r="DY451" t="s">
        <v>1031</v>
      </c>
      <c r="DZ451" t="s">
        <v>1629</v>
      </c>
      <c r="EA451" s="68" t="s">
        <v>700</v>
      </c>
      <c r="EB451">
        <v>55604</v>
      </c>
      <c r="EC451">
        <v>2</v>
      </c>
      <c r="ED451">
        <v>8.5</v>
      </c>
      <c r="EE451">
        <v>1.5</v>
      </c>
      <c r="EF451">
        <v>9.3000000000000007</v>
      </c>
      <c r="EG451">
        <v>14.2</v>
      </c>
      <c r="EH451">
        <v>5.0999999999999996</v>
      </c>
      <c r="EI451">
        <v>9.9</v>
      </c>
      <c r="EJ451">
        <v>3.4</v>
      </c>
      <c r="EK451">
        <v>2.9</v>
      </c>
      <c r="EL451">
        <v>1</v>
      </c>
      <c r="EM451">
        <v>3.6</v>
      </c>
      <c r="EN451">
        <v>1.9</v>
      </c>
      <c r="EO451">
        <v>2.2000000000000002</v>
      </c>
      <c r="EP451">
        <v>2.7</v>
      </c>
      <c r="EQ451">
        <v>1.9</v>
      </c>
      <c r="ES451">
        <v>20.9</v>
      </c>
      <c r="EU451">
        <v>37.299999999999997</v>
      </c>
      <c r="EV451">
        <v>41.6</v>
      </c>
      <c r="EW451">
        <v>21.1</v>
      </c>
      <c r="EX451">
        <v>1.9</v>
      </c>
      <c r="EY451">
        <v>2.1</v>
      </c>
      <c r="EZ451">
        <v>10.1</v>
      </c>
      <c r="FA451">
        <v>20.9</v>
      </c>
      <c r="FB451">
        <v>17.600000000000001</v>
      </c>
      <c r="FC451">
        <v>3.6</v>
      </c>
      <c r="FD451">
        <v>2.1</v>
      </c>
      <c r="FE451">
        <v>22.7</v>
      </c>
      <c r="FF451">
        <v>4.2</v>
      </c>
      <c r="FG451">
        <v>6.5</v>
      </c>
      <c r="FH451">
        <v>1.4</v>
      </c>
      <c r="FI451">
        <v>4.3</v>
      </c>
      <c r="FJ451">
        <v>4.4000000000000004</v>
      </c>
      <c r="FK451">
        <v>6.7</v>
      </c>
      <c r="FL451">
        <v>5.0999999999999996</v>
      </c>
      <c r="FM451">
        <v>5.2</v>
      </c>
      <c r="FN451">
        <v>6</v>
      </c>
      <c r="FO451">
        <v>5.7</v>
      </c>
      <c r="FP451">
        <v>4.0999999999999996</v>
      </c>
      <c r="FQ451">
        <v>4</v>
      </c>
      <c r="FR451">
        <v>1.3</v>
      </c>
      <c r="FS451">
        <v>25</v>
      </c>
      <c r="FZ451" t="s">
        <v>1871</v>
      </c>
      <c r="GA451" t="s">
        <v>1871</v>
      </c>
      <c r="GB451" t="s">
        <v>1257</v>
      </c>
      <c r="GC451" s="68" t="s">
        <v>2364</v>
      </c>
    </row>
    <row r="452" spans="1:185" x14ac:dyDescent="0.25">
      <c r="A452">
        <v>55605</v>
      </c>
      <c r="B452">
        <v>722</v>
      </c>
      <c r="C452">
        <v>97</v>
      </c>
      <c r="D452">
        <v>149</v>
      </c>
      <c r="E452">
        <v>16</v>
      </c>
      <c r="F452">
        <v>478</v>
      </c>
      <c r="G452">
        <v>81</v>
      </c>
      <c r="H452">
        <v>95</v>
      </c>
      <c r="I452">
        <v>0</v>
      </c>
      <c r="J452">
        <v>53</v>
      </c>
      <c r="K452">
        <v>6</v>
      </c>
      <c r="L452">
        <v>96</v>
      </c>
      <c r="M452">
        <v>10</v>
      </c>
      <c r="N452">
        <v>74</v>
      </c>
      <c r="O452">
        <v>18</v>
      </c>
      <c r="P452">
        <v>91</v>
      </c>
      <c r="Q452">
        <v>20</v>
      </c>
      <c r="R452">
        <v>100</v>
      </c>
      <c r="S452">
        <v>5</v>
      </c>
      <c r="T452">
        <v>99</v>
      </c>
      <c r="U452">
        <v>13</v>
      </c>
      <c r="V452">
        <v>114</v>
      </c>
      <c r="W452">
        <v>25</v>
      </c>
      <c r="X452">
        <v>349</v>
      </c>
      <c r="Y452">
        <v>45</v>
      </c>
      <c r="Z452">
        <v>373</v>
      </c>
      <c r="AA452">
        <v>52</v>
      </c>
      <c r="AB452">
        <v>181</v>
      </c>
      <c r="AC452">
        <v>8</v>
      </c>
      <c r="AD452">
        <v>2</v>
      </c>
      <c r="AE452">
        <v>0</v>
      </c>
      <c r="AF452">
        <v>414</v>
      </c>
      <c r="AG452">
        <v>69</v>
      </c>
      <c r="AH452">
        <v>47</v>
      </c>
      <c r="AI452">
        <v>15</v>
      </c>
      <c r="AJ452">
        <v>0</v>
      </c>
      <c r="AK452">
        <v>0</v>
      </c>
      <c r="AL452">
        <v>78</v>
      </c>
      <c r="AM452">
        <v>5</v>
      </c>
      <c r="AN452">
        <v>13</v>
      </c>
      <c r="AO452">
        <v>2</v>
      </c>
      <c r="AP452">
        <v>178</v>
      </c>
      <c r="AQ452">
        <v>8</v>
      </c>
      <c r="AR452">
        <v>117</v>
      </c>
      <c r="AS452">
        <v>9</v>
      </c>
      <c r="AT452">
        <v>605</v>
      </c>
      <c r="AU452">
        <v>88</v>
      </c>
      <c r="AV452">
        <v>632</v>
      </c>
      <c r="AW452">
        <v>74</v>
      </c>
      <c r="AX452">
        <v>90</v>
      </c>
      <c r="AY452">
        <v>23</v>
      </c>
      <c r="AZ452">
        <v>27</v>
      </c>
      <c r="BA452">
        <v>4</v>
      </c>
      <c r="BB452">
        <v>63</v>
      </c>
      <c r="BC452">
        <v>19</v>
      </c>
      <c r="BD452">
        <v>45</v>
      </c>
      <c r="BE452">
        <v>9</v>
      </c>
      <c r="BF452">
        <v>210</v>
      </c>
      <c r="BG452">
        <v>26</v>
      </c>
      <c r="BH452">
        <v>167</v>
      </c>
      <c r="BI452">
        <v>15</v>
      </c>
      <c r="BJ452">
        <v>77</v>
      </c>
      <c r="BK452">
        <v>13</v>
      </c>
      <c r="BL452">
        <v>383</v>
      </c>
      <c r="BM452">
        <v>51</v>
      </c>
      <c r="BN452">
        <v>374</v>
      </c>
      <c r="BO452">
        <v>47</v>
      </c>
      <c r="BP452">
        <v>9</v>
      </c>
      <c r="BQ452">
        <v>4</v>
      </c>
      <c r="BR452">
        <v>95</v>
      </c>
      <c r="BS452">
        <v>30</v>
      </c>
      <c r="BT452">
        <v>292</v>
      </c>
      <c r="BU452">
        <v>24</v>
      </c>
      <c r="BV452">
        <v>110</v>
      </c>
      <c r="BW452">
        <v>35</v>
      </c>
      <c r="BX452">
        <v>76</v>
      </c>
      <c r="BY452">
        <v>22</v>
      </c>
      <c r="BZ452">
        <v>132</v>
      </c>
      <c r="CA452">
        <v>28</v>
      </c>
      <c r="CB452">
        <v>200</v>
      </c>
      <c r="CC452">
        <v>38</v>
      </c>
      <c r="CD452">
        <v>396</v>
      </c>
      <c r="CE452">
        <v>45</v>
      </c>
      <c r="CF452">
        <v>126</v>
      </c>
      <c r="CG452">
        <v>14</v>
      </c>
      <c r="CH452">
        <v>97</v>
      </c>
      <c r="CI452">
        <v>625</v>
      </c>
      <c r="CJ452">
        <v>511</v>
      </c>
      <c r="CK452">
        <v>199</v>
      </c>
      <c r="CL452">
        <v>549</v>
      </c>
      <c r="CM452">
        <v>129</v>
      </c>
      <c r="CN452">
        <v>15</v>
      </c>
      <c r="CO452">
        <v>9</v>
      </c>
      <c r="CP452">
        <v>20</v>
      </c>
      <c r="CQ452">
        <v>1</v>
      </c>
      <c r="CR452">
        <v>0</v>
      </c>
      <c r="CS452">
        <v>83</v>
      </c>
      <c r="CT452">
        <v>13</v>
      </c>
      <c r="CU452">
        <v>0</v>
      </c>
      <c r="CV452">
        <v>6</v>
      </c>
      <c r="CW452">
        <v>15</v>
      </c>
      <c r="CX452">
        <v>70</v>
      </c>
      <c r="CY452">
        <v>122</v>
      </c>
      <c r="CZ452">
        <v>6</v>
      </c>
      <c r="DA452">
        <v>78</v>
      </c>
      <c r="DB452">
        <v>17</v>
      </c>
      <c r="DC452">
        <v>13</v>
      </c>
      <c r="DD452">
        <v>36</v>
      </c>
      <c r="DE452">
        <v>134</v>
      </c>
      <c r="DF452">
        <v>232</v>
      </c>
      <c r="DG452">
        <v>125</v>
      </c>
      <c r="DH452">
        <v>50</v>
      </c>
      <c r="DI452">
        <v>36</v>
      </c>
      <c r="DJ452">
        <v>26</v>
      </c>
      <c r="DK452">
        <v>71</v>
      </c>
      <c r="DL452">
        <v>55</v>
      </c>
      <c r="DM452">
        <v>589</v>
      </c>
      <c r="DN452">
        <v>116</v>
      </c>
      <c r="DO452">
        <v>175</v>
      </c>
      <c r="DP452">
        <v>191</v>
      </c>
      <c r="DQ452">
        <v>54</v>
      </c>
      <c r="DR452">
        <v>22</v>
      </c>
      <c r="DS452">
        <v>27</v>
      </c>
      <c r="DT452">
        <v>46</v>
      </c>
      <c r="DU452">
        <v>10</v>
      </c>
      <c r="DV452">
        <v>22</v>
      </c>
      <c r="DW452">
        <v>366</v>
      </c>
      <c r="DX452" t="s">
        <v>1515</v>
      </c>
      <c r="DY452" t="s">
        <v>1031</v>
      </c>
      <c r="DZ452" t="s">
        <v>1630</v>
      </c>
      <c r="EA452" s="68" t="s">
        <v>700</v>
      </c>
      <c r="EB452">
        <v>55605</v>
      </c>
      <c r="EC452">
        <v>5</v>
      </c>
      <c r="ED452">
        <v>12.8</v>
      </c>
      <c r="EE452">
        <v>7.8</v>
      </c>
      <c r="EF452">
        <v>24.5</v>
      </c>
      <c r="EG452">
        <v>12.5</v>
      </c>
      <c r="EH452">
        <v>14.9</v>
      </c>
      <c r="EI452">
        <v>10.8</v>
      </c>
      <c r="EJ452">
        <v>10.8</v>
      </c>
      <c r="EK452">
        <v>19.7</v>
      </c>
      <c r="EL452">
        <v>7.3</v>
      </c>
      <c r="EM452">
        <v>6.8</v>
      </c>
      <c r="EN452">
        <v>16.8</v>
      </c>
      <c r="EO452">
        <v>6.4</v>
      </c>
      <c r="EP452">
        <v>6.3</v>
      </c>
      <c r="EQ452">
        <v>4.8</v>
      </c>
      <c r="ER452">
        <v>100</v>
      </c>
      <c r="ES452">
        <v>6.4</v>
      </c>
      <c r="ET452">
        <v>28.8</v>
      </c>
      <c r="EV452">
        <v>11.4</v>
      </c>
      <c r="EW452">
        <v>28.9</v>
      </c>
      <c r="EX452">
        <v>4.9000000000000004</v>
      </c>
      <c r="EY452">
        <v>4.8</v>
      </c>
      <c r="EZ452">
        <v>17.7</v>
      </c>
      <c r="FA452">
        <v>24.9</v>
      </c>
      <c r="FB452">
        <v>20.399999999999999</v>
      </c>
      <c r="FC452">
        <v>6.8</v>
      </c>
      <c r="FD452">
        <v>5.7</v>
      </c>
      <c r="FE452">
        <v>16.2</v>
      </c>
      <c r="FF452">
        <v>6.3</v>
      </c>
      <c r="FG452">
        <v>5.9</v>
      </c>
      <c r="FH452">
        <v>12.1</v>
      </c>
      <c r="FI452">
        <v>6.8</v>
      </c>
      <c r="FJ452">
        <v>6.4</v>
      </c>
      <c r="FK452">
        <v>55.6</v>
      </c>
      <c r="FL452">
        <v>13.9</v>
      </c>
      <c r="FM452">
        <v>5.9</v>
      </c>
      <c r="FN452">
        <v>15.2</v>
      </c>
      <c r="FO452">
        <v>16.2</v>
      </c>
      <c r="FP452">
        <v>9.6</v>
      </c>
      <c r="FQ452">
        <v>6.2</v>
      </c>
      <c r="FR452">
        <v>10</v>
      </c>
      <c r="FS452">
        <v>15</v>
      </c>
      <c r="FZ452" t="s">
        <v>1871</v>
      </c>
      <c r="GA452" t="s">
        <v>1872</v>
      </c>
      <c r="GB452" t="s">
        <v>1258</v>
      </c>
      <c r="GC452" s="68" t="s">
        <v>2364</v>
      </c>
    </row>
    <row r="453" spans="1:185" x14ac:dyDescent="0.25">
      <c r="A453">
        <v>55614</v>
      </c>
      <c r="B453">
        <v>2250</v>
      </c>
      <c r="C453">
        <v>165</v>
      </c>
      <c r="D453">
        <v>396</v>
      </c>
      <c r="E453">
        <v>33</v>
      </c>
      <c r="F453">
        <v>1340</v>
      </c>
      <c r="G453">
        <v>129</v>
      </c>
      <c r="H453">
        <v>514</v>
      </c>
      <c r="I453">
        <v>3</v>
      </c>
      <c r="J453">
        <v>156</v>
      </c>
      <c r="K453">
        <v>11</v>
      </c>
      <c r="L453">
        <v>240</v>
      </c>
      <c r="M453">
        <v>22</v>
      </c>
      <c r="N453">
        <v>85</v>
      </c>
      <c r="O453">
        <v>20</v>
      </c>
      <c r="P453">
        <v>205</v>
      </c>
      <c r="Q453">
        <v>26</v>
      </c>
      <c r="R453">
        <v>236</v>
      </c>
      <c r="S453">
        <v>10</v>
      </c>
      <c r="T453">
        <v>334</v>
      </c>
      <c r="U453">
        <v>28</v>
      </c>
      <c r="V453">
        <v>480</v>
      </c>
      <c r="W453">
        <v>45</v>
      </c>
      <c r="X453">
        <v>1136</v>
      </c>
      <c r="Y453">
        <v>60</v>
      </c>
      <c r="Z453">
        <v>1114</v>
      </c>
      <c r="AA453">
        <v>105</v>
      </c>
      <c r="AB453">
        <v>2077</v>
      </c>
      <c r="AC453">
        <v>162</v>
      </c>
      <c r="AD453">
        <v>10</v>
      </c>
      <c r="AE453">
        <v>0</v>
      </c>
      <c r="AF453">
        <v>4</v>
      </c>
      <c r="AG453">
        <v>0</v>
      </c>
      <c r="AH453">
        <v>0</v>
      </c>
      <c r="AI453">
        <v>0</v>
      </c>
      <c r="AJ453">
        <v>27</v>
      </c>
      <c r="AK453">
        <v>0</v>
      </c>
      <c r="AL453">
        <v>89</v>
      </c>
      <c r="AM453">
        <v>3</v>
      </c>
      <c r="AN453">
        <v>63</v>
      </c>
      <c r="AO453">
        <v>8</v>
      </c>
      <c r="AP453">
        <v>2036</v>
      </c>
      <c r="AQ453">
        <v>154</v>
      </c>
      <c r="AR453">
        <v>355</v>
      </c>
      <c r="AS453">
        <v>19</v>
      </c>
      <c r="AT453">
        <v>1895</v>
      </c>
      <c r="AU453">
        <v>146</v>
      </c>
      <c r="AV453">
        <v>2162</v>
      </c>
      <c r="AW453">
        <v>157</v>
      </c>
      <c r="AX453">
        <v>88</v>
      </c>
      <c r="AY453">
        <v>8</v>
      </c>
      <c r="AZ453">
        <v>82</v>
      </c>
      <c r="BA453">
        <v>8</v>
      </c>
      <c r="BB453">
        <v>6</v>
      </c>
      <c r="BC453">
        <v>0</v>
      </c>
      <c r="BD453">
        <v>61</v>
      </c>
      <c r="BE453">
        <v>1</v>
      </c>
      <c r="BF453">
        <v>659</v>
      </c>
      <c r="BG453">
        <v>62</v>
      </c>
      <c r="BH453">
        <v>533</v>
      </c>
      <c r="BI453">
        <v>37</v>
      </c>
      <c r="BJ453">
        <v>516</v>
      </c>
      <c r="BK453">
        <v>12</v>
      </c>
      <c r="BL453">
        <v>1006</v>
      </c>
      <c r="BM453">
        <v>67</v>
      </c>
      <c r="BN453">
        <v>962</v>
      </c>
      <c r="BO453">
        <v>56</v>
      </c>
      <c r="BP453">
        <v>44</v>
      </c>
      <c r="BQ453">
        <v>11</v>
      </c>
      <c r="BR453">
        <v>334</v>
      </c>
      <c r="BS453">
        <v>62</v>
      </c>
      <c r="BT453">
        <v>759</v>
      </c>
      <c r="BU453">
        <v>47</v>
      </c>
      <c r="BV453">
        <v>296</v>
      </c>
      <c r="BW453">
        <v>19</v>
      </c>
      <c r="BX453">
        <v>285</v>
      </c>
      <c r="BY453">
        <v>63</v>
      </c>
      <c r="BZ453">
        <v>148</v>
      </c>
      <c r="CA453">
        <v>18</v>
      </c>
      <c r="CB453">
        <v>275</v>
      </c>
      <c r="CC453">
        <v>18</v>
      </c>
      <c r="CD453">
        <v>1027</v>
      </c>
      <c r="CE453">
        <v>109</v>
      </c>
      <c r="CF453">
        <v>946</v>
      </c>
      <c r="CG453">
        <v>38</v>
      </c>
      <c r="CH453">
        <v>165</v>
      </c>
      <c r="CI453">
        <v>2085</v>
      </c>
      <c r="CJ453">
        <v>1619</v>
      </c>
      <c r="CK453">
        <v>849</v>
      </c>
      <c r="CL453">
        <v>2115</v>
      </c>
      <c r="CM453">
        <v>84</v>
      </c>
      <c r="CN453">
        <v>66</v>
      </c>
      <c r="CO453">
        <v>68</v>
      </c>
      <c r="CP453">
        <v>70</v>
      </c>
      <c r="CQ453">
        <v>99</v>
      </c>
      <c r="CR453">
        <v>20</v>
      </c>
      <c r="CS453">
        <v>126</v>
      </c>
      <c r="CT453">
        <v>52</v>
      </c>
      <c r="CU453">
        <v>23</v>
      </c>
      <c r="CV453">
        <v>82</v>
      </c>
      <c r="CW453">
        <v>67</v>
      </c>
      <c r="CX453">
        <v>286</v>
      </c>
      <c r="CY453">
        <v>79</v>
      </c>
      <c r="CZ453">
        <v>17</v>
      </c>
      <c r="DA453">
        <v>57</v>
      </c>
      <c r="DB453">
        <v>72</v>
      </c>
      <c r="DC453">
        <v>27</v>
      </c>
      <c r="DD453">
        <v>57</v>
      </c>
      <c r="DE453">
        <v>369</v>
      </c>
      <c r="DF453">
        <v>782</v>
      </c>
      <c r="DG453">
        <v>648</v>
      </c>
      <c r="DH453">
        <v>195</v>
      </c>
      <c r="DI453">
        <v>56</v>
      </c>
      <c r="DJ453">
        <v>18</v>
      </c>
      <c r="DK453">
        <v>78</v>
      </c>
      <c r="DL453">
        <v>52</v>
      </c>
      <c r="DM453">
        <v>2135</v>
      </c>
      <c r="DN453">
        <v>170</v>
      </c>
      <c r="DO453">
        <v>1008</v>
      </c>
      <c r="DP453">
        <v>143</v>
      </c>
      <c r="DQ453">
        <v>25</v>
      </c>
      <c r="DR453">
        <v>10</v>
      </c>
      <c r="DS453">
        <v>11</v>
      </c>
      <c r="DT453">
        <v>6</v>
      </c>
      <c r="DU453">
        <v>28</v>
      </c>
      <c r="DV453">
        <v>42</v>
      </c>
      <c r="DW453">
        <v>1151</v>
      </c>
      <c r="DX453" t="s">
        <v>1515</v>
      </c>
      <c r="DY453" t="s">
        <v>1053</v>
      </c>
      <c r="DZ453" t="s">
        <v>1631</v>
      </c>
      <c r="EA453" s="68" t="s">
        <v>700</v>
      </c>
      <c r="EB453">
        <v>55614</v>
      </c>
      <c r="EC453">
        <v>3.6</v>
      </c>
      <c r="ED453">
        <v>8</v>
      </c>
      <c r="EE453">
        <v>11.9</v>
      </c>
      <c r="EF453">
        <v>32.299999999999997</v>
      </c>
      <c r="EG453">
        <v>10.9</v>
      </c>
      <c r="EH453">
        <v>5.3</v>
      </c>
      <c r="EI453">
        <v>7.3</v>
      </c>
      <c r="EJ453">
        <v>5.8</v>
      </c>
      <c r="EK453">
        <v>7.1</v>
      </c>
      <c r="EL453">
        <v>8.1999999999999993</v>
      </c>
      <c r="EM453">
        <v>5</v>
      </c>
      <c r="EN453">
        <v>1</v>
      </c>
      <c r="EO453">
        <v>3.2</v>
      </c>
      <c r="EP453">
        <v>4.8</v>
      </c>
      <c r="EQ453">
        <v>3.9</v>
      </c>
      <c r="ER453">
        <v>68.8</v>
      </c>
      <c r="ES453">
        <v>100</v>
      </c>
      <c r="EU453">
        <v>41.9</v>
      </c>
      <c r="EV453">
        <v>7.5</v>
      </c>
      <c r="EW453">
        <v>19.5</v>
      </c>
      <c r="EX453">
        <v>4</v>
      </c>
      <c r="EY453">
        <v>3.7</v>
      </c>
      <c r="EZ453">
        <v>17.399999999999999</v>
      </c>
      <c r="FA453">
        <v>19</v>
      </c>
      <c r="FB453">
        <v>88.8</v>
      </c>
      <c r="FC453">
        <v>4.5</v>
      </c>
      <c r="FD453">
        <v>4.0999999999999996</v>
      </c>
      <c r="FE453">
        <v>3.6</v>
      </c>
      <c r="FF453">
        <v>5.3</v>
      </c>
      <c r="FG453">
        <v>4.4000000000000004</v>
      </c>
      <c r="FH453">
        <v>3.3</v>
      </c>
      <c r="FI453">
        <v>3.8</v>
      </c>
      <c r="FJ453">
        <v>3.8</v>
      </c>
      <c r="FK453">
        <v>25.5</v>
      </c>
      <c r="FL453">
        <v>11.1</v>
      </c>
      <c r="FM453">
        <v>4.2</v>
      </c>
      <c r="FN453">
        <v>4.4000000000000004</v>
      </c>
      <c r="FO453">
        <v>12.8</v>
      </c>
      <c r="FP453">
        <v>5.3</v>
      </c>
      <c r="FQ453">
        <v>6.6</v>
      </c>
      <c r="FR453">
        <v>3.4</v>
      </c>
      <c r="FS453">
        <v>15</v>
      </c>
      <c r="FZ453" t="s">
        <v>1871</v>
      </c>
      <c r="GA453" t="s">
        <v>1871</v>
      </c>
      <c r="GB453" t="s">
        <v>1259</v>
      </c>
      <c r="GC453" s="68" t="s">
        <v>2364</v>
      </c>
    </row>
    <row r="454" spans="1:185" x14ac:dyDescent="0.25">
      <c r="A454">
        <v>55704</v>
      </c>
      <c r="B454">
        <v>997</v>
      </c>
      <c r="C454">
        <v>51</v>
      </c>
      <c r="D454">
        <v>241</v>
      </c>
      <c r="E454">
        <v>6</v>
      </c>
      <c r="F454">
        <v>567</v>
      </c>
      <c r="G454">
        <v>45</v>
      </c>
      <c r="H454">
        <v>189</v>
      </c>
      <c r="I454">
        <v>0</v>
      </c>
      <c r="J454">
        <v>62</v>
      </c>
      <c r="K454">
        <v>0</v>
      </c>
      <c r="L454">
        <v>179</v>
      </c>
      <c r="M454">
        <v>6</v>
      </c>
      <c r="N454">
        <v>48</v>
      </c>
      <c r="O454">
        <v>6</v>
      </c>
      <c r="P454">
        <v>116</v>
      </c>
      <c r="Q454">
        <v>19</v>
      </c>
      <c r="R454">
        <v>133</v>
      </c>
      <c r="S454">
        <v>3</v>
      </c>
      <c r="T454">
        <v>121</v>
      </c>
      <c r="U454">
        <v>15</v>
      </c>
      <c r="V454">
        <v>149</v>
      </c>
      <c r="W454">
        <v>2</v>
      </c>
      <c r="X454">
        <v>557</v>
      </c>
      <c r="Y454">
        <v>37</v>
      </c>
      <c r="Z454">
        <v>440</v>
      </c>
      <c r="AA454">
        <v>14</v>
      </c>
      <c r="AB454">
        <v>949</v>
      </c>
      <c r="AC454">
        <v>45</v>
      </c>
      <c r="AD454">
        <v>0</v>
      </c>
      <c r="AE454">
        <v>0</v>
      </c>
      <c r="AF454">
        <v>31</v>
      </c>
      <c r="AG454">
        <v>6</v>
      </c>
      <c r="AH454">
        <v>0</v>
      </c>
      <c r="AI454">
        <v>0</v>
      </c>
      <c r="AJ454">
        <v>0</v>
      </c>
      <c r="AK454">
        <v>0</v>
      </c>
      <c r="AL454">
        <v>17</v>
      </c>
      <c r="AM454">
        <v>0</v>
      </c>
      <c r="AN454">
        <v>11</v>
      </c>
      <c r="AO454">
        <v>6</v>
      </c>
      <c r="AP454">
        <v>938</v>
      </c>
      <c r="AQ454">
        <v>39</v>
      </c>
      <c r="AR454">
        <v>159</v>
      </c>
      <c r="AS454">
        <v>7</v>
      </c>
      <c r="AT454">
        <v>838</v>
      </c>
      <c r="AU454">
        <v>44</v>
      </c>
      <c r="AV454">
        <v>984</v>
      </c>
      <c r="AW454">
        <v>51</v>
      </c>
      <c r="AX454">
        <v>13</v>
      </c>
      <c r="AY454">
        <v>0</v>
      </c>
      <c r="AZ454">
        <v>6</v>
      </c>
      <c r="BA454">
        <v>0</v>
      </c>
      <c r="BB454">
        <v>7</v>
      </c>
      <c r="BC454">
        <v>0</v>
      </c>
      <c r="BD454">
        <v>83</v>
      </c>
      <c r="BE454">
        <v>15</v>
      </c>
      <c r="BF454">
        <v>279</v>
      </c>
      <c r="BG454">
        <v>17</v>
      </c>
      <c r="BH454">
        <v>211</v>
      </c>
      <c r="BI454">
        <v>7</v>
      </c>
      <c r="BJ454">
        <v>135</v>
      </c>
      <c r="BK454">
        <v>0</v>
      </c>
      <c r="BL454">
        <v>426</v>
      </c>
      <c r="BM454">
        <v>35</v>
      </c>
      <c r="BN454">
        <v>415</v>
      </c>
      <c r="BO454">
        <v>29</v>
      </c>
      <c r="BP454">
        <v>11</v>
      </c>
      <c r="BQ454">
        <v>6</v>
      </c>
      <c r="BR454">
        <v>141</v>
      </c>
      <c r="BS454">
        <v>10</v>
      </c>
      <c r="BT454">
        <v>304</v>
      </c>
      <c r="BU454">
        <v>10</v>
      </c>
      <c r="BV454">
        <v>147</v>
      </c>
      <c r="BW454">
        <v>25</v>
      </c>
      <c r="BX454">
        <v>116</v>
      </c>
      <c r="BY454">
        <v>10</v>
      </c>
      <c r="BZ454">
        <v>146</v>
      </c>
      <c r="CA454">
        <v>17</v>
      </c>
      <c r="CB454">
        <v>226</v>
      </c>
      <c r="CC454">
        <v>17</v>
      </c>
      <c r="CD454">
        <v>451</v>
      </c>
      <c r="CE454">
        <v>31</v>
      </c>
      <c r="CF454">
        <v>311</v>
      </c>
      <c r="CG454">
        <v>3</v>
      </c>
      <c r="CH454">
        <v>51</v>
      </c>
      <c r="CI454">
        <v>946</v>
      </c>
      <c r="CJ454">
        <v>727</v>
      </c>
      <c r="CK454">
        <v>434</v>
      </c>
      <c r="CL454">
        <v>933</v>
      </c>
      <c r="CM454">
        <v>22</v>
      </c>
      <c r="CN454">
        <v>3</v>
      </c>
      <c r="CO454">
        <v>29</v>
      </c>
      <c r="CP454">
        <v>68</v>
      </c>
      <c r="CQ454">
        <v>15</v>
      </c>
      <c r="CR454">
        <v>18</v>
      </c>
      <c r="CS454">
        <v>39</v>
      </c>
      <c r="CT454">
        <v>27</v>
      </c>
      <c r="CU454">
        <v>9</v>
      </c>
      <c r="CV454">
        <v>23</v>
      </c>
      <c r="CW454">
        <v>19</v>
      </c>
      <c r="CX454">
        <v>84</v>
      </c>
      <c r="CY454">
        <v>44</v>
      </c>
      <c r="CZ454">
        <v>13</v>
      </c>
      <c r="DA454">
        <v>48</v>
      </c>
      <c r="DB454">
        <v>21</v>
      </c>
      <c r="DC454">
        <v>24</v>
      </c>
      <c r="DD454">
        <v>61</v>
      </c>
      <c r="DE454">
        <v>139</v>
      </c>
      <c r="DF454">
        <v>267</v>
      </c>
      <c r="DG454">
        <v>221</v>
      </c>
      <c r="DH454">
        <v>77</v>
      </c>
      <c r="DI454">
        <v>16</v>
      </c>
      <c r="DJ454">
        <v>11</v>
      </c>
      <c r="DK454">
        <v>30</v>
      </c>
      <c r="DL454">
        <v>11</v>
      </c>
      <c r="DM454">
        <v>945</v>
      </c>
      <c r="DN454">
        <v>48</v>
      </c>
      <c r="DO454">
        <v>328</v>
      </c>
      <c r="DP454">
        <v>78</v>
      </c>
      <c r="DQ454">
        <v>10</v>
      </c>
      <c r="DR454">
        <v>5</v>
      </c>
      <c r="DS454">
        <v>5</v>
      </c>
      <c r="DT454">
        <v>15</v>
      </c>
      <c r="DU454">
        <v>8</v>
      </c>
      <c r="DV454">
        <v>19</v>
      </c>
      <c r="DW454">
        <v>406</v>
      </c>
      <c r="DX454" t="s">
        <v>1517</v>
      </c>
      <c r="DY454" t="s">
        <v>1073</v>
      </c>
      <c r="DZ454" t="s">
        <v>1632</v>
      </c>
      <c r="EA454" s="68" t="s">
        <v>700</v>
      </c>
      <c r="EB454">
        <v>55704</v>
      </c>
      <c r="EC454">
        <v>2.2000000000000002</v>
      </c>
      <c r="ED454">
        <v>24.2</v>
      </c>
      <c r="EE454">
        <v>2.7</v>
      </c>
      <c r="EF454">
        <v>13.8</v>
      </c>
      <c r="EG454">
        <v>9.9</v>
      </c>
      <c r="EH454">
        <v>3.4</v>
      </c>
      <c r="EI454">
        <v>7.8</v>
      </c>
      <c r="EJ454">
        <v>2.5</v>
      </c>
      <c r="EK454">
        <v>13.6</v>
      </c>
      <c r="EL454">
        <v>2.1</v>
      </c>
      <c r="EM454">
        <v>3.6</v>
      </c>
      <c r="EN454">
        <v>8.8000000000000007</v>
      </c>
      <c r="EO454">
        <v>3.2</v>
      </c>
      <c r="EP454">
        <v>2</v>
      </c>
      <c r="EQ454">
        <v>2.1</v>
      </c>
      <c r="ES454">
        <v>22.3</v>
      </c>
      <c r="EV454">
        <v>52.8</v>
      </c>
      <c r="EW454">
        <v>39.200000000000003</v>
      </c>
      <c r="EX454">
        <v>2</v>
      </c>
      <c r="EY454">
        <v>2.2000000000000002</v>
      </c>
      <c r="EZ454">
        <v>60.4</v>
      </c>
      <c r="FA454">
        <v>88.8</v>
      </c>
      <c r="FB454">
        <v>82.3</v>
      </c>
      <c r="FC454">
        <v>4</v>
      </c>
      <c r="FD454">
        <v>2.4</v>
      </c>
      <c r="FE454">
        <v>11.4</v>
      </c>
      <c r="FF454">
        <v>4</v>
      </c>
      <c r="FG454">
        <v>2.6</v>
      </c>
      <c r="FH454">
        <v>12.1</v>
      </c>
      <c r="FI454">
        <v>4.2</v>
      </c>
      <c r="FJ454">
        <v>3.6</v>
      </c>
      <c r="FK454">
        <v>34</v>
      </c>
      <c r="FL454">
        <v>5</v>
      </c>
      <c r="FM454">
        <v>2.6</v>
      </c>
      <c r="FN454">
        <v>10.1</v>
      </c>
      <c r="FO454">
        <v>6</v>
      </c>
      <c r="FP454">
        <v>5.8</v>
      </c>
      <c r="FQ454">
        <v>3.9</v>
      </c>
      <c r="FR454">
        <v>1.1000000000000001</v>
      </c>
      <c r="FS454">
        <v>13</v>
      </c>
      <c r="FZ454" t="s">
        <v>1871</v>
      </c>
      <c r="GA454" t="s">
        <v>1871</v>
      </c>
      <c r="GB454" t="s">
        <v>1260</v>
      </c>
      <c r="GC454" s="68" t="s">
        <v>2364</v>
      </c>
    </row>
    <row r="455" spans="1:185" x14ac:dyDescent="0.25">
      <c r="A455">
        <v>55706</v>
      </c>
      <c r="B455">
        <v>1607</v>
      </c>
      <c r="C455">
        <v>98</v>
      </c>
      <c r="D455">
        <v>226</v>
      </c>
      <c r="E455">
        <v>4</v>
      </c>
      <c r="F455">
        <v>911</v>
      </c>
      <c r="G455">
        <v>94</v>
      </c>
      <c r="H455">
        <v>470</v>
      </c>
      <c r="I455">
        <v>0</v>
      </c>
      <c r="J455">
        <v>69</v>
      </c>
      <c r="K455">
        <v>0</v>
      </c>
      <c r="L455">
        <v>157</v>
      </c>
      <c r="M455">
        <v>4</v>
      </c>
      <c r="N455">
        <v>90</v>
      </c>
      <c r="O455">
        <v>3</v>
      </c>
      <c r="P455">
        <v>156</v>
      </c>
      <c r="Q455">
        <v>31</v>
      </c>
      <c r="R455">
        <v>124</v>
      </c>
      <c r="S455">
        <v>6</v>
      </c>
      <c r="T455">
        <v>229</v>
      </c>
      <c r="U455">
        <v>38</v>
      </c>
      <c r="V455">
        <v>312</v>
      </c>
      <c r="W455">
        <v>16</v>
      </c>
      <c r="X455">
        <v>830</v>
      </c>
      <c r="Y455">
        <v>60</v>
      </c>
      <c r="Z455">
        <v>777</v>
      </c>
      <c r="AA455">
        <v>38</v>
      </c>
      <c r="AB455">
        <v>1559</v>
      </c>
      <c r="AC455">
        <v>98</v>
      </c>
      <c r="AD455">
        <v>0</v>
      </c>
      <c r="AE455">
        <v>0</v>
      </c>
      <c r="AF455">
        <v>12</v>
      </c>
      <c r="AG455">
        <v>0</v>
      </c>
      <c r="AH455">
        <v>9</v>
      </c>
      <c r="AI455">
        <v>0</v>
      </c>
      <c r="AJ455">
        <v>0</v>
      </c>
      <c r="AK455">
        <v>0</v>
      </c>
      <c r="AL455">
        <v>27</v>
      </c>
      <c r="AM455">
        <v>0</v>
      </c>
      <c r="AN455">
        <v>5</v>
      </c>
      <c r="AO455">
        <v>0</v>
      </c>
      <c r="AP455">
        <v>1554</v>
      </c>
      <c r="AQ455">
        <v>98</v>
      </c>
      <c r="AR455">
        <v>352</v>
      </c>
      <c r="AS455">
        <v>3</v>
      </c>
      <c r="AT455">
        <v>1255</v>
      </c>
      <c r="AU455">
        <v>95</v>
      </c>
      <c r="AV455">
        <v>1597</v>
      </c>
      <c r="AW455">
        <v>98</v>
      </c>
      <c r="AX455">
        <v>10</v>
      </c>
      <c r="AY455">
        <v>0</v>
      </c>
      <c r="AZ455">
        <v>7</v>
      </c>
      <c r="BA455">
        <v>0</v>
      </c>
      <c r="BB455">
        <v>3</v>
      </c>
      <c r="BC455">
        <v>0</v>
      </c>
      <c r="BD455">
        <v>113</v>
      </c>
      <c r="BE455">
        <v>2</v>
      </c>
      <c r="BF455">
        <v>446</v>
      </c>
      <c r="BG455">
        <v>35</v>
      </c>
      <c r="BH455">
        <v>583</v>
      </c>
      <c r="BI455">
        <v>51</v>
      </c>
      <c r="BJ455">
        <v>149</v>
      </c>
      <c r="BK455">
        <v>3</v>
      </c>
      <c r="BL455">
        <v>724</v>
      </c>
      <c r="BM455">
        <v>89</v>
      </c>
      <c r="BN455">
        <v>675</v>
      </c>
      <c r="BO455">
        <v>69</v>
      </c>
      <c r="BP455">
        <v>49</v>
      </c>
      <c r="BQ455">
        <v>20</v>
      </c>
      <c r="BR455">
        <v>187</v>
      </c>
      <c r="BS455">
        <v>5</v>
      </c>
      <c r="BT455">
        <v>460</v>
      </c>
      <c r="BU455">
        <v>45</v>
      </c>
      <c r="BV455">
        <v>267</v>
      </c>
      <c r="BW455">
        <v>47</v>
      </c>
      <c r="BX455">
        <v>184</v>
      </c>
      <c r="BY455">
        <v>2</v>
      </c>
      <c r="BZ455">
        <v>152</v>
      </c>
      <c r="CA455">
        <v>3</v>
      </c>
      <c r="CB455">
        <v>261</v>
      </c>
      <c r="CC455">
        <v>3</v>
      </c>
      <c r="CD455">
        <v>960</v>
      </c>
      <c r="CE455">
        <v>67</v>
      </c>
      <c r="CF455">
        <v>382</v>
      </c>
      <c r="CG455">
        <v>28</v>
      </c>
      <c r="CH455">
        <v>98</v>
      </c>
      <c r="CI455">
        <v>1509</v>
      </c>
      <c r="CJ455">
        <v>1099</v>
      </c>
      <c r="CK455">
        <v>816</v>
      </c>
      <c r="CL455">
        <v>1554</v>
      </c>
      <c r="CM455">
        <v>10</v>
      </c>
      <c r="CN455">
        <v>0</v>
      </c>
      <c r="CO455">
        <v>90</v>
      </c>
      <c r="CP455">
        <v>55</v>
      </c>
      <c r="CQ455">
        <v>64</v>
      </c>
      <c r="CR455">
        <v>14</v>
      </c>
      <c r="CS455">
        <v>57</v>
      </c>
      <c r="CT455">
        <v>24</v>
      </c>
      <c r="CU455">
        <v>0</v>
      </c>
      <c r="CV455">
        <v>47</v>
      </c>
      <c r="CW455">
        <v>41</v>
      </c>
      <c r="CX455">
        <v>182</v>
      </c>
      <c r="CY455">
        <v>57</v>
      </c>
      <c r="CZ455">
        <v>51</v>
      </c>
      <c r="DA455">
        <v>46</v>
      </c>
      <c r="DB455">
        <v>77</v>
      </c>
      <c r="DC455">
        <v>38</v>
      </c>
      <c r="DD455">
        <v>61</v>
      </c>
      <c r="DE455">
        <v>378</v>
      </c>
      <c r="DF455">
        <v>477</v>
      </c>
      <c r="DG455">
        <v>366</v>
      </c>
      <c r="DH455">
        <v>76</v>
      </c>
      <c r="DI455">
        <v>40</v>
      </c>
      <c r="DJ455">
        <v>25</v>
      </c>
      <c r="DK455">
        <v>71</v>
      </c>
      <c r="DL455">
        <v>46</v>
      </c>
      <c r="DM455">
        <v>1452</v>
      </c>
      <c r="DN455">
        <v>157</v>
      </c>
      <c r="DO455">
        <v>697</v>
      </c>
      <c r="DP455">
        <v>158</v>
      </c>
      <c r="DQ455">
        <v>27</v>
      </c>
      <c r="DR455">
        <v>20</v>
      </c>
      <c r="DS455">
        <v>29</v>
      </c>
      <c r="DT455">
        <v>10</v>
      </c>
      <c r="DU455">
        <v>24</v>
      </c>
      <c r="DV455">
        <v>26</v>
      </c>
      <c r="DW455">
        <v>855</v>
      </c>
      <c r="DX455" t="s">
        <v>1515</v>
      </c>
      <c r="DY455" t="s">
        <v>1084</v>
      </c>
      <c r="DZ455" t="s">
        <v>1633</v>
      </c>
      <c r="EA455" s="68" t="s">
        <v>700</v>
      </c>
      <c r="EB455">
        <v>55706</v>
      </c>
      <c r="EC455">
        <v>3</v>
      </c>
      <c r="ED455">
        <v>22.2</v>
      </c>
      <c r="EE455">
        <v>3.5</v>
      </c>
      <c r="EF455">
        <v>4.5</v>
      </c>
      <c r="EG455">
        <v>16.2</v>
      </c>
      <c r="EH455">
        <v>4.9000000000000004</v>
      </c>
      <c r="EI455">
        <v>13.3</v>
      </c>
      <c r="EJ455">
        <v>4.9000000000000004</v>
      </c>
      <c r="EK455">
        <v>8.3000000000000007</v>
      </c>
      <c r="EL455">
        <v>2.4</v>
      </c>
      <c r="EM455">
        <v>5.0999999999999996</v>
      </c>
      <c r="EN455">
        <v>3.7</v>
      </c>
      <c r="EO455">
        <v>3.8</v>
      </c>
      <c r="EP455">
        <v>2.9</v>
      </c>
      <c r="EQ455">
        <v>3.1</v>
      </c>
      <c r="ES455">
        <v>62.8</v>
      </c>
      <c r="ET455">
        <v>72.5</v>
      </c>
      <c r="EV455">
        <v>41.9</v>
      </c>
      <c r="EW455">
        <v>97.3</v>
      </c>
      <c r="EX455">
        <v>3.1</v>
      </c>
      <c r="EY455">
        <v>3</v>
      </c>
      <c r="EZ455">
        <v>68.8</v>
      </c>
      <c r="FA455">
        <v>82.3</v>
      </c>
      <c r="FB455">
        <v>100</v>
      </c>
      <c r="FC455">
        <v>1.6</v>
      </c>
      <c r="FD455">
        <v>3.8</v>
      </c>
      <c r="FE455">
        <v>3</v>
      </c>
      <c r="FF455">
        <v>3.7</v>
      </c>
      <c r="FG455">
        <v>6.3</v>
      </c>
      <c r="FH455">
        <v>3.4</v>
      </c>
      <c r="FI455">
        <v>6.2</v>
      </c>
      <c r="FJ455">
        <v>5.7</v>
      </c>
      <c r="FK455">
        <v>28.1</v>
      </c>
      <c r="FL455">
        <v>3.8</v>
      </c>
      <c r="FM455">
        <v>4.8</v>
      </c>
      <c r="FN455">
        <v>11.8</v>
      </c>
      <c r="FO455">
        <v>1.9</v>
      </c>
      <c r="FP455">
        <v>1.5</v>
      </c>
      <c r="FQ455">
        <v>3.6</v>
      </c>
      <c r="FR455">
        <v>8.4</v>
      </c>
      <c r="FS455">
        <v>4</v>
      </c>
      <c r="FZ455" t="s">
        <v>1871</v>
      </c>
      <c r="GA455" t="s">
        <v>1871</v>
      </c>
      <c r="GB455" t="s">
        <v>1261</v>
      </c>
      <c r="GC455" s="68" t="s">
        <v>2364</v>
      </c>
    </row>
    <row r="456" spans="1:185" x14ac:dyDescent="0.25">
      <c r="A456">
        <v>55709</v>
      </c>
      <c r="B456">
        <v>3838</v>
      </c>
      <c r="C456">
        <v>162</v>
      </c>
      <c r="D456">
        <v>810</v>
      </c>
      <c r="E456">
        <v>28</v>
      </c>
      <c r="F456">
        <v>2360</v>
      </c>
      <c r="G456">
        <v>134</v>
      </c>
      <c r="H456">
        <v>668</v>
      </c>
      <c r="I456">
        <v>0</v>
      </c>
      <c r="J456">
        <v>222</v>
      </c>
      <c r="K456">
        <v>10</v>
      </c>
      <c r="L456">
        <v>588</v>
      </c>
      <c r="M456">
        <v>18</v>
      </c>
      <c r="N456">
        <v>240</v>
      </c>
      <c r="O456">
        <v>19</v>
      </c>
      <c r="P456">
        <v>307</v>
      </c>
      <c r="Q456">
        <v>35</v>
      </c>
      <c r="R456">
        <v>485</v>
      </c>
      <c r="S456">
        <v>30</v>
      </c>
      <c r="T456">
        <v>641</v>
      </c>
      <c r="U456">
        <v>43</v>
      </c>
      <c r="V456">
        <v>687</v>
      </c>
      <c r="W456">
        <v>7</v>
      </c>
      <c r="X456">
        <v>1963</v>
      </c>
      <c r="Y456">
        <v>60</v>
      </c>
      <c r="Z456">
        <v>1875</v>
      </c>
      <c r="AA456">
        <v>102</v>
      </c>
      <c r="AB456">
        <v>3529</v>
      </c>
      <c r="AC456">
        <v>116</v>
      </c>
      <c r="AD456">
        <v>34</v>
      </c>
      <c r="AE456">
        <v>0</v>
      </c>
      <c r="AF456">
        <v>111</v>
      </c>
      <c r="AG456">
        <v>46</v>
      </c>
      <c r="AH456">
        <v>7</v>
      </c>
      <c r="AI456">
        <v>0</v>
      </c>
      <c r="AJ456">
        <v>0</v>
      </c>
      <c r="AK456">
        <v>0</v>
      </c>
      <c r="AL456">
        <v>157</v>
      </c>
      <c r="AM456">
        <v>0</v>
      </c>
      <c r="AN456">
        <v>162</v>
      </c>
      <c r="AO456">
        <v>24</v>
      </c>
      <c r="AP456">
        <v>3420</v>
      </c>
      <c r="AQ456">
        <v>104</v>
      </c>
      <c r="AR456">
        <v>546</v>
      </c>
      <c r="AS456">
        <v>22</v>
      </c>
      <c r="AT456">
        <v>3292</v>
      </c>
      <c r="AU456">
        <v>140</v>
      </c>
      <c r="AV456">
        <v>3790</v>
      </c>
      <c r="AW456">
        <v>162</v>
      </c>
      <c r="AX456">
        <v>48</v>
      </c>
      <c r="AY456">
        <v>0</v>
      </c>
      <c r="AZ456">
        <v>27</v>
      </c>
      <c r="BA456">
        <v>0</v>
      </c>
      <c r="BB456">
        <v>21</v>
      </c>
      <c r="BC456">
        <v>0</v>
      </c>
      <c r="BD456">
        <v>179</v>
      </c>
      <c r="BE456">
        <v>23</v>
      </c>
      <c r="BF456">
        <v>809</v>
      </c>
      <c r="BG456">
        <v>40</v>
      </c>
      <c r="BH456">
        <v>1206</v>
      </c>
      <c r="BI456">
        <v>42</v>
      </c>
      <c r="BJ456">
        <v>594</v>
      </c>
      <c r="BK456">
        <v>10</v>
      </c>
      <c r="BL456">
        <v>1852</v>
      </c>
      <c r="BM456">
        <v>109</v>
      </c>
      <c r="BN456">
        <v>1728</v>
      </c>
      <c r="BO456">
        <v>90</v>
      </c>
      <c r="BP456">
        <v>124</v>
      </c>
      <c r="BQ456">
        <v>19</v>
      </c>
      <c r="BR456">
        <v>508</v>
      </c>
      <c r="BS456">
        <v>25</v>
      </c>
      <c r="BT456">
        <v>1163</v>
      </c>
      <c r="BU456">
        <v>68</v>
      </c>
      <c r="BV456">
        <v>787</v>
      </c>
      <c r="BW456">
        <v>26</v>
      </c>
      <c r="BX456">
        <v>410</v>
      </c>
      <c r="BY456">
        <v>40</v>
      </c>
      <c r="BZ456">
        <v>468</v>
      </c>
      <c r="CA456">
        <v>61</v>
      </c>
      <c r="CB456">
        <v>686</v>
      </c>
      <c r="CC456">
        <v>85</v>
      </c>
      <c r="CD456">
        <v>1640</v>
      </c>
      <c r="CE456">
        <v>47</v>
      </c>
      <c r="CF456">
        <v>1512</v>
      </c>
      <c r="CG456">
        <v>30</v>
      </c>
      <c r="CH456">
        <v>162</v>
      </c>
      <c r="CI456">
        <v>3676</v>
      </c>
      <c r="CJ456">
        <v>2846</v>
      </c>
      <c r="CK456">
        <v>1474</v>
      </c>
      <c r="CL456">
        <v>3543</v>
      </c>
      <c r="CM456">
        <v>110</v>
      </c>
      <c r="CN456">
        <v>41</v>
      </c>
      <c r="CO456">
        <v>89</v>
      </c>
      <c r="CP456">
        <v>151</v>
      </c>
      <c r="CQ456">
        <v>211</v>
      </c>
      <c r="CR456">
        <v>79</v>
      </c>
      <c r="CS456">
        <v>218</v>
      </c>
      <c r="CT456">
        <v>86</v>
      </c>
      <c r="CU456">
        <v>2</v>
      </c>
      <c r="CV456">
        <v>78</v>
      </c>
      <c r="CW456">
        <v>113</v>
      </c>
      <c r="CX456">
        <v>567</v>
      </c>
      <c r="CY456">
        <v>137</v>
      </c>
      <c r="CZ456">
        <v>48</v>
      </c>
      <c r="DA456">
        <v>64</v>
      </c>
      <c r="DB456">
        <v>55</v>
      </c>
      <c r="DC456">
        <v>31</v>
      </c>
      <c r="DD456">
        <v>112</v>
      </c>
      <c r="DE456">
        <v>432</v>
      </c>
      <c r="DF456">
        <v>1145</v>
      </c>
      <c r="DG456">
        <v>1010</v>
      </c>
      <c r="DH456">
        <v>366</v>
      </c>
      <c r="DI456">
        <v>63</v>
      </c>
      <c r="DJ456">
        <v>34</v>
      </c>
      <c r="DK456">
        <v>72</v>
      </c>
      <c r="DL456">
        <v>59</v>
      </c>
      <c r="DM456">
        <v>3421</v>
      </c>
      <c r="DN456">
        <v>362</v>
      </c>
      <c r="DO456">
        <v>1379</v>
      </c>
      <c r="DP456">
        <v>198</v>
      </c>
      <c r="DQ456">
        <v>6</v>
      </c>
      <c r="DR456">
        <v>16</v>
      </c>
      <c r="DS456">
        <v>16</v>
      </c>
      <c r="DT456">
        <v>27</v>
      </c>
      <c r="DU456">
        <v>5</v>
      </c>
      <c r="DV456">
        <v>96</v>
      </c>
      <c r="DW456">
        <v>1577</v>
      </c>
      <c r="DX456" t="s">
        <v>1515</v>
      </c>
      <c r="DY456" t="s">
        <v>1046</v>
      </c>
      <c r="DZ456" t="s">
        <v>1634</v>
      </c>
      <c r="EA456" s="68" t="s">
        <v>700</v>
      </c>
      <c r="EB456">
        <v>55709</v>
      </c>
      <c r="EC456">
        <v>1.5</v>
      </c>
      <c r="ED456">
        <v>6.5</v>
      </c>
      <c r="EE456">
        <v>3.8</v>
      </c>
      <c r="EF456">
        <v>7</v>
      </c>
      <c r="EG456">
        <v>7.3</v>
      </c>
      <c r="EH456">
        <v>4.2</v>
      </c>
      <c r="EI456">
        <v>3.4</v>
      </c>
      <c r="EJ456">
        <v>1.6</v>
      </c>
      <c r="EK456">
        <v>3.9</v>
      </c>
      <c r="EL456">
        <v>4.4000000000000004</v>
      </c>
      <c r="EM456">
        <v>1.7</v>
      </c>
      <c r="EN456">
        <v>2.6</v>
      </c>
      <c r="EO456">
        <v>1.3</v>
      </c>
      <c r="EP456">
        <v>2.8</v>
      </c>
      <c r="EQ456">
        <v>1.2</v>
      </c>
      <c r="ER456">
        <v>37.299999999999997</v>
      </c>
      <c r="ES456">
        <v>31.9</v>
      </c>
      <c r="ET456">
        <v>82.3</v>
      </c>
      <c r="EV456">
        <v>10.5</v>
      </c>
      <c r="EW456">
        <v>10</v>
      </c>
      <c r="EX456">
        <v>1.1000000000000001</v>
      </c>
      <c r="EY456">
        <v>1.5</v>
      </c>
      <c r="EZ456">
        <v>29.7</v>
      </c>
      <c r="FA456">
        <v>41.9</v>
      </c>
      <c r="FB456">
        <v>47.5</v>
      </c>
      <c r="FC456">
        <v>4</v>
      </c>
      <c r="FD456">
        <v>1.6</v>
      </c>
      <c r="FE456">
        <v>8.8000000000000007</v>
      </c>
      <c r="FF456">
        <v>3.1</v>
      </c>
      <c r="FG456">
        <v>1.6</v>
      </c>
      <c r="FH456">
        <v>2.5</v>
      </c>
      <c r="FI456">
        <v>1.9</v>
      </c>
      <c r="FJ456">
        <v>1.8</v>
      </c>
      <c r="FK456">
        <v>14.4</v>
      </c>
      <c r="FL456">
        <v>3.8</v>
      </c>
      <c r="FM456">
        <v>2.2999999999999998</v>
      </c>
      <c r="FN456">
        <v>1.7</v>
      </c>
      <c r="FO456">
        <v>6.4</v>
      </c>
      <c r="FP456">
        <v>7</v>
      </c>
      <c r="FQ456">
        <v>1.5</v>
      </c>
      <c r="FR456">
        <v>1.7</v>
      </c>
      <c r="FS456">
        <v>52</v>
      </c>
      <c r="FZ456" t="s">
        <v>1871</v>
      </c>
      <c r="GA456" t="s">
        <v>1871</v>
      </c>
      <c r="GB456" t="s">
        <v>1262</v>
      </c>
      <c r="GC456" s="68" t="s">
        <v>2364</v>
      </c>
    </row>
    <row r="457" spans="1:185" x14ac:dyDescent="0.25">
      <c r="A457">
        <v>55718</v>
      </c>
      <c r="B457">
        <v>3130</v>
      </c>
      <c r="C457">
        <v>159</v>
      </c>
      <c r="D457">
        <v>727</v>
      </c>
      <c r="E457">
        <v>9</v>
      </c>
      <c r="F457">
        <v>1768</v>
      </c>
      <c r="G457">
        <v>147</v>
      </c>
      <c r="H457">
        <v>635</v>
      </c>
      <c r="I457">
        <v>3</v>
      </c>
      <c r="J457">
        <v>218</v>
      </c>
      <c r="K457">
        <v>2</v>
      </c>
      <c r="L457">
        <v>509</v>
      </c>
      <c r="M457">
        <v>7</v>
      </c>
      <c r="N457">
        <v>164</v>
      </c>
      <c r="O457">
        <v>10</v>
      </c>
      <c r="P457">
        <v>311</v>
      </c>
      <c r="Q457">
        <v>88</v>
      </c>
      <c r="R457">
        <v>386</v>
      </c>
      <c r="S457">
        <v>15</v>
      </c>
      <c r="T457">
        <v>406</v>
      </c>
      <c r="U457">
        <v>18</v>
      </c>
      <c r="V457">
        <v>501</v>
      </c>
      <c r="W457">
        <v>16</v>
      </c>
      <c r="X457">
        <v>1510</v>
      </c>
      <c r="Y457">
        <v>100</v>
      </c>
      <c r="Z457">
        <v>1620</v>
      </c>
      <c r="AA457">
        <v>59</v>
      </c>
      <c r="AB457">
        <v>2943</v>
      </c>
      <c r="AC457">
        <v>138</v>
      </c>
      <c r="AD457">
        <v>57</v>
      </c>
      <c r="AE457">
        <v>13</v>
      </c>
      <c r="AF457">
        <v>32</v>
      </c>
      <c r="AG457">
        <v>6</v>
      </c>
      <c r="AH457">
        <v>41</v>
      </c>
      <c r="AI457">
        <v>0</v>
      </c>
      <c r="AJ457">
        <v>12</v>
      </c>
      <c r="AK457">
        <v>2</v>
      </c>
      <c r="AL457">
        <v>45</v>
      </c>
      <c r="AM457">
        <v>0</v>
      </c>
      <c r="AN457">
        <v>41</v>
      </c>
      <c r="AO457">
        <v>2</v>
      </c>
      <c r="AP457">
        <v>2933</v>
      </c>
      <c r="AQ457">
        <v>138</v>
      </c>
      <c r="AR457">
        <v>329</v>
      </c>
      <c r="AS457">
        <v>9</v>
      </c>
      <c r="AT457">
        <v>2801</v>
      </c>
      <c r="AU457">
        <v>150</v>
      </c>
      <c r="AV457">
        <v>3074</v>
      </c>
      <c r="AW457">
        <v>159</v>
      </c>
      <c r="AX457">
        <v>56</v>
      </c>
      <c r="AY457">
        <v>0</v>
      </c>
      <c r="AZ457">
        <v>43</v>
      </c>
      <c r="BA457">
        <v>0</v>
      </c>
      <c r="BB457">
        <v>13</v>
      </c>
      <c r="BC457">
        <v>0</v>
      </c>
      <c r="BD457">
        <v>103</v>
      </c>
      <c r="BE457">
        <v>24</v>
      </c>
      <c r="BF457">
        <v>777</v>
      </c>
      <c r="BG457">
        <v>79</v>
      </c>
      <c r="BH457">
        <v>857</v>
      </c>
      <c r="BI457">
        <v>28</v>
      </c>
      <c r="BJ457">
        <v>502</v>
      </c>
      <c r="BK457">
        <v>9</v>
      </c>
      <c r="BL457">
        <v>1444</v>
      </c>
      <c r="BM457">
        <v>112</v>
      </c>
      <c r="BN457">
        <v>1377</v>
      </c>
      <c r="BO457">
        <v>79</v>
      </c>
      <c r="BP457">
        <v>67</v>
      </c>
      <c r="BQ457">
        <v>33</v>
      </c>
      <c r="BR457">
        <v>324</v>
      </c>
      <c r="BS457">
        <v>35</v>
      </c>
      <c r="BT457">
        <v>979</v>
      </c>
      <c r="BU457">
        <v>67</v>
      </c>
      <c r="BV457">
        <v>512</v>
      </c>
      <c r="BW457">
        <v>60</v>
      </c>
      <c r="BX457">
        <v>277</v>
      </c>
      <c r="BY457">
        <v>20</v>
      </c>
      <c r="BZ457">
        <v>335</v>
      </c>
      <c r="CA457">
        <v>51</v>
      </c>
      <c r="CB457">
        <v>504</v>
      </c>
      <c r="CC457">
        <v>51</v>
      </c>
      <c r="CD457">
        <v>1383</v>
      </c>
      <c r="CE457">
        <v>86</v>
      </c>
      <c r="CF457">
        <v>1239</v>
      </c>
      <c r="CG457">
        <v>22</v>
      </c>
      <c r="CH457">
        <v>159</v>
      </c>
      <c r="CI457">
        <v>2971</v>
      </c>
      <c r="CJ457">
        <v>2436</v>
      </c>
      <c r="CK457">
        <v>1182</v>
      </c>
      <c r="CL457">
        <v>3025</v>
      </c>
      <c r="CM457">
        <v>75</v>
      </c>
      <c r="CN457">
        <v>8</v>
      </c>
      <c r="CO457">
        <v>9</v>
      </c>
      <c r="CP457">
        <v>102</v>
      </c>
      <c r="CQ457">
        <v>139</v>
      </c>
      <c r="CR457">
        <v>25</v>
      </c>
      <c r="CS457">
        <v>166</v>
      </c>
      <c r="CT457">
        <v>129</v>
      </c>
      <c r="CU457">
        <v>15</v>
      </c>
      <c r="CV457">
        <v>31</v>
      </c>
      <c r="CW457">
        <v>86</v>
      </c>
      <c r="CX457">
        <v>409</v>
      </c>
      <c r="CY457">
        <v>147</v>
      </c>
      <c r="CZ457">
        <v>71</v>
      </c>
      <c r="DA457">
        <v>149</v>
      </c>
      <c r="DB457">
        <v>32</v>
      </c>
      <c r="DC457">
        <v>8</v>
      </c>
      <c r="DD457">
        <v>54</v>
      </c>
      <c r="DE457">
        <v>419</v>
      </c>
      <c r="DF457">
        <v>858</v>
      </c>
      <c r="DG457">
        <v>720</v>
      </c>
      <c r="DH457">
        <v>242</v>
      </c>
      <c r="DI457">
        <v>49</v>
      </c>
      <c r="DJ457">
        <v>32</v>
      </c>
      <c r="DK457">
        <v>89</v>
      </c>
      <c r="DL457">
        <v>41</v>
      </c>
      <c r="DM457">
        <v>2858</v>
      </c>
      <c r="DN457">
        <v>370</v>
      </c>
      <c r="DO457">
        <v>1047</v>
      </c>
      <c r="DP457">
        <v>230</v>
      </c>
      <c r="DQ457">
        <v>41</v>
      </c>
      <c r="DR457">
        <v>28</v>
      </c>
      <c r="DS457">
        <v>13</v>
      </c>
      <c r="DT457">
        <v>21</v>
      </c>
      <c r="DU457">
        <v>26</v>
      </c>
      <c r="DV457">
        <v>81</v>
      </c>
      <c r="DW457">
        <v>1277</v>
      </c>
      <c r="DX457" t="s">
        <v>1515</v>
      </c>
      <c r="DY457" t="s">
        <v>1024</v>
      </c>
      <c r="DZ457" t="s">
        <v>1024</v>
      </c>
      <c r="EA457" s="68" t="s">
        <v>700</v>
      </c>
      <c r="EB457">
        <v>55718</v>
      </c>
      <c r="EC457">
        <v>2.4</v>
      </c>
      <c r="ED457">
        <v>1.5</v>
      </c>
      <c r="EE457">
        <v>1.5</v>
      </c>
      <c r="EF457">
        <v>5.2</v>
      </c>
      <c r="EG457">
        <v>19.899999999999999</v>
      </c>
      <c r="EH457">
        <v>4.2</v>
      </c>
      <c r="EI457">
        <v>3.8</v>
      </c>
      <c r="EJ457">
        <v>2.2999999999999998</v>
      </c>
      <c r="EK457">
        <v>1.2</v>
      </c>
      <c r="EL457">
        <v>1.4</v>
      </c>
      <c r="EM457">
        <v>4.2</v>
      </c>
      <c r="EN457">
        <v>0.7</v>
      </c>
      <c r="EO457">
        <v>3.5</v>
      </c>
      <c r="EP457">
        <v>2.1</v>
      </c>
      <c r="EQ457">
        <v>2.4</v>
      </c>
      <c r="ER457">
        <v>47.7</v>
      </c>
      <c r="ES457">
        <v>23.1</v>
      </c>
      <c r="ET457">
        <v>33.200000000000003</v>
      </c>
      <c r="EU457">
        <v>39.200000000000003</v>
      </c>
      <c r="EV457">
        <v>31.1</v>
      </c>
      <c r="EW457">
        <v>10.1</v>
      </c>
      <c r="EX457">
        <v>2.4</v>
      </c>
      <c r="EY457">
        <v>2.5</v>
      </c>
      <c r="EZ457">
        <v>26.3</v>
      </c>
      <c r="FA457">
        <v>32.1</v>
      </c>
      <c r="FB457">
        <v>60.4</v>
      </c>
      <c r="FC457">
        <v>2.5</v>
      </c>
      <c r="FD457">
        <v>2.7</v>
      </c>
      <c r="FE457">
        <v>25.1</v>
      </c>
      <c r="FF457">
        <v>6.2</v>
      </c>
      <c r="FG457">
        <v>2.2000000000000002</v>
      </c>
      <c r="FH457">
        <v>1.7</v>
      </c>
      <c r="FI457">
        <v>4.9000000000000004</v>
      </c>
      <c r="FJ457">
        <v>3.3</v>
      </c>
      <c r="FK457">
        <v>30.9</v>
      </c>
      <c r="FL457">
        <v>9</v>
      </c>
      <c r="FM457">
        <v>4.5</v>
      </c>
      <c r="FN457">
        <v>8.4</v>
      </c>
      <c r="FO457">
        <v>4.9000000000000004</v>
      </c>
      <c r="FP457">
        <v>8.5</v>
      </c>
      <c r="FQ457">
        <v>3.1</v>
      </c>
      <c r="FR457">
        <v>1.6</v>
      </c>
      <c r="FS457">
        <v>46</v>
      </c>
      <c r="FZ457" t="s">
        <v>1871</v>
      </c>
      <c r="GA457" t="s">
        <v>1871</v>
      </c>
      <c r="GB457" t="s">
        <v>1263</v>
      </c>
      <c r="GC457" s="68" t="s">
        <v>2364</v>
      </c>
    </row>
    <row r="458" spans="1:185" x14ac:dyDescent="0.25">
      <c r="A458">
        <v>55720</v>
      </c>
      <c r="B458">
        <v>16842</v>
      </c>
      <c r="C458">
        <v>728</v>
      </c>
      <c r="D458">
        <v>4564</v>
      </c>
      <c r="E458">
        <v>132</v>
      </c>
      <c r="F458">
        <v>9812</v>
      </c>
      <c r="G458">
        <v>568</v>
      </c>
      <c r="H458">
        <v>2466</v>
      </c>
      <c r="I458">
        <v>28</v>
      </c>
      <c r="J458">
        <v>1351</v>
      </c>
      <c r="K458">
        <v>37</v>
      </c>
      <c r="L458">
        <v>3213</v>
      </c>
      <c r="M458">
        <v>95</v>
      </c>
      <c r="N458">
        <v>1524</v>
      </c>
      <c r="O458">
        <v>87</v>
      </c>
      <c r="P458">
        <v>1913</v>
      </c>
      <c r="Q458">
        <v>82</v>
      </c>
      <c r="R458">
        <v>2023</v>
      </c>
      <c r="S458">
        <v>146</v>
      </c>
      <c r="T458">
        <v>2093</v>
      </c>
      <c r="U458">
        <v>167</v>
      </c>
      <c r="V458">
        <v>2259</v>
      </c>
      <c r="W458">
        <v>86</v>
      </c>
      <c r="X458">
        <v>8583</v>
      </c>
      <c r="Y458">
        <v>414</v>
      </c>
      <c r="Z458">
        <v>8259</v>
      </c>
      <c r="AA458">
        <v>314</v>
      </c>
      <c r="AB458">
        <v>13965</v>
      </c>
      <c r="AC458">
        <v>395</v>
      </c>
      <c r="AD458">
        <v>199</v>
      </c>
      <c r="AE458">
        <v>17</v>
      </c>
      <c r="AF458">
        <v>1900</v>
      </c>
      <c r="AG458">
        <v>224</v>
      </c>
      <c r="AH458">
        <v>124</v>
      </c>
      <c r="AI458">
        <v>23</v>
      </c>
      <c r="AJ458">
        <v>21</v>
      </c>
      <c r="AK458">
        <v>0</v>
      </c>
      <c r="AL458">
        <v>624</v>
      </c>
      <c r="AM458">
        <v>63</v>
      </c>
      <c r="AN458">
        <v>369</v>
      </c>
      <c r="AO458">
        <v>40</v>
      </c>
      <c r="AP458">
        <v>13715</v>
      </c>
      <c r="AQ458">
        <v>392</v>
      </c>
      <c r="AR458">
        <v>2095</v>
      </c>
      <c r="AS458">
        <v>100</v>
      </c>
      <c r="AT458">
        <v>14747</v>
      </c>
      <c r="AU458">
        <v>628</v>
      </c>
      <c r="AV458">
        <v>16608</v>
      </c>
      <c r="AW458">
        <v>725</v>
      </c>
      <c r="AX458">
        <v>234</v>
      </c>
      <c r="AY458">
        <v>3</v>
      </c>
      <c r="AZ458">
        <v>123</v>
      </c>
      <c r="BA458">
        <v>0</v>
      </c>
      <c r="BB458">
        <v>111</v>
      </c>
      <c r="BC458">
        <v>3</v>
      </c>
      <c r="BD458">
        <v>550</v>
      </c>
      <c r="BE458">
        <v>34</v>
      </c>
      <c r="BF458">
        <v>3657</v>
      </c>
      <c r="BG458">
        <v>242</v>
      </c>
      <c r="BH458">
        <v>4220</v>
      </c>
      <c r="BI458">
        <v>185</v>
      </c>
      <c r="BJ458">
        <v>2327</v>
      </c>
      <c r="BK458">
        <v>48</v>
      </c>
      <c r="BL458">
        <v>7915</v>
      </c>
      <c r="BM458">
        <v>347</v>
      </c>
      <c r="BN458">
        <v>7482</v>
      </c>
      <c r="BO458">
        <v>298</v>
      </c>
      <c r="BP458">
        <v>433</v>
      </c>
      <c r="BQ458">
        <v>49</v>
      </c>
      <c r="BR458">
        <v>1897</v>
      </c>
      <c r="BS458">
        <v>221</v>
      </c>
      <c r="BT458">
        <v>5319</v>
      </c>
      <c r="BU458">
        <v>175</v>
      </c>
      <c r="BV458">
        <v>2825</v>
      </c>
      <c r="BW458">
        <v>178</v>
      </c>
      <c r="BX458">
        <v>1668</v>
      </c>
      <c r="BY458">
        <v>215</v>
      </c>
      <c r="BZ458">
        <v>2187</v>
      </c>
      <c r="CA458">
        <v>201</v>
      </c>
      <c r="CB458">
        <v>3289</v>
      </c>
      <c r="CC458">
        <v>235</v>
      </c>
      <c r="CD458">
        <v>7928</v>
      </c>
      <c r="CE458">
        <v>298</v>
      </c>
      <c r="CF458">
        <v>5483</v>
      </c>
      <c r="CG458">
        <v>165</v>
      </c>
      <c r="CH458">
        <v>728</v>
      </c>
      <c r="CI458">
        <v>16114</v>
      </c>
      <c r="CJ458">
        <v>11852</v>
      </c>
      <c r="CK458">
        <v>6592</v>
      </c>
      <c r="CL458">
        <v>15210</v>
      </c>
      <c r="CM458">
        <v>634</v>
      </c>
      <c r="CN458">
        <v>67</v>
      </c>
      <c r="CO458">
        <v>59</v>
      </c>
      <c r="CP458">
        <v>533</v>
      </c>
      <c r="CQ458">
        <v>710</v>
      </c>
      <c r="CR458">
        <v>62</v>
      </c>
      <c r="CS458">
        <v>892</v>
      </c>
      <c r="CT458">
        <v>424</v>
      </c>
      <c r="CU458">
        <v>66</v>
      </c>
      <c r="CV458">
        <v>479</v>
      </c>
      <c r="CW458">
        <v>640</v>
      </c>
      <c r="CX458">
        <v>2203</v>
      </c>
      <c r="CY458">
        <v>1099</v>
      </c>
      <c r="CZ458">
        <v>231</v>
      </c>
      <c r="DA458">
        <v>702</v>
      </c>
      <c r="DB458">
        <v>455</v>
      </c>
      <c r="DC458">
        <v>446</v>
      </c>
      <c r="DD458">
        <v>894</v>
      </c>
      <c r="DE458">
        <v>2152</v>
      </c>
      <c r="DF458">
        <v>4409</v>
      </c>
      <c r="DG458">
        <v>3149</v>
      </c>
      <c r="DH458">
        <v>1248</v>
      </c>
      <c r="DI458">
        <v>500</v>
      </c>
      <c r="DJ458">
        <v>325</v>
      </c>
      <c r="DK458">
        <v>760</v>
      </c>
      <c r="DL458">
        <v>475</v>
      </c>
      <c r="DM458">
        <v>15149</v>
      </c>
      <c r="DN458">
        <v>1599</v>
      </c>
      <c r="DO458">
        <v>4954</v>
      </c>
      <c r="DP458">
        <v>1607</v>
      </c>
      <c r="DQ458">
        <v>239</v>
      </c>
      <c r="DR458">
        <v>164</v>
      </c>
      <c r="DS458">
        <v>319</v>
      </c>
      <c r="DT458">
        <v>112</v>
      </c>
      <c r="DU458">
        <v>131</v>
      </c>
      <c r="DV458">
        <v>519</v>
      </c>
      <c r="DW458">
        <v>6561</v>
      </c>
      <c r="DX458" t="s">
        <v>1515</v>
      </c>
      <c r="DY458" t="s">
        <v>1024</v>
      </c>
      <c r="DZ458" t="s">
        <v>1635</v>
      </c>
      <c r="EA458" s="68" t="s">
        <v>700</v>
      </c>
      <c r="EB458">
        <v>55720</v>
      </c>
      <c r="EC458">
        <v>1</v>
      </c>
      <c r="ED458">
        <v>1.7</v>
      </c>
      <c r="EE458">
        <v>1.4</v>
      </c>
      <c r="EF458">
        <v>2.8</v>
      </c>
      <c r="EG458">
        <v>2.4</v>
      </c>
      <c r="EH458">
        <v>4.5</v>
      </c>
      <c r="EI458">
        <v>3.8</v>
      </c>
      <c r="EJ458">
        <v>1.7</v>
      </c>
      <c r="EK458">
        <v>1.1000000000000001</v>
      </c>
      <c r="EL458">
        <v>1.1000000000000001</v>
      </c>
      <c r="EM458">
        <v>1.5</v>
      </c>
      <c r="EN458">
        <v>1.4</v>
      </c>
      <c r="EO458">
        <v>1.4</v>
      </c>
      <c r="EP458">
        <v>1</v>
      </c>
      <c r="EQ458">
        <v>1</v>
      </c>
      <c r="ER458">
        <v>10.1</v>
      </c>
      <c r="ES458">
        <v>3.3</v>
      </c>
      <c r="ET458">
        <v>13</v>
      </c>
      <c r="EU458">
        <v>47.5</v>
      </c>
      <c r="EV458">
        <v>7.3</v>
      </c>
      <c r="EW458">
        <v>9.6999999999999993</v>
      </c>
      <c r="EX458">
        <v>1</v>
      </c>
      <c r="EY458">
        <v>1</v>
      </c>
      <c r="EZ458">
        <v>1.9</v>
      </c>
      <c r="FA458">
        <v>13.2</v>
      </c>
      <c r="FB458">
        <v>4.3</v>
      </c>
      <c r="FC458">
        <v>2.2999999999999998</v>
      </c>
      <c r="FD458">
        <v>1.1000000000000001</v>
      </c>
      <c r="FE458">
        <v>2.6</v>
      </c>
      <c r="FF458">
        <v>2.5</v>
      </c>
      <c r="FG458">
        <v>2.2999999999999998</v>
      </c>
      <c r="FH458">
        <v>1.3</v>
      </c>
      <c r="FI458">
        <v>1.3</v>
      </c>
      <c r="FJ458">
        <v>1.3</v>
      </c>
      <c r="FK458">
        <v>5.8</v>
      </c>
      <c r="FL458">
        <v>4.5</v>
      </c>
      <c r="FM458">
        <v>1.4</v>
      </c>
      <c r="FN458">
        <v>2.2000000000000002</v>
      </c>
      <c r="FO458">
        <v>4.8</v>
      </c>
      <c r="FP458">
        <v>2.2999999999999998</v>
      </c>
      <c r="FQ458">
        <v>1.2</v>
      </c>
      <c r="FR458">
        <v>1.8</v>
      </c>
      <c r="FS458">
        <v>75</v>
      </c>
      <c r="FZ458" t="s">
        <v>1872</v>
      </c>
      <c r="GA458" t="s">
        <v>1871</v>
      </c>
      <c r="GB458" t="s">
        <v>1264</v>
      </c>
      <c r="GC458" s="68" t="s">
        <v>2364</v>
      </c>
    </row>
    <row r="459" spans="1:185" x14ac:dyDescent="0.25">
      <c r="A459">
        <v>55721</v>
      </c>
      <c r="B459">
        <v>3519</v>
      </c>
      <c r="C459">
        <v>140</v>
      </c>
      <c r="D459">
        <v>845</v>
      </c>
      <c r="E459">
        <v>18</v>
      </c>
      <c r="F459">
        <v>1943</v>
      </c>
      <c r="G459">
        <v>122</v>
      </c>
      <c r="H459">
        <v>731</v>
      </c>
      <c r="I459">
        <v>0</v>
      </c>
      <c r="J459">
        <v>269</v>
      </c>
      <c r="K459">
        <v>0</v>
      </c>
      <c r="L459">
        <v>576</v>
      </c>
      <c r="M459">
        <v>18</v>
      </c>
      <c r="N459">
        <v>220</v>
      </c>
      <c r="O459">
        <v>6</v>
      </c>
      <c r="P459">
        <v>332</v>
      </c>
      <c r="Q459">
        <v>25</v>
      </c>
      <c r="R459">
        <v>411</v>
      </c>
      <c r="S459">
        <v>27</v>
      </c>
      <c r="T459">
        <v>419</v>
      </c>
      <c r="U459">
        <v>45</v>
      </c>
      <c r="V459">
        <v>561</v>
      </c>
      <c r="W459">
        <v>19</v>
      </c>
      <c r="X459">
        <v>1854</v>
      </c>
      <c r="Y459">
        <v>76</v>
      </c>
      <c r="Z459">
        <v>1665</v>
      </c>
      <c r="AA459">
        <v>64</v>
      </c>
      <c r="AB459">
        <v>3290</v>
      </c>
      <c r="AC459">
        <v>119</v>
      </c>
      <c r="AD459">
        <v>29</v>
      </c>
      <c r="AE459">
        <v>0</v>
      </c>
      <c r="AF459">
        <v>63</v>
      </c>
      <c r="AG459">
        <v>10</v>
      </c>
      <c r="AH459">
        <v>7</v>
      </c>
      <c r="AI459">
        <v>0</v>
      </c>
      <c r="AJ459">
        <v>0</v>
      </c>
      <c r="AK459">
        <v>0</v>
      </c>
      <c r="AL459">
        <v>130</v>
      </c>
      <c r="AM459">
        <v>11</v>
      </c>
      <c r="AN459">
        <v>0</v>
      </c>
      <c r="AO459">
        <v>0</v>
      </c>
      <c r="AP459">
        <v>3290</v>
      </c>
      <c r="AQ459">
        <v>119</v>
      </c>
      <c r="AR459">
        <v>370</v>
      </c>
      <c r="AS459">
        <v>24</v>
      </c>
      <c r="AT459">
        <v>3149</v>
      </c>
      <c r="AU459">
        <v>116</v>
      </c>
      <c r="AV459">
        <v>3501</v>
      </c>
      <c r="AW459">
        <v>140</v>
      </c>
      <c r="AX459">
        <v>18</v>
      </c>
      <c r="AY459">
        <v>0</v>
      </c>
      <c r="AZ459">
        <v>4</v>
      </c>
      <c r="BA459">
        <v>0</v>
      </c>
      <c r="BB459">
        <v>14</v>
      </c>
      <c r="BC459">
        <v>0</v>
      </c>
      <c r="BD459">
        <v>102</v>
      </c>
      <c r="BE459">
        <v>8</v>
      </c>
      <c r="BF459">
        <v>652</v>
      </c>
      <c r="BG459">
        <v>39</v>
      </c>
      <c r="BH459">
        <v>937</v>
      </c>
      <c r="BI459">
        <v>59</v>
      </c>
      <c r="BJ459">
        <v>763</v>
      </c>
      <c r="BK459">
        <v>10</v>
      </c>
      <c r="BL459">
        <v>1582</v>
      </c>
      <c r="BM459">
        <v>97</v>
      </c>
      <c r="BN459">
        <v>1510</v>
      </c>
      <c r="BO459">
        <v>84</v>
      </c>
      <c r="BP459">
        <v>72</v>
      </c>
      <c r="BQ459">
        <v>13</v>
      </c>
      <c r="BR459">
        <v>361</v>
      </c>
      <c r="BS459">
        <v>25</v>
      </c>
      <c r="BT459">
        <v>986</v>
      </c>
      <c r="BU459">
        <v>61</v>
      </c>
      <c r="BV459">
        <v>656</v>
      </c>
      <c r="BW459">
        <v>28</v>
      </c>
      <c r="BX459">
        <v>301</v>
      </c>
      <c r="BY459">
        <v>33</v>
      </c>
      <c r="BZ459">
        <v>215</v>
      </c>
      <c r="CA459">
        <v>18</v>
      </c>
      <c r="CB459">
        <v>620</v>
      </c>
      <c r="CC459">
        <v>35</v>
      </c>
      <c r="CD459">
        <v>1380</v>
      </c>
      <c r="CE459">
        <v>54</v>
      </c>
      <c r="CF459">
        <v>1519</v>
      </c>
      <c r="CG459">
        <v>51</v>
      </c>
      <c r="CH459">
        <v>140</v>
      </c>
      <c r="CI459">
        <v>3379</v>
      </c>
      <c r="CJ459">
        <v>2760</v>
      </c>
      <c r="CK459">
        <v>1253</v>
      </c>
      <c r="CL459">
        <v>3261</v>
      </c>
      <c r="CM459">
        <v>34</v>
      </c>
      <c r="CN459">
        <v>0</v>
      </c>
      <c r="CO459">
        <v>39</v>
      </c>
      <c r="CP459">
        <v>155</v>
      </c>
      <c r="CQ459">
        <v>129</v>
      </c>
      <c r="CR459">
        <v>72</v>
      </c>
      <c r="CS459">
        <v>196</v>
      </c>
      <c r="CT459">
        <v>110</v>
      </c>
      <c r="CU459">
        <v>13</v>
      </c>
      <c r="CV459">
        <v>78</v>
      </c>
      <c r="CW459">
        <v>95</v>
      </c>
      <c r="CX459">
        <v>451</v>
      </c>
      <c r="CY459">
        <v>203</v>
      </c>
      <c r="CZ459">
        <v>66</v>
      </c>
      <c r="DA459">
        <v>109</v>
      </c>
      <c r="DB459">
        <v>43</v>
      </c>
      <c r="DC459">
        <v>25</v>
      </c>
      <c r="DD459">
        <v>75</v>
      </c>
      <c r="DE459">
        <v>450</v>
      </c>
      <c r="DF459">
        <v>959</v>
      </c>
      <c r="DG459">
        <v>877</v>
      </c>
      <c r="DH459">
        <v>324</v>
      </c>
      <c r="DI459">
        <v>39</v>
      </c>
      <c r="DJ459">
        <v>23</v>
      </c>
      <c r="DK459">
        <v>43</v>
      </c>
      <c r="DL459">
        <v>13</v>
      </c>
      <c r="DM459">
        <v>3228</v>
      </c>
      <c r="DN459">
        <v>231</v>
      </c>
      <c r="DO459">
        <v>1306</v>
      </c>
      <c r="DP459">
        <v>103</v>
      </c>
      <c r="DQ459">
        <v>31</v>
      </c>
      <c r="DR459">
        <v>0</v>
      </c>
      <c r="DS459">
        <v>4</v>
      </c>
      <c r="DT459">
        <v>7</v>
      </c>
      <c r="DU459">
        <v>0</v>
      </c>
      <c r="DV459">
        <v>29</v>
      </c>
      <c r="DW459">
        <v>1409</v>
      </c>
      <c r="DX459" t="s">
        <v>1515</v>
      </c>
      <c r="DY459" t="s">
        <v>1046</v>
      </c>
      <c r="DZ459" t="s">
        <v>1636</v>
      </c>
      <c r="EA459" s="68" t="s">
        <v>700</v>
      </c>
      <c r="EB459">
        <v>55721</v>
      </c>
      <c r="EC459">
        <v>1.9</v>
      </c>
      <c r="ED459">
        <v>6.3</v>
      </c>
      <c r="EE459">
        <v>4.2</v>
      </c>
      <c r="EF459">
        <v>4.4000000000000004</v>
      </c>
      <c r="EG459">
        <v>7.5</v>
      </c>
      <c r="EH459">
        <v>5.8</v>
      </c>
      <c r="EI459">
        <v>5.8</v>
      </c>
      <c r="EJ459">
        <v>3</v>
      </c>
      <c r="EK459">
        <v>3.7</v>
      </c>
      <c r="EL459">
        <v>3</v>
      </c>
      <c r="EM459">
        <v>2.6</v>
      </c>
      <c r="EN459">
        <v>2.4</v>
      </c>
      <c r="EO459">
        <v>2.4</v>
      </c>
      <c r="EP459">
        <v>2.2000000000000002</v>
      </c>
      <c r="EQ459">
        <v>1.9</v>
      </c>
      <c r="ER459">
        <v>40.4</v>
      </c>
      <c r="ES459">
        <v>15.8</v>
      </c>
      <c r="ET459">
        <v>82.3</v>
      </c>
      <c r="EV459">
        <v>16.899999999999999</v>
      </c>
      <c r="EX459">
        <v>1.9</v>
      </c>
      <c r="EY459">
        <v>1.9</v>
      </c>
      <c r="EZ459">
        <v>51.3</v>
      </c>
      <c r="FA459">
        <v>100</v>
      </c>
      <c r="FB459">
        <v>58.2</v>
      </c>
      <c r="FC459">
        <v>5.9</v>
      </c>
      <c r="FD459">
        <v>1.8</v>
      </c>
      <c r="FE459">
        <v>11.9</v>
      </c>
      <c r="FF459">
        <v>3.4</v>
      </c>
      <c r="FG459">
        <v>3.8</v>
      </c>
      <c r="FH459">
        <v>2</v>
      </c>
      <c r="FI459">
        <v>3</v>
      </c>
      <c r="FJ459">
        <v>2.9</v>
      </c>
      <c r="FK459">
        <v>25.5</v>
      </c>
      <c r="FL459">
        <v>4</v>
      </c>
      <c r="FM459">
        <v>3.6</v>
      </c>
      <c r="FN459">
        <v>3.8</v>
      </c>
      <c r="FO459">
        <v>7.5</v>
      </c>
      <c r="FP459">
        <v>4.2</v>
      </c>
      <c r="FQ459">
        <v>2.5</v>
      </c>
      <c r="FR459">
        <v>3.2</v>
      </c>
      <c r="FS459">
        <v>20</v>
      </c>
      <c r="FZ459" t="s">
        <v>1871</v>
      </c>
      <c r="GA459" t="s">
        <v>1871</v>
      </c>
      <c r="GB459" t="s">
        <v>1265</v>
      </c>
      <c r="GC459" s="68" t="s">
        <v>2364</v>
      </c>
    </row>
    <row r="460" spans="1:185" x14ac:dyDescent="0.25">
      <c r="A460">
        <v>55722</v>
      </c>
      <c r="B460">
        <v>1056</v>
      </c>
      <c r="C460">
        <v>54</v>
      </c>
      <c r="D460">
        <v>269</v>
      </c>
      <c r="E460">
        <v>0</v>
      </c>
      <c r="F460">
        <v>636</v>
      </c>
      <c r="G460">
        <v>54</v>
      </c>
      <c r="H460">
        <v>151</v>
      </c>
      <c r="I460">
        <v>0</v>
      </c>
      <c r="J460">
        <v>68</v>
      </c>
      <c r="K460">
        <v>0</v>
      </c>
      <c r="L460">
        <v>201</v>
      </c>
      <c r="M460">
        <v>0</v>
      </c>
      <c r="N460">
        <v>115</v>
      </c>
      <c r="O460">
        <v>14</v>
      </c>
      <c r="P460">
        <v>127</v>
      </c>
      <c r="Q460">
        <v>20</v>
      </c>
      <c r="R460">
        <v>176</v>
      </c>
      <c r="S460">
        <v>9</v>
      </c>
      <c r="T460">
        <v>94</v>
      </c>
      <c r="U460">
        <v>11</v>
      </c>
      <c r="V460">
        <v>124</v>
      </c>
      <c r="W460">
        <v>0</v>
      </c>
      <c r="X460">
        <v>455</v>
      </c>
      <c r="Y460">
        <v>54</v>
      </c>
      <c r="Z460">
        <v>601</v>
      </c>
      <c r="AA460">
        <v>0</v>
      </c>
      <c r="AB460">
        <v>946</v>
      </c>
      <c r="AC460">
        <v>54</v>
      </c>
      <c r="AD460">
        <v>4</v>
      </c>
      <c r="AE460">
        <v>0</v>
      </c>
      <c r="AF460">
        <v>60</v>
      </c>
      <c r="AG460">
        <v>0</v>
      </c>
      <c r="AH460">
        <v>0</v>
      </c>
      <c r="AI460">
        <v>0</v>
      </c>
      <c r="AJ460">
        <v>0</v>
      </c>
      <c r="AK460">
        <v>0</v>
      </c>
      <c r="AL460">
        <v>46</v>
      </c>
      <c r="AM460">
        <v>0</v>
      </c>
      <c r="AN460">
        <v>0</v>
      </c>
      <c r="AO460">
        <v>0</v>
      </c>
      <c r="AP460">
        <v>946</v>
      </c>
      <c r="AQ460">
        <v>54</v>
      </c>
      <c r="AR460">
        <v>131</v>
      </c>
      <c r="AS460">
        <v>0</v>
      </c>
      <c r="AT460">
        <v>925</v>
      </c>
      <c r="AU460">
        <v>54</v>
      </c>
      <c r="AV460">
        <v>1047</v>
      </c>
      <c r="AW460">
        <v>54</v>
      </c>
      <c r="AX460">
        <v>9</v>
      </c>
      <c r="AY460">
        <v>0</v>
      </c>
      <c r="AZ460">
        <v>9</v>
      </c>
      <c r="BA460">
        <v>0</v>
      </c>
      <c r="BB460">
        <v>0</v>
      </c>
      <c r="BC460">
        <v>0</v>
      </c>
      <c r="BD460">
        <v>16</v>
      </c>
      <c r="BE460">
        <v>0</v>
      </c>
      <c r="BF460">
        <v>200</v>
      </c>
      <c r="BG460">
        <v>9</v>
      </c>
      <c r="BH460">
        <v>270</v>
      </c>
      <c r="BI460">
        <v>19</v>
      </c>
      <c r="BJ460">
        <v>186</v>
      </c>
      <c r="BK460">
        <v>12</v>
      </c>
      <c r="BL460">
        <v>519</v>
      </c>
      <c r="BM460">
        <v>54</v>
      </c>
      <c r="BN460">
        <v>470</v>
      </c>
      <c r="BO460">
        <v>28</v>
      </c>
      <c r="BP460">
        <v>49</v>
      </c>
      <c r="BQ460">
        <v>26</v>
      </c>
      <c r="BR460">
        <v>117</v>
      </c>
      <c r="BS460">
        <v>0</v>
      </c>
      <c r="BT460">
        <v>330</v>
      </c>
      <c r="BU460">
        <v>16</v>
      </c>
      <c r="BV460">
        <v>198</v>
      </c>
      <c r="BW460">
        <v>38</v>
      </c>
      <c r="BX460">
        <v>108</v>
      </c>
      <c r="BY460">
        <v>0</v>
      </c>
      <c r="BZ460">
        <v>190</v>
      </c>
      <c r="CA460">
        <v>12</v>
      </c>
      <c r="CB460">
        <v>207</v>
      </c>
      <c r="CC460">
        <v>17</v>
      </c>
      <c r="CD460">
        <v>486</v>
      </c>
      <c r="CE460">
        <v>29</v>
      </c>
      <c r="CF460">
        <v>357</v>
      </c>
      <c r="CG460">
        <v>8</v>
      </c>
      <c r="CH460">
        <v>54</v>
      </c>
      <c r="CI460">
        <v>1002</v>
      </c>
      <c r="CJ460">
        <v>699</v>
      </c>
      <c r="CK460">
        <v>487</v>
      </c>
      <c r="CL460">
        <v>979</v>
      </c>
      <c r="CM460">
        <v>15</v>
      </c>
      <c r="CN460">
        <v>0</v>
      </c>
      <c r="CO460">
        <v>7</v>
      </c>
      <c r="CP460">
        <v>42</v>
      </c>
      <c r="CQ460">
        <v>26</v>
      </c>
      <c r="CR460">
        <v>18</v>
      </c>
      <c r="CS460">
        <v>46</v>
      </c>
      <c r="CT460">
        <v>32</v>
      </c>
      <c r="CU460">
        <v>0</v>
      </c>
      <c r="CV460">
        <v>13</v>
      </c>
      <c r="CW460">
        <v>44</v>
      </c>
      <c r="CX460">
        <v>146</v>
      </c>
      <c r="CY460">
        <v>58</v>
      </c>
      <c r="CZ460">
        <v>24</v>
      </c>
      <c r="DA460">
        <v>31</v>
      </c>
      <c r="DB460">
        <v>41</v>
      </c>
      <c r="DC460">
        <v>2</v>
      </c>
      <c r="DD460">
        <v>68</v>
      </c>
      <c r="DE460">
        <v>172</v>
      </c>
      <c r="DF460">
        <v>308</v>
      </c>
      <c r="DG460">
        <v>175</v>
      </c>
      <c r="DH460">
        <v>62</v>
      </c>
      <c r="DI460">
        <v>43</v>
      </c>
      <c r="DJ460">
        <v>29</v>
      </c>
      <c r="DK460">
        <v>90</v>
      </c>
      <c r="DL460">
        <v>67</v>
      </c>
      <c r="DM460">
        <v>781</v>
      </c>
      <c r="DN460">
        <v>265</v>
      </c>
      <c r="DO460">
        <v>337</v>
      </c>
      <c r="DP460">
        <v>143</v>
      </c>
      <c r="DQ460">
        <v>7</v>
      </c>
      <c r="DR460">
        <v>4</v>
      </c>
      <c r="DS460">
        <v>0</v>
      </c>
      <c r="DT460">
        <v>17</v>
      </c>
      <c r="DU460">
        <v>19</v>
      </c>
      <c r="DV460">
        <v>96</v>
      </c>
      <c r="DW460">
        <v>480</v>
      </c>
      <c r="DX460" t="s">
        <v>1515</v>
      </c>
      <c r="DY460" t="s">
        <v>1046</v>
      </c>
      <c r="DZ460" t="s">
        <v>1637</v>
      </c>
      <c r="EA460" s="68" t="s">
        <v>700</v>
      </c>
      <c r="EB460">
        <v>55722</v>
      </c>
      <c r="EC460">
        <v>2.4</v>
      </c>
      <c r="ED460">
        <v>22.4</v>
      </c>
      <c r="EE460">
        <v>8.3000000000000007</v>
      </c>
      <c r="EF460">
        <v>11.8</v>
      </c>
      <c r="EG460">
        <v>15.9</v>
      </c>
      <c r="EH460">
        <v>7.6</v>
      </c>
      <c r="EI460">
        <v>16.8</v>
      </c>
      <c r="EJ460">
        <v>13.1</v>
      </c>
      <c r="EK460">
        <v>21.4</v>
      </c>
      <c r="EL460">
        <v>6.3</v>
      </c>
      <c r="EM460">
        <v>3.8</v>
      </c>
      <c r="EN460">
        <v>10.9</v>
      </c>
      <c r="EO460">
        <v>5.4</v>
      </c>
      <c r="EP460">
        <v>2.9</v>
      </c>
      <c r="EQ460">
        <v>2.7</v>
      </c>
      <c r="ER460">
        <v>100</v>
      </c>
      <c r="ES460">
        <v>24.9</v>
      </c>
      <c r="EV460">
        <v>30.6</v>
      </c>
      <c r="EX460">
        <v>2.7</v>
      </c>
      <c r="EY460">
        <v>2.4</v>
      </c>
      <c r="EZ460">
        <v>72.5</v>
      </c>
      <c r="FA460">
        <v>72.5</v>
      </c>
      <c r="FC460">
        <v>12.5</v>
      </c>
      <c r="FD460">
        <v>2.9</v>
      </c>
      <c r="FE460">
        <v>54.4</v>
      </c>
      <c r="FF460">
        <v>6.9</v>
      </c>
      <c r="FG460">
        <v>7.1</v>
      </c>
      <c r="FH460">
        <v>10.3</v>
      </c>
      <c r="FI460">
        <v>4.7</v>
      </c>
      <c r="FJ460">
        <v>5.2</v>
      </c>
      <c r="FK460">
        <v>29.1</v>
      </c>
      <c r="FL460">
        <v>13.9</v>
      </c>
      <c r="FM460">
        <v>5.4</v>
      </c>
      <c r="FN460">
        <v>8.8000000000000007</v>
      </c>
      <c r="FO460">
        <v>14.9</v>
      </c>
      <c r="FP460">
        <v>9.1</v>
      </c>
      <c r="FQ460">
        <v>4.9000000000000004</v>
      </c>
      <c r="FR460">
        <v>3.1</v>
      </c>
      <c r="FS460">
        <v>19</v>
      </c>
      <c r="FZ460" t="s">
        <v>1871</v>
      </c>
      <c r="GA460" t="s">
        <v>1871</v>
      </c>
      <c r="GB460" t="s">
        <v>1266</v>
      </c>
      <c r="GC460" s="68" t="s">
        <v>2364</v>
      </c>
    </row>
    <row r="461" spans="1:185" x14ac:dyDescent="0.25">
      <c r="A461">
        <v>55723</v>
      </c>
      <c r="B461">
        <v>2062</v>
      </c>
      <c r="C461">
        <v>136</v>
      </c>
      <c r="D461">
        <v>315</v>
      </c>
      <c r="E461">
        <v>32</v>
      </c>
      <c r="F461">
        <v>1068</v>
      </c>
      <c r="G461">
        <v>104</v>
      </c>
      <c r="H461">
        <v>679</v>
      </c>
      <c r="I461">
        <v>0</v>
      </c>
      <c r="J461">
        <v>93</v>
      </c>
      <c r="K461">
        <v>11</v>
      </c>
      <c r="L461">
        <v>222</v>
      </c>
      <c r="M461">
        <v>21</v>
      </c>
      <c r="N461">
        <v>94</v>
      </c>
      <c r="O461">
        <v>24</v>
      </c>
      <c r="P461">
        <v>161</v>
      </c>
      <c r="Q461">
        <v>19</v>
      </c>
      <c r="R461">
        <v>153</v>
      </c>
      <c r="S461">
        <v>9</v>
      </c>
      <c r="T461">
        <v>221</v>
      </c>
      <c r="U461">
        <v>23</v>
      </c>
      <c r="V461">
        <v>439</v>
      </c>
      <c r="W461">
        <v>29</v>
      </c>
      <c r="X461">
        <v>1023</v>
      </c>
      <c r="Y461">
        <v>72</v>
      </c>
      <c r="Z461">
        <v>1039</v>
      </c>
      <c r="AA461">
        <v>64</v>
      </c>
      <c r="AB461">
        <v>2022</v>
      </c>
      <c r="AC461">
        <v>131</v>
      </c>
      <c r="AD461">
        <v>6</v>
      </c>
      <c r="AE461">
        <v>0</v>
      </c>
      <c r="AF461">
        <v>4</v>
      </c>
      <c r="AG461">
        <v>1</v>
      </c>
      <c r="AH461">
        <v>0</v>
      </c>
      <c r="AI461">
        <v>0</v>
      </c>
      <c r="AJ461">
        <v>3</v>
      </c>
      <c r="AK461">
        <v>0</v>
      </c>
      <c r="AL461">
        <v>27</v>
      </c>
      <c r="AM461">
        <v>4</v>
      </c>
      <c r="AN461">
        <v>18</v>
      </c>
      <c r="AO461">
        <v>0</v>
      </c>
      <c r="AP461">
        <v>2008</v>
      </c>
      <c r="AQ461">
        <v>131</v>
      </c>
      <c r="AR461">
        <v>318</v>
      </c>
      <c r="AS461">
        <v>8</v>
      </c>
      <c r="AT461">
        <v>1744</v>
      </c>
      <c r="AU461">
        <v>128</v>
      </c>
      <c r="AV461">
        <v>2040</v>
      </c>
      <c r="AW461">
        <v>122</v>
      </c>
      <c r="AX461">
        <v>22</v>
      </c>
      <c r="AY461">
        <v>14</v>
      </c>
      <c r="AZ461">
        <v>18</v>
      </c>
      <c r="BA461">
        <v>10</v>
      </c>
      <c r="BB461">
        <v>4</v>
      </c>
      <c r="BC461">
        <v>4</v>
      </c>
      <c r="BD461">
        <v>91</v>
      </c>
      <c r="BE461">
        <v>4</v>
      </c>
      <c r="BF461">
        <v>554</v>
      </c>
      <c r="BG461">
        <v>34</v>
      </c>
      <c r="BH461">
        <v>612</v>
      </c>
      <c r="BI461">
        <v>30</v>
      </c>
      <c r="BJ461">
        <v>396</v>
      </c>
      <c r="BK461">
        <v>12</v>
      </c>
      <c r="BL461">
        <v>804</v>
      </c>
      <c r="BM461">
        <v>75</v>
      </c>
      <c r="BN461">
        <v>748</v>
      </c>
      <c r="BO461">
        <v>70</v>
      </c>
      <c r="BP461">
        <v>56</v>
      </c>
      <c r="BQ461">
        <v>5</v>
      </c>
      <c r="BR461">
        <v>264</v>
      </c>
      <c r="BS461">
        <v>29</v>
      </c>
      <c r="BT461">
        <v>543</v>
      </c>
      <c r="BU461">
        <v>49</v>
      </c>
      <c r="BV461">
        <v>291</v>
      </c>
      <c r="BW461">
        <v>32</v>
      </c>
      <c r="BX461">
        <v>234</v>
      </c>
      <c r="BY461">
        <v>23</v>
      </c>
      <c r="BZ461">
        <v>135</v>
      </c>
      <c r="CA461">
        <v>9</v>
      </c>
      <c r="CB461">
        <v>236</v>
      </c>
      <c r="CC461">
        <v>21</v>
      </c>
      <c r="CD461">
        <v>1058</v>
      </c>
      <c r="CE461">
        <v>67</v>
      </c>
      <c r="CF461">
        <v>768</v>
      </c>
      <c r="CG461">
        <v>48</v>
      </c>
      <c r="CH461">
        <v>136</v>
      </c>
      <c r="CI461">
        <v>1926</v>
      </c>
      <c r="CJ461">
        <v>1520</v>
      </c>
      <c r="CK461">
        <v>971</v>
      </c>
      <c r="CL461">
        <v>2110</v>
      </c>
      <c r="CM461">
        <v>46</v>
      </c>
      <c r="CN461">
        <v>15</v>
      </c>
      <c r="CO461">
        <v>73</v>
      </c>
      <c r="CP461">
        <v>118</v>
      </c>
      <c r="CQ461">
        <v>48</v>
      </c>
      <c r="CR461">
        <v>25</v>
      </c>
      <c r="CS461">
        <v>98</v>
      </c>
      <c r="CT461">
        <v>60</v>
      </c>
      <c r="CU461">
        <v>9</v>
      </c>
      <c r="CV461">
        <v>74</v>
      </c>
      <c r="CW461">
        <v>35</v>
      </c>
      <c r="CX461">
        <v>214</v>
      </c>
      <c r="CY461">
        <v>49</v>
      </c>
      <c r="CZ461">
        <v>31</v>
      </c>
      <c r="DA461">
        <v>43</v>
      </c>
      <c r="DB461">
        <v>44</v>
      </c>
      <c r="DC461">
        <v>19</v>
      </c>
      <c r="DD461">
        <v>49</v>
      </c>
      <c r="DE461">
        <v>358</v>
      </c>
      <c r="DF461">
        <v>623</v>
      </c>
      <c r="DG461">
        <v>549</v>
      </c>
      <c r="DH461">
        <v>112</v>
      </c>
      <c r="DI461">
        <v>21</v>
      </c>
      <c r="DJ461">
        <v>11</v>
      </c>
      <c r="DK461">
        <v>53</v>
      </c>
      <c r="DL461">
        <v>27</v>
      </c>
      <c r="DM461">
        <v>1985</v>
      </c>
      <c r="DN461">
        <v>226</v>
      </c>
      <c r="DO461">
        <v>842</v>
      </c>
      <c r="DP461">
        <v>139</v>
      </c>
      <c r="DQ461">
        <v>25</v>
      </c>
      <c r="DR461">
        <v>2</v>
      </c>
      <c r="DS461">
        <v>20</v>
      </c>
      <c r="DT461">
        <v>12</v>
      </c>
      <c r="DU461">
        <v>7</v>
      </c>
      <c r="DV461">
        <v>49</v>
      </c>
      <c r="DW461">
        <v>981</v>
      </c>
      <c r="DX461" t="s">
        <v>1515</v>
      </c>
      <c r="DY461" t="s">
        <v>1084</v>
      </c>
      <c r="DZ461" t="s">
        <v>1031</v>
      </c>
      <c r="EA461" s="68" t="s">
        <v>700</v>
      </c>
      <c r="EB461">
        <v>55723</v>
      </c>
      <c r="EC461">
        <v>2.2000000000000002</v>
      </c>
      <c r="ED461">
        <v>9.6</v>
      </c>
      <c r="EE461">
        <v>7.1</v>
      </c>
      <c r="EF461">
        <v>16.8</v>
      </c>
      <c r="EG461">
        <v>6.3</v>
      </c>
      <c r="EH461">
        <v>5.7</v>
      </c>
      <c r="EI461">
        <v>7.9</v>
      </c>
      <c r="EJ461">
        <v>3.6</v>
      </c>
      <c r="EK461">
        <v>4.2</v>
      </c>
      <c r="EL461">
        <v>7.3</v>
      </c>
      <c r="EM461">
        <v>3.5</v>
      </c>
      <c r="EN461">
        <v>2.5</v>
      </c>
      <c r="EO461">
        <v>2.8</v>
      </c>
      <c r="EP461">
        <v>2.6</v>
      </c>
      <c r="EQ461">
        <v>2.2000000000000002</v>
      </c>
      <c r="ER461">
        <v>88.8</v>
      </c>
      <c r="ES461">
        <v>38.9</v>
      </c>
      <c r="EU461">
        <v>100</v>
      </c>
      <c r="EV461">
        <v>21.6</v>
      </c>
      <c r="EW461">
        <v>51.3</v>
      </c>
      <c r="EX461">
        <v>2.2000000000000002</v>
      </c>
      <c r="EY461">
        <v>1.9</v>
      </c>
      <c r="EZ461">
        <v>50.4</v>
      </c>
      <c r="FA461">
        <v>49.9</v>
      </c>
      <c r="FB461">
        <v>100</v>
      </c>
      <c r="FC461">
        <v>2</v>
      </c>
      <c r="FD461">
        <v>2.6</v>
      </c>
      <c r="FE461">
        <v>7.4</v>
      </c>
      <c r="FF461">
        <v>3</v>
      </c>
      <c r="FG461">
        <v>2.5</v>
      </c>
      <c r="FH461">
        <v>2.5</v>
      </c>
      <c r="FI461">
        <v>3.8</v>
      </c>
      <c r="FJ461">
        <v>4</v>
      </c>
      <c r="FK461">
        <v>8.1999999999999993</v>
      </c>
      <c r="FL461">
        <v>4.9000000000000004</v>
      </c>
      <c r="FM461">
        <v>5.2</v>
      </c>
      <c r="FN461">
        <v>5</v>
      </c>
      <c r="FO461">
        <v>5.7</v>
      </c>
      <c r="FP461">
        <v>6.6</v>
      </c>
      <c r="FQ461">
        <v>3.2</v>
      </c>
      <c r="FR461">
        <v>4</v>
      </c>
      <c r="FS461">
        <v>9</v>
      </c>
      <c r="FZ461" t="s">
        <v>1871</v>
      </c>
      <c r="GA461" t="s">
        <v>1871</v>
      </c>
      <c r="GB461" t="s">
        <v>1267</v>
      </c>
      <c r="GC461" s="68" t="s">
        <v>2364</v>
      </c>
    </row>
    <row r="462" spans="1:185" x14ac:dyDescent="0.25">
      <c r="A462">
        <v>55731</v>
      </c>
      <c r="B462">
        <v>5876</v>
      </c>
      <c r="C462">
        <v>260</v>
      </c>
      <c r="D462">
        <v>811</v>
      </c>
      <c r="E462">
        <v>12</v>
      </c>
      <c r="F462">
        <v>3357</v>
      </c>
      <c r="G462">
        <v>246</v>
      </c>
      <c r="H462">
        <v>1708</v>
      </c>
      <c r="I462">
        <v>2</v>
      </c>
      <c r="J462">
        <v>294</v>
      </c>
      <c r="K462">
        <v>0</v>
      </c>
      <c r="L462">
        <v>517</v>
      </c>
      <c r="M462">
        <v>12</v>
      </c>
      <c r="N462">
        <v>468</v>
      </c>
      <c r="O462">
        <v>50</v>
      </c>
      <c r="P462">
        <v>462</v>
      </c>
      <c r="Q462">
        <v>48</v>
      </c>
      <c r="R462">
        <v>553</v>
      </c>
      <c r="S462">
        <v>26</v>
      </c>
      <c r="T462">
        <v>586</v>
      </c>
      <c r="U462">
        <v>38</v>
      </c>
      <c r="V462">
        <v>1288</v>
      </c>
      <c r="W462">
        <v>84</v>
      </c>
      <c r="X462">
        <v>3020</v>
      </c>
      <c r="Y462">
        <v>184</v>
      </c>
      <c r="Z462">
        <v>2856</v>
      </c>
      <c r="AA462">
        <v>76</v>
      </c>
      <c r="AB462">
        <v>5760</v>
      </c>
      <c r="AC462">
        <v>241</v>
      </c>
      <c r="AD462">
        <v>34</v>
      </c>
      <c r="AE462">
        <v>5</v>
      </c>
      <c r="AF462">
        <v>24</v>
      </c>
      <c r="AG462">
        <v>14</v>
      </c>
      <c r="AH462">
        <v>27</v>
      </c>
      <c r="AI462">
        <v>0</v>
      </c>
      <c r="AJ462">
        <v>0</v>
      </c>
      <c r="AK462">
        <v>0</v>
      </c>
      <c r="AL462">
        <v>31</v>
      </c>
      <c r="AM462">
        <v>0</v>
      </c>
      <c r="AN462">
        <v>21</v>
      </c>
      <c r="AO462">
        <v>0</v>
      </c>
      <c r="AP462">
        <v>5745</v>
      </c>
      <c r="AQ462">
        <v>241</v>
      </c>
      <c r="AR462">
        <v>777</v>
      </c>
      <c r="AS462">
        <v>21</v>
      </c>
      <c r="AT462">
        <v>5099</v>
      </c>
      <c r="AU462">
        <v>239</v>
      </c>
      <c r="AV462">
        <v>5800</v>
      </c>
      <c r="AW462">
        <v>260</v>
      </c>
      <c r="AX462">
        <v>76</v>
      </c>
      <c r="AY462">
        <v>0</v>
      </c>
      <c r="AZ462">
        <v>51</v>
      </c>
      <c r="BA462">
        <v>0</v>
      </c>
      <c r="BB462">
        <v>25</v>
      </c>
      <c r="BC462">
        <v>0</v>
      </c>
      <c r="BD462">
        <v>222</v>
      </c>
      <c r="BE462">
        <v>4</v>
      </c>
      <c r="BF462">
        <v>1066</v>
      </c>
      <c r="BG462">
        <v>62</v>
      </c>
      <c r="BH462">
        <v>1700</v>
      </c>
      <c r="BI462">
        <v>111</v>
      </c>
      <c r="BJ462">
        <v>1609</v>
      </c>
      <c r="BK462">
        <v>21</v>
      </c>
      <c r="BL462">
        <v>2699</v>
      </c>
      <c r="BM462">
        <v>197</v>
      </c>
      <c r="BN462">
        <v>2595</v>
      </c>
      <c r="BO462">
        <v>185</v>
      </c>
      <c r="BP462">
        <v>104</v>
      </c>
      <c r="BQ462">
        <v>12</v>
      </c>
      <c r="BR462">
        <v>658</v>
      </c>
      <c r="BS462">
        <v>49</v>
      </c>
      <c r="BT462">
        <v>1577</v>
      </c>
      <c r="BU462">
        <v>82</v>
      </c>
      <c r="BV462">
        <v>1269</v>
      </c>
      <c r="BW462">
        <v>129</v>
      </c>
      <c r="BX462">
        <v>511</v>
      </c>
      <c r="BY462">
        <v>35</v>
      </c>
      <c r="BZ462">
        <v>466</v>
      </c>
      <c r="CA462">
        <v>42</v>
      </c>
      <c r="CB462">
        <v>841</v>
      </c>
      <c r="CC462">
        <v>54</v>
      </c>
      <c r="CD462">
        <v>2707</v>
      </c>
      <c r="CE462">
        <v>138</v>
      </c>
      <c r="CF462">
        <v>2130</v>
      </c>
      <c r="CG462">
        <v>63</v>
      </c>
      <c r="CH462">
        <v>260</v>
      </c>
      <c r="CI462">
        <v>5616</v>
      </c>
      <c r="CJ462">
        <v>4431</v>
      </c>
      <c r="CK462">
        <v>2699</v>
      </c>
      <c r="CL462">
        <v>5552</v>
      </c>
      <c r="CM462">
        <v>103</v>
      </c>
      <c r="CN462">
        <v>11</v>
      </c>
      <c r="CO462">
        <v>155</v>
      </c>
      <c r="CP462">
        <v>244</v>
      </c>
      <c r="CQ462">
        <v>151</v>
      </c>
      <c r="CR462">
        <v>5</v>
      </c>
      <c r="CS462">
        <v>511</v>
      </c>
      <c r="CT462">
        <v>124</v>
      </c>
      <c r="CU462">
        <v>51</v>
      </c>
      <c r="CV462">
        <v>65</v>
      </c>
      <c r="CW462">
        <v>212</v>
      </c>
      <c r="CX462">
        <v>699</v>
      </c>
      <c r="CY462">
        <v>471</v>
      </c>
      <c r="CZ462">
        <v>115</v>
      </c>
      <c r="DA462">
        <v>118</v>
      </c>
      <c r="DB462">
        <v>161</v>
      </c>
      <c r="DC462">
        <v>48</v>
      </c>
      <c r="DD462">
        <v>124</v>
      </c>
      <c r="DE462">
        <v>1240</v>
      </c>
      <c r="DF462">
        <v>1657</v>
      </c>
      <c r="DG462">
        <v>1475</v>
      </c>
      <c r="DH462">
        <v>293</v>
      </c>
      <c r="DI462">
        <v>45</v>
      </c>
      <c r="DJ462">
        <v>11</v>
      </c>
      <c r="DK462">
        <v>137</v>
      </c>
      <c r="DL462">
        <v>81</v>
      </c>
      <c r="DM462">
        <v>5143</v>
      </c>
      <c r="DN462">
        <v>689</v>
      </c>
      <c r="DO462">
        <v>2260</v>
      </c>
      <c r="DP462">
        <v>637</v>
      </c>
      <c r="DQ462">
        <v>82</v>
      </c>
      <c r="DR462">
        <v>157</v>
      </c>
      <c r="DS462">
        <v>53</v>
      </c>
      <c r="DT462">
        <v>38</v>
      </c>
      <c r="DU462">
        <v>77</v>
      </c>
      <c r="DV462">
        <v>161</v>
      </c>
      <c r="DW462">
        <v>2897</v>
      </c>
      <c r="DX462" t="s">
        <v>1515</v>
      </c>
      <c r="DY462" t="s">
        <v>1084</v>
      </c>
      <c r="DZ462" t="s">
        <v>1638</v>
      </c>
      <c r="EA462" s="68" t="s">
        <v>700</v>
      </c>
      <c r="EB462">
        <v>55731</v>
      </c>
      <c r="EC462">
        <v>1.6</v>
      </c>
      <c r="ED462">
        <v>5.8</v>
      </c>
      <c r="EE462">
        <v>2.5</v>
      </c>
      <c r="EF462">
        <v>7.8</v>
      </c>
      <c r="EG462">
        <v>9.9</v>
      </c>
      <c r="EH462">
        <v>4.0999999999999996</v>
      </c>
      <c r="EI462">
        <v>5.3</v>
      </c>
      <c r="EJ462">
        <v>3.3</v>
      </c>
      <c r="EK462">
        <v>0.5</v>
      </c>
      <c r="EL462">
        <v>1.6</v>
      </c>
      <c r="EM462">
        <v>2.6</v>
      </c>
      <c r="EN462">
        <v>0.3</v>
      </c>
      <c r="EO462">
        <v>2.4</v>
      </c>
      <c r="EP462">
        <v>1.4</v>
      </c>
      <c r="EQ462">
        <v>1.6</v>
      </c>
      <c r="ER462">
        <v>22.3</v>
      </c>
      <c r="ES462">
        <v>50.1</v>
      </c>
      <c r="ET462">
        <v>41.9</v>
      </c>
      <c r="EV462">
        <v>39.1</v>
      </c>
      <c r="EW462">
        <v>47.5</v>
      </c>
      <c r="EX462">
        <v>1.6</v>
      </c>
      <c r="EY462">
        <v>1.6</v>
      </c>
      <c r="EZ462">
        <v>20.399999999999999</v>
      </c>
      <c r="FA462">
        <v>28.3</v>
      </c>
      <c r="FB462">
        <v>43.5</v>
      </c>
      <c r="FC462">
        <v>2.8</v>
      </c>
      <c r="FD462">
        <v>1.7</v>
      </c>
      <c r="FE462">
        <v>3</v>
      </c>
      <c r="FF462">
        <v>3.7</v>
      </c>
      <c r="FG462">
        <v>3.6</v>
      </c>
      <c r="FH462">
        <v>1.1000000000000001</v>
      </c>
      <c r="FI462">
        <v>2.9</v>
      </c>
      <c r="FJ462">
        <v>2.9</v>
      </c>
      <c r="FK462">
        <v>18.399999999999999</v>
      </c>
      <c r="FL462">
        <v>4.7</v>
      </c>
      <c r="FM462">
        <v>3.1</v>
      </c>
      <c r="FN462">
        <v>5.3</v>
      </c>
      <c r="FO462">
        <v>5</v>
      </c>
      <c r="FP462">
        <v>4.0999999999999996</v>
      </c>
      <c r="FQ462">
        <v>2.6</v>
      </c>
      <c r="FR462">
        <v>2.1</v>
      </c>
      <c r="FS462">
        <v>33</v>
      </c>
      <c r="FZ462" t="s">
        <v>1871</v>
      </c>
      <c r="GA462" t="s">
        <v>1871</v>
      </c>
      <c r="GB462" t="s">
        <v>1268</v>
      </c>
      <c r="GC462" s="68" t="s">
        <v>2364</v>
      </c>
    </row>
    <row r="463" spans="1:185" x14ac:dyDescent="0.25">
      <c r="A463">
        <v>55732</v>
      </c>
      <c r="B463">
        <v>1440</v>
      </c>
      <c r="C463">
        <v>79</v>
      </c>
      <c r="D463">
        <v>237</v>
      </c>
      <c r="E463">
        <v>6</v>
      </c>
      <c r="F463">
        <v>836</v>
      </c>
      <c r="G463">
        <v>71</v>
      </c>
      <c r="H463">
        <v>367</v>
      </c>
      <c r="I463">
        <v>2</v>
      </c>
      <c r="J463">
        <v>39</v>
      </c>
      <c r="K463">
        <v>0</v>
      </c>
      <c r="L463">
        <v>198</v>
      </c>
      <c r="M463">
        <v>6</v>
      </c>
      <c r="N463">
        <v>37</v>
      </c>
      <c r="O463">
        <v>7</v>
      </c>
      <c r="P463">
        <v>80</v>
      </c>
      <c r="Q463">
        <v>13</v>
      </c>
      <c r="R463">
        <v>185</v>
      </c>
      <c r="S463">
        <v>15</v>
      </c>
      <c r="T463">
        <v>200</v>
      </c>
      <c r="U463">
        <v>13</v>
      </c>
      <c r="V463">
        <v>334</v>
      </c>
      <c r="W463">
        <v>23</v>
      </c>
      <c r="X463">
        <v>781</v>
      </c>
      <c r="Y463">
        <v>55</v>
      </c>
      <c r="Z463">
        <v>659</v>
      </c>
      <c r="AA463">
        <v>24</v>
      </c>
      <c r="AB463">
        <v>1394</v>
      </c>
      <c r="AC463">
        <v>79</v>
      </c>
      <c r="AD463">
        <v>2</v>
      </c>
      <c r="AE463">
        <v>0</v>
      </c>
      <c r="AF463">
        <v>8</v>
      </c>
      <c r="AG463">
        <v>0</v>
      </c>
      <c r="AH463">
        <v>3</v>
      </c>
      <c r="AI463">
        <v>0</v>
      </c>
      <c r="AJ463">
        <v>0</v>
      </c>
      <c r="AK463">
        <v>0</v>
      </c>
      <c r="AL463">
        <v>33</v>
      </c>
      <c r="AM463">
        <v>0</v>
      </c>
      <c r="AN463">
        <v>1</v>
      </c>
      <c r="AO463">
        <v>1</v>
      </c>
      <c r="AP463">
        <v>1393</v>
      </c>
      <c r="AQ463">
        <v>78</v>
      </c>
      <c r="AR463">
        <v>233</v>
      </c>
      <c r="AS463">
        <v>20</v>
      </c>
      <c r="AT463">
        <v>1207</v>
      </c>
      <c r="AU463">
        <v>59</v>
      </c>
      <c r="AV463">
        <v>1437</v>
      </c>
      <c r="AW463">
        <v>78</v>
      </c>
      <c r="AX463">
        <v>3</v>
      </c>
      <c r="AY463">
        <v>1</v>
      </c>
      <c r="AZ463">
        <v>0</v>
      </c>
      <c r="BA463">
        <v>0</v>
      </c>
      <c r="BB463">
        <v>3</v>
      </c>
      <c r="BC463">
        <v>1</v>
      </c>
      <c r="BD463">
        <v>78</v>
      </c>
      <c r="BE463">
        <v>4</v>
      </c>
      <c r="BF463">
        <v>391</v>
      </c>
      <c r="BG463">
        <v>24</v>
      </c>
      <c r="BH463">
        <v>522</v>
      </c>
      <c r="BI463">
        <v>31</v>
      </c>
      <c r="BJ463">
        <v>175</v>
      </c>
      <c r="BK463">
        <v>7</v>
      </c>
      <c r="BL463">
        <v>638</v>
      </c>
      <c r="BM463">
        <v>56</v>
      </c>
      <c r="BN463">
        <v>606</v>
      </c>
      <c r="BO463">
        <v>50</v>
      </c>
      <c r="BP463">
        <v>32</v>
      </c>
      <c r="BQ463">
        <v>6</v>
      </c>
      <c r="BR463">
        <v>198</v>
      </c>
      <c r="BS463">
        <v>15</v>
      </c>
      <c r="BT463">
        <v>425</v>
      </c>
      <c r="BU463">
        <v>15</v>
      </c>
      <c r="BV463">
        <v>234</v>
      </c>
      <c r="BW463">
        <v>39</v>
      </c>
      <c r="BX463">
        <v>177</v>
      </c>
      <c r="BY463">
        <v>17</v>
      </c>
      <c r="BZ463">
        <v>162</v>
      </c>
      <c r="CA463">
        <v>15</v>
      </c>
      <c r="CB463">
        <v>238</v>
      </c>
      <c r="CC463">
        <v>18</v>
      </c>
      <c r="CD463">
        <v>654</v>
      </c>
      <c r="CE463">
        <v>34</v>
      </c>
      <c r="CF463">
        <v>548</v>
      </c>
      <c r="CG463">
        <v>27</v>
      </c>
      <c r="CH463">
        <v>79</v>
      </c>
      <c r="CI463">
        <v>1361</v>
      </c>
      <c r="CJ463">
        <v>1140</v>
      </c>
      <c r="CK463">
        <v>577</v>
      </c>
      <c r="CL463">
        <v>1388</v>
      </c>
      <c r="CM463">
        <v>29</v>
      </c>
      <c r="CN463">
        <v>5</v>
      </c>
      <c r="CO463">
        <v>95</v>
      </c>
      <c r="CP463">
        <v>86</v>
      </c>
      <c r="CQ463">
        <v>45</v>
      </c>
      <c r="CR463">
        <v>10</v>
      </c>
      <c r="CS463">
        <v>41</v>
      </c>
      <c r="CT463">
        <v>27</v>
      </c>
      <c r="CU463">
        <v>12</v>
      </c>
      <c r="CV463">
        <v>24</v>
      </c>
      <c r="CW463">
        <v>33</v>
      </c>
      <c r="CX463">
        <v>156</v>
      </c>
      <c r="CY463">
        <v>76</v>
      </c>
      <c r="CZ463">
        <v>21</v>
      </c>
      <c r="DA463">
        <v>44</v>
      </c>
      <c r="DB463">
        <v>40</v>
      </c>
      <c r="DC463">
        <v>7</v>
      </c>
      <c r="DD463">
        <v>17</v>
      </c>
      <c r="DE463">
        <v>240</v>
      </c>
      <c r="DF463">
        <v>448</v>
      </c>
      <c r="DG463">
        <v>407</v>
      </c>
      <c r="DH463">
        <v>96</v>
      </c>
      <c r="DI463">
        <v>15</v>
      </c>
      <c r="DJ463">
        <v>10</v>
      </c>
      <c r="DK463">
        <v>26</v>
      </c>
      <c r="DL463">
        <v>14</v>
      </c>
      <c r="DM463">
        <v>1351</v>
      </c>
      <c r="DN463">
        <v>86</v>
      </c>
      <c r="DO463">
        <v>640</v>
      </c>
      <c r="DP463">
        <v>48</v>
      </c>
      <c r="DQ463">
        <v>0</v>
      </c>
      <c r="DR463">
        <v>0</v>
      </c>
      <c r="DS463">
        <v>3</v>
      </c>
      <c r="DT463">
        <v>9</v>
      </c>
      <c r="DU463">
        <v>5</v>
      </c>
      <c r="DV463">
        <v>7</v>
      </c>
      <c r="DW463">
        <v>688</v>
      </c>
      <c r="DX463" t="s">
        <v>1515</v>
      </c>
      <c r="DY463" t="s">
        <v>1084</v>
      </c>
      <c r="DZ463" t="s">
        <v>1639</v>
      </c>
      <c r="EA463" s="68" t="s">
        <v>700</v>
      </c>
      <c r="EB463">
        <v>55732</v>
      </c>
      <c r="EC463">
        <v>2.2000000000000002</v>
      </c>
      <c r="ED463">
        <v>34.299999999999997</v>
      </c>
      <c r="EE463">
        <v>3.1</v>
      </c>
      <c r="EF463">
        <v>14.1</v>
      </c>
      <c r="EG463">
        <v>13.1</v>
      </c>
      <c r="EH463">
        <v>6.5</v>
      </c>
      <c r="EI463">
        <v>6.3</v>
      </c>
      <c r="EJ463">
        <v>4</v>
      </c>
      <c r="EK463">
        <v>1.2</v>
      </c>
      <c r="EL463">
        <v>2.6</v>
      </c>
      <c r="EM463">
        <v>3.5</v>
      </c>
      <c r="EN463">
        <v>0.8</v>
      </c>
      <c r="EO463">
        <v>2.9</v>
      </c>
      <c r="EP463">
        <v>2.1</v>
      </c>
      <c r="EQ463">
        <v>2.2000000000000002</v>
      </c>
      <c r="ER463">
        <v>100</v>
      </c>
      <c r="ES463">
        <v>76.900000000000006</v>
      </c>
      <c r="ET463">
        <v>100</v>
      </c>
      <c r="EV463">
        <v>37.9</v>
      </c>
      <c r="EW463">
        <v>100</v>
      </c>
      <c r="EX463">
        <v>2.2000000000000002</v>
      </c>
      <c r="EY463">
        <v>2.2000000000000002</v>
      </c>
      <c r="EZ463">
        <v>53.1</v>
      </c>
      <c r="FB463">
        <v>53.1</v>
      </c>
      <c r="FC463">
        <v>4.4000000000000004</v>
      </c>
      <c r="FD463">
        <v>2.2000000000000002</v>
      </c>
      <c r="FE463">
        <v>5.5</v>
      </c>
      <c r="FF463">
        <v>3.9</v>
      </c>
      <c r="FG463">
        <v>4.3</v>
      </c>
      <c r="FH463">
        <v>3.5</v>
      </c>
      <c r="FI463">
        <v>4.3</v>
      </c>
      <c r="FJ463">
        <v>4.4000000000000004</v>
      </c>
      <c r="FK463">
        <v>16.2</v>
      </c>
      <c r="FL463">
        <v>4.3</v>
      </c>
      <c r="FM463">
        <v>2.9</v>
      </c>
      <c r="FN463">
        <v>8.8000000000000007</v>
      </c>
      <c r="FO463">
        <v>5</v>
      </c>
      <c r="FP463">
        <v>4.4000000000000004</v>
      </c>
      <c r="FQ463">
        <v>2.5</v>
      </c>
      <c r="FR463">
        <v>3.7</v>
      </c>
      <c r="FS463">
        <v>10</v>
      </c>
      <c r="FZ463" t="s">
        <v>1871</v>
      </c>
      <c r="GA463" t="s">
        <v>1871</v>
      </c>
      <c r="GB463" t="s">
        <v>1269</v>
      </c>
      <c r="GC463" s="68" t="s">
        <v>2364</v>
      </c>
    </row>
    <row r="464" spans="1:185" x14ac:dyDescent="0.25">
      <c r="A464">
        <v>55735</v>
      </c>
      <c r="B464">
        <v>1697</v>
      </c>
      <c r="C464">
        <v>122</v>
      </c>
      <c r="D464">
        <v>327</v>
      </c>
      <c r="E464">
        <v>13</v>
      </c>
      <c r="F464">
        <v>944</v>
      </c>
      <c r="G464">
        <v>109</v>
      </c>
      <c r="H464">
        <v>426</v>
      </c>
      <c r="I464">
        <v>0</v>
      </c>
      <c r="J464">
        <v>85</v>
      </c>
      <c r="K464">
        <v>0</v>
      </c>
      <c r="L464">
        <v>242</v>
      </c>
      <c r="M464">
        <v>13</v>
      </c>
      <c r="N464">
        <v>84</v>
      </c>
      <c r="O464">
        <v>7</v>
      </c>
      <c r="P464">
        <v>96</v>
      </c>
      <c r="Q464">
        <v>16</v>
      </c>
      <c r="R464">
        <v>183</v>
      </c>
      <c r="S464">
        <v>17</v>
      </c>
      <c r="T464">
        <v>221</v>
      </c>
      <c r="U464">
        <v>22</v>
      </c>
      <c r="V464">
        <v>360</v>
      </c>
      <c r="W464">
        <v>47</v>
      </c>
      <c r="X464">
        <v>870</v>
      </c>
      <c r="Y464">
        <v>73</v>
      </c>
      <c r="Z464">
        <v>827</v>
      </c>
      <c r="AA464">
        <v>49</v>
      </c>
      <c r="AB464">
        <v>1668</v>
      </c>
      <c r="AC464">
        <v>122</v>
      </c>
      <c r="AD464">
        <v>5</v>
      </c>
      <c r="AE464">
        <v>0</v>
      </c>
      <c r="AF464">
        <v>1</v>
      </c>
      <c r="AG464">
        <v>0</v>
      </c>
      <c r="AH464">
        <v>8</v>
      </c>
      <c r="AI464">
        <v>0</v>
      </c>
      <c r="AJ464">
        <v>5</v>
      </c>
      <c r="AK464">
        <v>0</v>
      </c>
      <c r="AL464">
        <v>10</v>
      </c>
      <c r="AM464">
        <v>0</v>
      </c>
      <c r="AN464">
        <v>19</v>
      </c>
      <c r="AO464">
        <v>5</v>
      </c>
      <c r="AP464">
        <v>1654</v>
      </c>
      <c r="AQ464">
        <v>117</v>
      </c>
      <c r="AR464">
        <v>286</v>
      </c>
      <c r="AS464">
        <v>9</v>
      </c>
      <c r="AT464">
        <v>1411</v>
      </c>
      <c r="AU464">
        <v>113</v>
      </c>
      <c r="AV464">
        <v>1650</v>
      </c>
      <c r="AW464">
        <v>122</v>
      </c>
      <c r="AX464">
        <v>47</v>
      </c>
      <c r="AY464">
        <v>0</v>
      </c>
      <c r="AZ464">
        <v>40</v>
      </c>
      <c r="BA464">
        <v>0</v>
      </c>
      <c r="BB464">
        <v>7</v>
      </c>
      <c r="BC464">
        <v>0</v>
      </c>
      <c r="BD464">
        <v>119</v>
      </c>
      <c r="BE464">
        <v>8</v>
      </c>
      <c r="BF464">
        <v>592</v>
      </c>
      <c r="BG464">
        <v>43</v>
      </c>
      <c r="BH464">
        <v>442</v>
      </c>
      <c r="BI464">
        <v>40</v>
      </c>
      <c r="BJ464">
        <v>133</v>
      </c>
      <c r="BK464">
        <v>11</v>
      </c>
      <c r="BL464">
        <v>629</v>
      </c>
      <c r="BM464">
        <v>60</v>
      </c>
      <c r="BN464">
        <v>596</v>
      </c>
      <c r="BO464">
        <v>53</v>
      </c>
      <c r="BP464">
        <v>33</v>
      </c>
      <c r="BQ464">
        <v>7</v>
      </c>
      <c r="BR464">
        <v>315</v>
      </c>
      <c r="BS464">
        <v>49</v>
      </c>
      <c r="BT464">
        <v>361</v>
      </c>
      <c r="BU464">
        <v>19</v>
      </c>
      <c r="BV464">
        <v>303</v>
      </c>
      <c r="BW464">
        <v>42</v>
      </c>
      <c r="BX464">
        <v>280</v>
      </c>
      <c r="BY464">
        <v>48</v>
      </c>
      <c r="BZ464">
        <v>233</v>
      </c>
      <c r="CA464">
        <v>48</v>
      </c>
      <c r="CB464">
        <v>313</v>
      </c>
      <c r="CC464">
        <v>48</v>
      </c>
      <c r="CD464">
        <v>881</v>
      </c>
      <c r="CE464">
        <v>41</v>
      </c>
      <c r="CF464">
        <v>497</v>
      </c>
      <c r="CG464">
        <v>33</v>
      </c>
      <c r="CH464">
        <v>122</v>
      </c>
      <c r="CI464">
        <v>1575</v>
      </c>
      <c r="CJ464">
        <v>1279</v>
      </c>
      <c r="CK464">
        <v>688</v>
      </c>
      <c r="CL464">
        <v>1570</v>
      </c>
      <c r="CM464">
        <v>54</v>
      </c>
      <c r="CN464">
        <v>2</v>
      </c>
      <c r="CO464">
        <v>43</v>
      </c>
      <c r="CP464">
        <v>84</v>
      </c>
      <c r="CQ464">
        <v>31</v>
      </c>
      <c r="CR464">
        <v>12</v>
      </c>
      <c r="CS464">
        <v>69</v>
      </c>
      <c r="CT464">
        <v>39</v>
      </c>
      <c r="CU464">
        <v>7</v>
      </c>
      <c r="CV464">
        <v>25</v>
      </c>
      <c r="CW464">
        <v>32</v>
      </c>
      <c r="CX464">
        <v>160</v>
      </c>
      <c r="CY464">
        <v>91</v>
      </c>
      <c r="CZ464">
        <v>50</v>
      </c>
      <c r="DA464">
        <v>66</v>
      </c>
      <c r="DB464">
        <v>39</v>
      </c>
      <c r="DC464">
        <v>17</v>
      </c>
      <c r="DD464">
        <v>45</v>
      </c>
      <c r="DE464">
        <v>229</v>
      </c>
      <c r="DF464">
        <v>487</v>
      </c>
      <c r="DG464">
        <v>419</v>
      </c>
      <c r="DH464">
        <v>84</v>
      </c>
      <c r="DI464">
        <v>29</v>
      </c>
      <c r="DJ464">
        <v>16</v>
      </c>
      <c r="DK464">
        <v>39</v>
      </c>
      <c r="DL464">
        <v>12</v>
      </c>
      <c r="DM464">
        <v>1616</v>
      </c>
      <c r="DN464">
        <v>62</v>
      </c>
      <c r="DO464">
        <v>633</v>
      </c>
      <c r="DP464">
        <v>83</v>
      </c>
      <c r="DQ464">
        <v>14</v>
      </c>
      <c r="DR464">
        <v>13</v>
      </c>
      <c r="DS464">
        <v>12</v>
      </c>
      <c r="DT464">
        <v>6</v>
      </c>
      <c r="DU464">
        <v>9</v>
      </c>
      <c r="DV464">
        <v>7</v>
      </c>
      <c r="DW464">
        <v>716</v>
      </c>
      <c r="DX464" t="s">
        <v>1517</v>
      </c>
      <c r="DY464" t="s">
        <v>1073</v>
      </c>
      <c r="DZ464" t="s">
        <v>1640</v>
      </c>
      <c r="EA464" s="68" t="s">
        <v>700</v>
      </c>
      <c r="EB464">
        <v>55735</v>
      </c>
      <c r="EC464">
        <v>2.2999999999999998</v>
      </c>
      <c r="ED464">
        <v>18.5</v>
      </c>
      <c r="EE464">
        <v>5.8</v>
      </c>
      <c r="EF464">
        <v>6.9</v>
      </c>
      <c r="EG464">
        <v>11.7</v>
      </c>
      <c r="EH464">
        <v>6.1</v>
      </c>
      <c r="EI464">
        <v>6</v>
      </c>
      <c r="EJ464">
        <v>7.1</v>
      </c>
      <c r="EK464">
        <v>5.9</v>
      </c>
      <c r="EL464">
        <v>4.2</v>
      </c>
      <c r="EM464">
        <v>3.6</v>
      </c>
      <c r="EN464">
        <v>4</v>
      </c>
      <c r="EO464">
        <v>2.9</v>
      </c>
      <c r="EP464">
        <v>2.7</v>
      </c>
      <c r="EQ464">
        <v>2.2999999999999998</v>
      </c>
      <c r="ER464">
        <v>97.3</v>
      </c>
      <c r="ES464">
        <v>100</v>
      </c>
      <c r="ET464">
        <v>76.900000000000006</v>
      </c>
      <c r="EU464">
        <v>97.3</v>
      </c>
      <c r="EV464">
        <v>68.8</v>
      </c>
      <c r="EW464">
        <v>45.1</v>
      </c>
      <c r="EX464">
        <v>2.4</v>
      </c>
      <c r="EY464">
        <v>2.4</v>
      </c>
      <c r="EZ464">
        <v>30.1</v>
      </c>
      <c r="FA464">
        <v>33.700000000000003</v>
      </c>
      <c r="FB464">
        <v>82.3</v>
      </c>
      <c r="FC464">
        <v>3.7</v>
      </c>
      <c r="FD464">
        <v>2.5</v>
      </c>
      <c r="FE464">
        <v>5.5</v>
      </c>
      <c r="FF464">
        <v>4.0999999999999996</v>
      </c>
      <c r="FG464">
        <v>4.0999999999999996</v>
      </c>
      <c r="FH464">
        <v>7.7</v>
      </c>
      <c r="FI464">
        <v>3.2</v>
      </c>
      <c r="FJ464">
        <v>3.3</v>
      </c>
      <c r="FK464">
        <v>13.5</v>
      </c>
      <c r="FL464">
        <v>8.4</v>
      </c>
      <c r="FM464">
        <v>2.2999999999999998</v>
      </c>
      <c r="FN464">
        <v>6</v>
      </c>
      <c r="FO464">
        <v>9</v>
      </c>
      <c r="FP464">
        <v>9.1</v>
      </c>
      <c r="FQ464">
        <v>2.1</v>
      </c>
      <c r="FR464">
        <v>5</v>
      </c>
      <c r="FS464">
        <v>30</v>
      </c>
      <c r="FZ464" t="s">
        <v>1871</v>
      </c>
      <c r="GA464" t="s">
        <v>1871</v>
      </c>
      <c r="GB464" t="s">
        <v>1270</v>
      </c>
      <c r="GC464" s="68" t="s">
        <v>2364</v>
      </c>
    </row>
    <row r="465" spans="1:185" x14ac:dyDescent="0.25">
      <c r="A465">
        <v>55736</v>
      </c>
      <c r="B465">
        <v>1413</v>
      </c>
      <c r="C465">
        <v>115</v>
      </c>
      <c r="D465">
        <v>268</v>
      </c>
      <c r="E465">
        <v>37</v>
      </c>
      <c r="F465">
        <v>811</v>
      </c>
      <c r="G465">
        <v>78</v>
      </c>
      <c r="H465">
        <v>334</v>
      </c>
      <c r="I465">
        <v>0</v>
      </c>
      <c r="J465">
        <v>64</v>
      </c>
      <c r="K465">
        <v>0</v>
      </c>
      <c r="L465">
        <v>204</v>
      </c>
      <c r="M465">
        <v>37</v>
      </c>
      <c r="N465">
        <v>46</v>
      </c>
      <c r="O465">
        <v>3</v>
      </c>
      <c r="P465">
        <v>138</v>
      </c>
      <c r="Q465">
        <v>25</v>
      </c>
      <c r="R465">
        <v>150</v>
      </c>
      <c r="S465">
        <v>24</v>
      </c>
      <c r="T465">
        <v>162</v>
      </c>
      <c r="U465">
        <v>15</v>
      </c>
      <c r="V465">
        <v>315</v>
      </c>
      <c r="W465">
        <v>11</v>
      </c>
      <c r="X465">
        <v>711</v>
      </c>
      <c r="Y465">
        <v>58</v>
      </c>
      <c r="Z465">
        <v>702</v>
      </c>
      <c r="AA465">
        <v>57</v>
      </c>
      <c r="AB465">
        <v>1387</v>
      </c>
      <c r="AC465">
        <v>115</v>
      </c>
      <c r="AD465">
        <v>2</v>
      </c>
      <c r="AE465">
        <v>0</v>
      </c>
      <c r="AF465">
        <v>7</v>
      </c>
      <c r="AG465">
        <v>0</v>
      </c>
      <c r="AH465">
        <v>0</v>
      </c>
      <c r="AI465">
        <v>0</v>
      </c>
      <c r="AJ465">
        <v>0</v>
      </c>
      <c r="AK465">
        <v>0</v>
      </c>
      <c r="AL465">
        <v>17</v>
      </c>
      <c r="AM465">
        <v>0</v>
      </c>
      <c r="AN465">
        <v>19</v>
      </c>
      <c r="AO465">
        <v>0</v>
      </c>
      <c r="AP465">
        <v>1368</v>
      </c>
      <c r="AQ465">
        <v>115</v>
      </c>
      <c r="AR465">
        <v>252</v>
      </c>
      <c r="AS465">
        <v>2</v>
      </c>
      <c r="AT465">
        <v>1161</v>
      </c>
      <c r="AU465">
        <v>113</v>
      </c>
      <c r="AV465">
        <v>1402</v>
      </c>
      <c r="AW465">
        <v>113</v>
      </c>
      <c r="AX465">
        <v>11</v>
      </c>
      <c r="AY465">
        <v>2</v>
      </c>
      <c r="AZ465">
        <v>9</v>
      </c>
      <c r="BA465">
        <v>2</v>
      </c>
      <c r="BB465">
        <v>2</v>
      </c>
      <c r="BC465">
        <v>0</v>
      </c>
      <c r="BD465">
        <v>99</v>
      </c>
      <c r="BE465">
        <v>10</v>
      </c>
      <c r="BF465">
        <v>478</v>
      </c>
      <c r="BG465">
        <v>35</v>
      </c>
      <c r="BH465">
        <v>388</v>
      </c>
      <c r="BI465">
        <v>25</v>
      </c>
      <c r="BJ465">
        <v>134</v>
      </c>
      <c r="BK465">
        <v>5</v>
      </c>
      <c r="BL465">
        <v>605</v>
      </c>
      <c r="BM465">
        <v>64</v>
      </c>
      <c r="BN465">
        <v>557</v>
      </c>
      <c r="BO465">
        <v>54</v>
      </c>
      <c r="BP465">
        <v>48</v>
      </c>
      <c r="BQ465">
        <v>10</v>
      </c>
      <c r="BR465">
        <v>206</v>
      </c>
      <c r="BS465">
        <v>14</v>
      </c>
      <c r="BT465">
        <v>369</v>
      </c>
      <c r="BU465">
        <v>38</v>
      </c>
      <c r="BV465">
        <v>270</v>
      </c>
      <c r="BW465">
        <v>36</v>
      </c>
      <c r="BX465">
        <v>172</v>
      </c>
      <c r="BY465">
        <v>4</v>
      </c>
      <c r="BZ465">
        <v>124</v>
      </c>
      <c r="CA465">
        <v>21</v>
      </c>
      <c r="CB465">
        <v>314</v>
      </c>
      <c r="CC465">
        <v>66</v>
      </c>
      <c r="CD465">
        <v>732</v>
      </c>
      <c r="CE465">
        <v>43</v>
      </c>
      <c r="CF465">
        <v>358</v>
      </c>
      <c r="CG465">
        <v>6</v>
      </c>
      <c r="CH465">
        <v>115</v>
      </c>
      <c r="CI465">
        <v>1298</v>
      </c>
      <c r="CJ465">
        <v>938</v>
      </c>
      <c r="CK465">
        <v>628</v>
      </c>
      <c r="CL465">
        <v>1334</v>
      </c>
      <c r="CM465">
        <v>25</v>
      </c>
      <c r="CN465">
        <v>5</v>
      </c>
      <c r="CO465">
        <v>27</v>
      </c>
      <c r="CP465">
        <v>79</v>
      </c>
      <c r="CQ465">
        <v>54</v>
      </c>
      <c r="CR465">
        <v>1</v>
      </c>
      <c r="CS465">
        <v>67</v>
      </c>
      <c r="CT465">
        <v>36</v>
      </c>
      <c r="CU465">
        <v>5</v>
      </c>
      <c r="CV465">
        <v>35</v>
      </c>
      <c r="CW465">
        <v>12</v>
      </c>
      <c r="CX465">
        <v>178</v>
      </c>
      <c r="CY465">
        <v>43</v>
      </c>
      <c r="CZ465">
        <v>37</v>
      </c>
      <c r="DA465">
        <v>27</v>
      </c>
      <c r="DB465">
        <v>60</v>
      </c>
      <c r="DC465">
        <v>14</v>
      </c>
      <c r="DD465">
        <v>44</v>
      </c>
      <c r="DE465">
        <v>284</v>
      </c>
      <c r="DF465">
        <v>388</v>
      </c>
      <c r="DG465">
        <v>314</v>
      </c>
      <c r="DH465">
        <v>76</v>
      </c>
      <c r="DI465">
        <v>20</v>
      </c>
      <c r="DJ465">
        <v>8</v>
      </c>
      <c r="DK465">
        <v>54</v>
      </c>
      <c r="DL465">
        <v>30</v>
      </c>
      <c r="DM465">
        <v>1273</v>
      </c>
      <c r="DN465">
        <v>130</v>
      </c>
      <c r="DO465">
        <v>545</v>
      </c>
      <c r="DP465">
        <v>127</v>
      </c>
      <c r="DQ465">
        <v>27</v>
      </c>
      <c r="DR465">
        <v>27</v>
      </c>
      <c r="DS465">
        <v>16</v>
      </c>
      <c r="DT465">
        <v>18</v>
      </c>
      <c r="DU465">
        <v>11</v>
      </c>
      <c r="DV465">
        <v>15</v>
      </c>
      <c r="DW465">
        <v>672</v>
      </c>
      <c r="DX465" t="s">
        <v>1515</v>
      </c>
      <c r="DY465" t="s">
        <v>1084</v>
      </c>
      <c r="DZ465" t="s">
        <v>1641</v>
      </c>
      <c r="EA465" s="68" t="s">
        <v>700</v>
      </c>
      <c r="EB465">
        <v>55736</v>
      </c>
      <c r="EC465">
        <v>3.6</v>
      </c>
      <c r="ED465">
        <v>23.6</v>
      </c>
      <c r="EE465">
        <v>15.1</v>
      </c>
      <c r="EF465">
        <v>7.4</v>
      </c>
      <c r="EG465">
        <v>7.8</v>
      </c>
      <c r="EH465">
        <v>11.3</v>
      </c>
      <c r="EI465">
        <v>5.9</v>
      </c>
      <c r="EJ465">
        <v>1.9</v>
      </c>
      <c r="EK465">
        <v>9.3000000000000007</v>
      </c>
      <c r="EL465">
        <v>12.2</v>
      </c>
      <c r="EM465">
        <v>2.9</v>
      </c>
      <c r="EN465">
        <v>5.0999999999999996</v>
      </c>
      <c r="EO465">
        <v>3</v>
      </c>
      <c r="EP465">
        <v>4.7</v>
      </c>
      <c r="EQ465">
        <v>3.6</v>
      </c>
      <c r="ER465">
        <v>100</v>
      </c>
      <c r="ES465">
        <v>82.3</v>
      </c>
      <c r="EV465">
        <v>52.8</v>
      </c>
      <c r="EW465">
        <v>49.9</v>
      </c>
      <c r="EX465">
        <v>3.7</v>
      </c>
      <c r="EY465">
        <v>3.6</v>
      </c>
      <c r="EZ465">
        <v>25.7</v>
      </c>
      <c r="FA465">
        <v>27.4</v>
      </c>
      <c r="FB465">
        <v>100</v>
      </c>
      <c r="FC465">
        <v>1.1000000000000001</v>
      </c>
      <c r="FD465">
        <v>4.3</v>
      </c>
      <c r="FE465">
        <v>9.5</v>
      </c>
      <c r="FF465">
        <v>3.1</v>
      </c>
      <c r="FG465">
        <v>3.3</v>
      </c>
      <c r="FH465">
        <v>3</v>
      </c>
      <c r="FI465">
        <v>3.2</v>
      </c>
      <c r="FJ465">
        <v>3</v>
      </c>
      <c r="FK465">
        <v>13.1</v>
      </c>
      <c r="FL465">
        <v>4.3</v>
      </c>
      <c r="FM465">
        <v>3.7</v>
      </c>
      <c r="FN465">
        <v>6.4</v>
      </c>
      <c r="FO465">
        <v>2.9</v>
      </c>
      <c r="FP465">
        <v>13.2</v>
      </c>
      <c r="FQ465">
        <v>2</v>
      </c>
      <c r="FR465">
        <v>1.3</v>
      </c>
      <c r="FS465">
        <v>17</v>
      </c>
      <c r="FZ465" t="s">
        <v>1871</v>
      </c>
      <c r="GA465" t="s">
        <v>1871</v>
      </c>
      <c r="GB465" t="s">
        <v>1271</v>
      </c>
      <c r="GC465" s="68" t="s">
        <v>2364</v>
      </c>
    </row>
    <row r="466" spans="1:185" x14ac:dyDescent="0.25">
      <c r="A466">
        <v>55744</v>
      </c>
      <c r="B466">
        <v>19820</v>
      </c>
      <c r="C466">
        <v>1023</v>
      </c>
      <c r="D466">
        <v>4644</v>
      </c>
      <c r="E466">
        <v>185</v>
      </c>
      <c r="F466">
        <v>11231</v>
      </c>
      <c r="G466">
        <v>838</v>
      </c>
      <c r="H466">
        <v>3945</v>
      </c>
      <c r="I466">
        <v>0</v>
      </c>
      <c r="J466">
        <v>1389</v>
      </c>
      <c r="K466">
        <v>0</v>
      </c>
      <c r="L466">
        <v>3255</v>
      </c>
      <c r="M466">
        <v>185</v>
      </c>
      <c r="N466">
        <v>1303</v>
      </c>
      <c r="O466">
        <v>130</v>
      </c>
      <c r="P466">
        <v>2003</v>
      </c>
      <c r="Q466">
        <v>221</v>
      </c>
      <c r="R466">
        <v>2294</v>
      </c>
      <c r="S466">
        <v>114</v>
      </c>
      <c r="T466">
        <v>2438</v>
      </c>
      <c r="U466">
        <v>264</v>
      </c>
      <c r="V466">
        <v>3193</v>
      </c>
      <c r="W466">
        <v>109</v>
      </c>
      <c r="X466">
        <v>10024</v>
      </c>
      <c r="Y466">
        <v>575</v>
      </c>
      <c r="Z466">
        <v>9796</v>
      </c>
      <c r="AA466">
        <v>448</v>
      </c>
      <c r="AB466">
        <v>19062</v>
      </c>
      <c r="AC466">
        <v>1015</v>
      </c>
      <c r="AD466">
        <v>29</v>
      </c>
      <c r="AE466">
        <v>0</v>
      </c>
      <c r="AF466">
        <v>209</v>
      </c>
      <c r="AG466">
        <v>8</v>
      </c>
      <c r="AH466">
        <v>109</v>
      </c>
      <c r="AI466">
        <v>0</v>
      </c>
      <c r="AJ466">
        <v>52</v>
      </c>
      <c r="AK466">
        <v>0</v>
      </c>
      <c r="AL466">
        <v>359</v>
      </c>
      <c r="AM466">
        <v>0</v>
      </c>
      <c r="AN466">
        <v>168</v>
      </c>
      <c r="AO466">
        <v>0</v>
      </c>
      <c r="AP466">
        <v>18969</v>
      </c>
      <c r="AQ466">
        <v>1015</v>
      </c>
      <c r="AR466">
        <v>2954</v>
      </c>
      <c r="AS466">
        <v>99</v>
      </c>
      <c r="AT466">
        <v>16866</v>
      </c>
      <c r="AU466">
        <v>924</v>
      </c>
      <c r="AV466">
        <v>19650</v>
      </c>
      <c r="AW466">
        <v>1008</v>
      </c>
      <c r="AX466">
        <v>170</v>
      </c>
      <c r="AY466">
        <v>15</v>
      </c>
      <c r="AZ466">
        <v>122</v>
      </c>
      <c r="BA466">
        <v>15</v>
      </c>
      <c r="BB466">
        <v>48</v>
      </c>
      <c r="BC466">
        <v>0</v>
      </c>
      <c r="BD466">
        <v>650</v>
      </c>
      <c r="BE466">
        <v>76</v>
      </c>
      <c r="BF466">
        <v>3817</v>
      </c>
      <c r="BG466">
        <v>322</v>
      </c>
      <c r="BH466">
        <v>5772</v>
      </c>
      <c r="BI466">
        <v>287</v>
      </c>
      <c r="BJ466">
        <v>3634</v>
      </c>
      <c r="BK466">
        <v>23</v>
      </c>
      <c r="BL466">
        <v>8978</v>
      </c>
      <c r="BM466">
        <v>714</v>
      </c>
      <c r="BN466">
        <v>8762</v>
      </c>
      <c r="BO466">
        <v>712</v>
      </c>
      <c r="BP466">
        <v>216</v>
      </c>
      <c r="BQ466">
        <v>2</v>
      </c>
      <c r="BR466">
        <v>2253</v>
      </c>
      <c r="BS466">
        <v>124</v>
      </c>
      <c r="BT466">
        <v>5625</v>
      </c>
      <c r="BU466">
        <v>318</v>
      </c>
      <c r="BV466">
        <v>3802</v>
      </c>
      <c r="BW466">
        <v>435</v>
      </c>
      <c r="BX466">
        <v>1804</v>
      </c>
      <c r="BY466">
        <v>85</v>
      </c>
      <c r="BZ466">
        <v>2863</v>
      </c>
      <c r="CA466">
        <v>231</v>
      </c>
      <c r="CB466">
        <v>4097</v>
      </c>
      <c r="CC466">
        <v>288</v>
      </c>
      <c r="CD466">
        <v>8650</v>
      </c>
      <c r="CE466">
        <v>679</v>
      </c>
      <c r="CF466">
        <v>6945</v>
      </c>
      <c r="CG466">
        <v>56</v>
      </c>
      <c r="CH466">
        <v>1023</v>
      </c>
      <c r="CI466">
        <v>18797</v>
      </c>
      <c r="CJ466">
        <v>13698</v>
      </c>
      <c r="CK466">
        <v>8811</v>
      </c>
      <c r="CL466">
        <v>18928</v>
      </c>
      <c r="CM466">
        <v>318</v>
      </c>
      <c r="CN466">
        <v>91</v>
      </c>
      <c r="CO466">
        <v>313</v>
      </c>
      <c r="CP466">
        <v>712</v>
      </c>
      <c r="CQ466">
        <v>851</v>
      </c>
      <c r="CR466">
        <v>280</v>
      </c>
      <c r="CS466">
        <v>1281</v>
      </c>
      <c r="CT466">
        <v>542</v>
      </c>
      <c r="CU466">
        <v>98</v>
      </c>
      <c r="CV466">
        <v>456</v>
      </c>
      <c r="CW466">
        <v>780</v>
      </c>
      <c r="CX466">
        <v>2542</v>
      </c>
      <c r="CY466">
        <v>895</v>
      </c>
      <c r="CZ466">
        <v>421</v>
      </c>
      <c r="DA466">
        <v>440</v>
      </c>
      <c r="DB466">
        <v>373</v>
      </c>
      <c r="DC466">
        <v>383</v>
      </c>
      <c r="DD466">
        <v>1063</v>
      </c>
      <c r="DE466">
        <v>3195</v>
      </c>
      <c r="DF466">
        <v>5529</v>
      </c>
      <c r="DG466">
        <v>4543</v>
      </c>
      <c r="DH466">
        <v>1531</v>
      </c>
      <c r="DI466">
        <v>241</v>
      </c>
      <c r="DJ466">
        <v>139</v>
      </c>
      <c r="DK466">
        <v>745</v>
      </c>
      <c r="DL466">
        <v>468</v>
      </c>
      <c r="DM466">
        <v>17290</v>
      </c>
      <c r="DN466">
        <v>2925</v>
      </c>
      <c r="DO466">
        <v>6434</v>
      </c>
      <c r="DP466">
        <v>2290</v>
      </c>
      <c r="DQ466">
        <v>219</v>
      </c>
      <c r="DR466">
        <v>292</v>
      </c>
      <c r="DS466">
        <v>258</v>
      </c>
      <c r="DT466">
        <v>209</v>
      </c>
      <c r="DU466">
        <v>151</v>
      </c>
      <c r="DV466">
        <v>1087</v>
      </c>
      <c r="DW466">
        <v>8724</v>
      </c>
      <c r="DX466" t="s">
        <v>1515</v>
      </c>
      <c r="DY466" t="s">
        <v>1046</v>
      </c>
      <c r="DZ466" t="s">
        <v>1642</v>
      </c>
      <c r="EA466" s="68" t="s">
        <v>700</v>
      </c>
      <c r="EB466">
        <v>55744</v>
      </c>
      <c r="EC466">
        <v>1.6</v>
      </c>
      <c r="ED466">
        <v>1.2</v>
      </c>
      <c r="EE466">
        <v>4.2</v>
      </c>
      <c r="EF466">
        <v>7.6</v>
      </c>
      <c r="EG466">
        <v>6.1</v>
      </c>
      <c r="EH466">
        <v>3.2</v>
      </c>
      <c r="EI466">
        <v>5.8</v>
      </c>
      <c r="EJ466">
        <v>1.8</v>
      </c>
      <c r="EK466">
        <v>0.8</v>
      </c>
      <c r="EL466">
        <v>3</v>
      </c>
      <c r="EM466">
        <v>2</v>
      </c>
      <c r="EN466">
        <v>0.4</v>
      </c>
      <c r="EO466">
        <v>1.9</v>
      </c>
      <c r="EP466">
        <v>1.8</v>
      </c>
      <c r="EQ466">
        <v>1.7</v>
      </c>
      <c r="ER466">
        <v>40.4</v>
      </c>
      <c r="ES466">
        <v>6</v>
      </c>
      <c r="ET466">
        <v>14.8</v>
      </c>
      <c r="EU466">
        <v>27.9</v>
      </c>
      <c r="EV466">
        <v>4.8</v>
      </c>
      <c r="EW466">
        <v>9.9</v>
      </c>
      <c r="EX466">
        <v>1.7</v>
      </c>
      <c r="EY466">
        <v>1.7</v>
      </c>
      <c r="EZ466">
        <v>10.199999999999999</v>
      </c>
      <c r="FA466">
        <v>13.9</v>
      </c>
      <c r="FB466">
        <v>29.7</v>
      </c>
      <c r="FC466">
        <v>2.8</v>
      </c>
      <c r="FD466">
        <v>1.6</v>
      </c>
      <c r="FE466">
        <v>10.3</v>
      </c>
      <c r="FF466">
        <v>3.7</v>
      </c>
      <c r="FG466">
        <v>2.1</v>
      </c>
      <c r="FH466">
        <v>0.7</v>
      </c>
      <c r="FI466">
        <v>2.2999999999999998</v>
      </c>
      <c r="FJ466">
        <v>2.2999999999999998</v>
      </c>
      <c r="FK466">
        <v>1.4</v>
      </c>
      <c r="FL466">
        <v>3.6</v>
      </c>
      <c r="FM466">
        <v>2</v>
      </c>
      <c r="FN466">
        <v>4.4000000000000004</v>
      </c>
      <c r="FO466">
        <v>3.4</v>
      </c>
      <c r="FP466">
        <v>5.6</v>
      </c>
      <c r="FQ466">
        <v>2.8</v>
      </c>
      <c r="FR466">
        <v>0.6</v>
      </c>
      <c r="FS466">
        <v>236</v>
      </c>
      <c r="FZ466" t="s">
        <v>1872</v>
      </c>
      <c r="GA466" t="s">
        <v>1871</v>
      </c>
      <c r="GB466" t="s">
        <v>1272</v>
      </c>
      <c r="GC466" s="68" t="s">
        <v>2364</v>
      </c>
    </row>
    <row r="467" spans="1:185" x14ac:dyDescent="0.25">
      <c r="A467">
        <v>55746</v>
      </c>
      <c r="B467">
        <v>16721</v>
      </c>
      <c r="C467">
        <v>791</v>
      </c>
      <c r="D467">
        <v>4562</v>
      </c>
      <c r="E467">
        <v>82</v>
      </c>
      <c r="F467">
        <v>9251</v>
      </c>
      <c r="G467">
        <v>709</v>
      </c>
      <c r="H467">
        <v>2908</v>
      </c>
      <c r="I467">
        <v>0</v>
      </c>
      <c r="J467">
        <v>1364</v>
      </c>
      <c r="K467">
        <v>32</v>
      </c>
      <c r="L467">
        <v>3198</v>
      </c>
      <c r="M467">
        <v>50</v>
      </c>
      <c r="N467">
        <v>1234</v>
      </c>
      <c r="O467">
        <v>189</v>
      </c>
      <c r="P467">
        <v>1665</v>
      </c>
      <c r="Q467">
        <v>125</v>
      </c>
      <c r="R467">
        <v>1878</v>
      </c>
      <c r="S467">
        <v>183</v>
      </c>
      <c r="T467">
        <v>2070</v>
      </c>
      <c r="U467">
        <v>115</v>
      </c>
      <c r="V467">
        <v>2404</v>
      </c>
      <c r="W467">
        <v>97</v>
      </c>
      <c r="X467">
        <v>7837</v>
      </c>
      <c r="Y467">
        <v>441</v>
      </c>
      <c r="Z467">
        <v>8884</v>
      </c>
      <c r="AA467">
        <v>350</v>
      </c>
      <c r="AB467">
        <v>15668</v>
      </c>
      <c r="AC467">
        <v>746</v>
      </c>
      <c r="AD467">
        <v>158</v>
      </c>
      <c r="AE467">
        <v>4</v>
      </c>
      <c r="AF467">
        <v>39</v>
      </c>
      <c r="AG467">
        <v>9</v>
      </c>
      <c r="AH467">
        <v>345</v>
      </c>
      <c r="AI467">
        <v>10</v>
      </c>
      <c r="AJ467">
        <v>194</v>
      </c>
      <c r="AK467">
        <v>0</v>
      </c>
      <c r="AL467">
        <v>307</v>
      </c>
      <c r="AM467">
        <v>22</v>
      </c>
      <c r="AN467">
        <v>261</v>
      </c>
      <c r="AO467">
        <v>0</v>
      </c>
      <c r="AP467">
        <v>15604</v>
      </c>
      <c r="AQ467">
        <v>746</v>
      </c>
      <c r="AR467">
        <v>2749</v>
      </c>
      <c r="AS467">
        <v>139</v>
      </c>
      <c r="AT467">
        <v>13972</v>
      </c>
      <c r="AU467">
        <v>652</v>
      </c>
      <c r="AV467">
        <v>16250</v>
      </c>
      <c r="AW467">
        <v>781</v>
      </c>
      <c r="AX467">
        <v>471</v>
      </c>
      <c r="AY467">
        <v>10</v>
      </c>
      <c r="AZ467">
        <v>230</v>
      </c>
      <c r="BA467">
        <v>0</v>
      </c>
      <c r="BB467">
        <v>241</v>
      </c>
      <c r="BC467">
        <v>10</v>
      </c>
      <c r="BD467">
        <v>870</v>
      </c>
      <c r="BE467">
        <v>31</v>
      </c>
      <c r="BF467">
        <v>2543</v>
      </c>
      <c r="BG467">
        <v>168</v>
      </c>
      <c r="BH467">
        <v>5351</v>
      </c>
      <c r="BI467">
        <v>205</v>
      </c>
      <c r="BJ467">
        <v>2161</v>
      </c>
      <c r="BK467">
        <v>116</v>
      </c>
      <c r="BL467">
        <v>6782</v>
      </c>
      <c r="BM467">
        <v>581</v>
      </c>
      <c r="BN467">
        <v>6323</v>
      </c>
      <c r="BO467">
        <v>484</v>
      </c>
      <c r="BP467">
        <v>459</v>
      </c>
      <c r="BQ467">
        <v>97</v>
      </c>
      <c r="BR467">
        <v>2469</v>
      </c>
      <c r="BS467">
        <v>128</v>
      </c>
      <c r="BT467">
        <v>4397</v>
      </c>
      <c r="BU467">
        <v>284</v>
      </c>
      <c r="BV467">
        <v>2825</v>
      </c>
      <c r="BW467">
        <v>315</v>
      </c>
      <c r="BX467">
        <v>2029</v>
      </c>
      <c r="BY467">
        <v>110</v>
      </c>
      <c r="BZ467">
        <v>2912</v>
      </c>
      <c r="CA467">
        <v>256</v>
      </c>
      <c r="CB467">
        <v>4164</v>
      </c>
      <c r="CC467">
        <v>278</v>
      </c>
      <c r="CD467">
        <v>7516</v>
      </c>
      <c r="CE467">
        <v>359</v>
      </c>
      <c r="CF467">
        <v>4891</v>
      </c>
      <c r="CG467">
        <v>129</v>
      </c>
      <c r="CH467">
        <v>791</v>
      </c>
      <c r="CI467">
        <v>15930</v>
      </c>
      <c r="CJ467">
        <v>11757</v>
      </c>
      <c r="CK467">
        <v>7310</v>
      </c>
      <c r="CL467">
        <v>15181</v>
      </c>
      <c r="CM467">
        <v>604</v>
      </c>
      <c r="CN467">
        <v>234</v>
      </c>
      <c r="CO467">
        <v>451</v>
      </c>
      <c r="CP467">
        <v>489</v>
      </c>
      <c r="CQ467">
        <v>744</v>
      </c>
      <c r="CR467">
        <v>153</v>
      </c>
      <c r="CS467">
        <v>804</v>
      </c>
      <c r="CT467">
        <v>498</v>
      </c>
      <c r="CU467">
        <v>84</v>
      </c>
      <c r="CV467">
        <v>394</v>
      </c>
      <c r="CW467">
        <v>572</v>
      </c>
      <c r="CX467">
        <v>1682</v>
      </c>
      <c r="CY467">
        <v>490</v>
      </c>
      <c r="CZ467">
        <v>348</v>
      </c>
      <c r="DA467">
        <v>246</v>
      </c>
      <c r="DB467">
        <v>485</v>
      </c>
      <c r="DC467">
        <v>346</v>
      </c>
      <c r="DD467">
        <v>997</v>
      </c>
      <c r="DE467">
        <v>2740</v>
      </c>
      <c r="DF467">
        <v>4441</v>
      </c>
      <c r="DG467">
        <v>3167</v>
      </c>
      <c r="DH467">
        <v>1175</v>
      </c>
      <c r="DI467">
        <v>397</v>
      </c>
      <c r="DJ467">
        <v>229</v>
      </c>
      <c r="DK467">
        <v>877</v>
      </c>
      <c r="DL467">
        <v>664</v>
      </c>
      <c r="DM467">
        <v>14364</v>
      </c>
      <c r="DN467">
        <v>2220</v>
      </c>
      <c r="DO467">
        <v>5139</v>
      </c>
      <c r="DP467">
        <v>2042</v>
      </c>
      <c r="DQ467">
        <v>199</v>
      </c>
      <c r="DR467">
        <v>223</v>
      </c>
      <c r="DS467">
        <v>445</v>
      </c>
      <c r="DT467">
        <v>220</v>
      </c>
      <c r="DU467">
        <v>174</v>
      </c>
      <c r="DV467">
        <v>586</v>
      </c>
      <c r="DW467">
        <v>7181</v>
      </c>
      <c r="DX467" t="s">
        <v>1515</v>
      </c>
      <c r="DY467" t="s">
        <v>1084</v>
      </c>
      <c r="DZ467" t="s">
        <v>1643</v>
      </c>
      <c r="EA467" s="68" t="s">
        <v>700</v>
      </c>
      <c r="EB467">
        <v>55746</v>
      </c>
      <c r="EC467">
        <v>1</v>
      </c>
      <c r="ED467">
        <v>2.1</v>
      </c>
      <c r="EE467">
        <v>1.2</v>
      </c>
      <c r="EF467">
        <v>7.4</v>
      </c>
      <c r="EG467">
        <v>5.0999999999999996</v>
      </c>
      <c r="EH467">
        <v>3.6</v>
      </c>
      <c r="EI467">
        <v>3.2</v>
      </c>
      <c r="EJ467">
        <v>2.7</v>
      </c>
      <c r="EK467">
        <v>1.2</v>
      </c>
      <c r="EL467">
        <v>1.1000000000000001</v>
      </c>
      <c r="EM467">
        <v>1.7</v>
      </c>
      <c r="EN467">
        <v>0.6</v>
      </c>
      <c r="EO467">
        <v>1.7</v>
      </c>
      <c r="EP467">
        <v>1</v>
      </c>
      <c r="EQ467">
        <v>1</v>
      </c>
      <c r="ER467">
        <v>6.2</v>
      </c>
      <c r="ES467">
        <v>40.1</v>
      </c>
      <c r="ET467">
        <v>4.0999999999999996</v>
      </c>
      <c r="EU467">
        <v>8.6</v>
      </c>
      <c r="EV467">
        <v>8.4</v>
      </c>
      <c r="EW467">
        <v>6.5</v>
      </c>
      <c r="EX467">
        <v>1</v>
      </c>
      <c r="EY467">
        <v>1</v>
      </c>
      <c r="EZ467">
        <v>3.4</v>
      </c>
      <c r="FA467">
        <v>7.3</v>
      </c>
      <c r="FB467">
        <v>8.1</v>
      </c>
      <c r="FC467">
        <v>2.8</v>
      </c>
      <c r="FD467">
        <v>1</v>
      </c>
      <c r="FE467">
        <v>3.6</v>
      </c>
      <c r="FF467">
        <v>3.1</v>
      </c>
      <c r="FG467">
        <v>1.6</v>
      </c>
      <c r="FH467">
        <v>3.8</v>
      </c>
      <c r="FI467">
        <v>2</v>
      </c>
      <c r="FJ467">
        <v>2</v>
      </c>
      <c r="FK467">
        <v>16.100000000000001</v>
      </c>
      <c r="FL467">
        <v>2.4</v>
      </c>
      <c r="FM467">
        <v>2.1</v>
      </c>
      <c r="FN467">
        <v>4.3</v>
      </c>
      <c r="FO467">
        <v>2.7</v>
      </c>
      <c r="FP467">
        <v>2.5</v>
      </c>
      <c r="FQ467">
        <v>1.5</v>
      </c>
      <c r="FR467">
        <v>1.7</v>
      </c>
      <c r="FS467">
        <v>97</v>
      </c>
      <c r="FZ467" t="s">
        <v>1872</v>
      </c>
      <c r="GA467" t="s">
        <v>1871</v>
      </c>
      <c r="GB467" t="s">
        <v>1273</v>
      </c>
      <c r="GC467" s="68" t="s">
        <v>2364</v>
      </c>
    </row>
    <row r="468" spans="1:185" x14ac:dyDescent="0.25">
      <c r="A468">
        <v>55760</v>
      </c>
      <c r="B468">
        <v>3047</v>
      </c>
      <c r="C468">
        <v>192</v>
      </c>
      <c r="D468">
        <v>519</v>
      </c>
      <c r="E468">
        <v>13</v>
      </c>
      <c r="F468">
        <v>1576</v>
      </c>
      <c r="G468">
        <v>175</v>
      </c>
      <c r="H468">
        <v>952</v>
      </c>
      <c r="I468">
        <v>4</v>
      </c>
      <c r="J468">
        <v>157</v>
      </c>
      <c r="K468">
        <v>0</v>
      </c>
      <c r="L468">
        <v>362</v>
      </c>
      <c r="M468">
        <v>13</v>
      </c>
      <c r="N468">
        <v>153</v>
      </c>
      <c r="O468">
        <v>12</v>
      </c>
      <c r="P468">
        <v>211</v>
      </c>
      <c r="Q468">
        <v>40</v>
      </c>
      <c r="R468">
        <v>229</v>
      </c>
      <c r="S468">
        <v>22</v>
      </c>
      <c r="T468">
        <v>385</v>
      </c>
      <c r="U468">
        <v>57</v>
      </c>
      <c r="V468">
        <v>598</v>
      </c>
      <c r="W468">
        <v>44</v>
      </c>
      <c r="X468">
        <v>1545</v>
      </c>
      <c r="Y468">
        <v>103</v>
      </c>
      <c r="Z468">
        <v>1502</v>
      </c>
      <c r="AA468">
        <v>89</v>
      </c>
      <c r="AB468">
        <v>2752</v>
      </c>
      <c r="AC468">
        <v>162</v>
      </c>
      <c r="AD468">
        <v>13</v>
      </c>
      <c r="AE468">
        <v>0</v>
      </c>
      <c r="AF468">
        <v>210</v>
      </c>
      <c r="AG468">
        <v>26</v>
      </c>
      <c r="AH468">
        <v>9</v>
      </c>
      <c r="AI468">
        <v>0</v>
      </c>
      <c r="AJ468">
        <v>0</v>
      </c>
      <c r="AK468">
        <v>0</v>
      </c>
      <c r="AL468">
        <v>63</v>
      </c>
      <c r="AM468">
        <v>4</v>
      </c>
      <c r="AN468">
        <v>30</v>
      </c>
      <c r="AO468">
        <v>0</v>
      </c>
      <c r="AP468">
        <v>2745</v>
      </c>
      <c r="AQ468">
        <v>162</v>
      </c>
      <c r="AR468">
        <v>568</v>
      </c>
      <c r="AS468">
        <v>38</v>
      </c>
      <c r="AT468">
        <v>2479</v>
      </c>
      <c r="AU468">
        <v>154</v>
      </c>
      <c r="AV468">
        <v>3000</v>
      </c>
      <c r="AW468">
        <v>188</v>
      </c>
      <c r="AX468">
        <v>47</v>
      </c>
      <c r="AY468">
        <v>4</v>
      </c>
      <c r="AZ468">
        <v>34</v>
      </c>
      <c r="BA468">
        <v>0</v>
      </c>
      <c r="BB468">
        <v>13</v>
      </c>
      <c r="BC468">
        <v>4</v>
      </c>
      <c r="BD468">
        <v>229</v>
      </c>
      <c r="BE468">
        <v>16</v>
      </c>
      <c r="BF468">
        <v>828</v>
      </c>
      <c r="BG468">
        <v>68</v>
      </c>
      <c r="BH468">
        <v>854</v>
      </c>
      <c r="BI468">
        <v>69</v>
      </c>
      <c r="BJ468">
        <v>464</v>
      </c>
      <c r="BK468">
        <v>14</v>
      </c>
      <c r="BL468">
        <v>1073</v>
      </c>
      <c r="BM468">
        <v>141</v>
      </c>
      <c r="BN468">
        <v>1004</v>
      </c>
      <c r="BO468">
        <v>130</v>
      </c>
      <c r="BP468">
        <v>69</v>
      </c>
      <c r="BQ468">
        <v>11</v>
      </c>
      <c r="BR468">
        <v>503</v>
      </c>
      <c r="BS468">
        <v>34</v>
      </c>
      <c r="BT468">
        <v>728</v>
      </c>
      <c r="BU468">
        <v>100</v>
      </c>
      <c r="BV468">
        <v>438</v>
      </c>
      <c r="BW468">
        <v>57</v>
      </c>
      <c r="BX468">
        <v>410</v>
      </c>
      <c r="BY468">
        <v>18</v>
      </c>
      <c r="BZ468">
        <v>460</v>
      </c>
      <c r="CA468">
        <v>35</v>
      </c>
      <c r="CB468">
        <v>702</v>
      </c>
      <c r="CC468">
        <v>38</v>
      </c>
      <c r="CD468">
        <v>1503</v>
      </c>
      <c r="CE468">
        <v>117</v>
      </c>
      <c r="CF468">
        <v>841</v>
      </c>
      <c r="CG468">
        <v>37</v>
      </c>
      <c r="CH468">
        <v>192</v>
      </c>
      <c r="CI468">
        <v>2855</v>
      </c>
      <c r="CJ468">
        <v>1900</v>
      </c>
      <c r="CK468">
        <v>1821</v>
      </c>
      <c r="CL468">
        <v>2795</v>
      </c>
      <c r="CM468">
        <v>136</v>
      </c>
      <c r="CN468">
        <v>23</v>
      </c>
      <c r="CO468">
        <v>19</v>
      </c>
      <c r="CP468">
        <v>112</v>
      </c>
      <c r="CQ468">
        <v>134</v>
      </c>
      <c r="CR468">
        <v>22</v>
      </c>
      <c r="CS468">
        <v>99</v>
      </c>
      <c r="CT468">
        <v>73</v>
      </c>
      <c r="CU468">
        <v>14</v>
      </c>
      <c r="CV468">
        <v>60</v>
      </c>
      <c r="CW468">
        <v>57</v>
      </c>
      <c r="CX468">
        <v>260</v>
      </c>
      <c r="CY468">
        <v>160</v>
      </c>
      <c r="CZ468">
        <v>45</v>
      </c>
      <c r="DA468">
        <v>114</v>
      </c>
      <c r="DB468">
        <v>93</v>
      </c>
      <c r="DC468">
        <v>56</v>
      </c>
      <c r="DD468">
        <v>137</v>
      </c>
      <c r="DE468">
        <v>567</v>
      </c>
      <c r="DF468">
        <v>949</v>
      </c>
      <c r="DG468">
        <v>774</v>
      </c>
      <c r="DH468">
        <v>163</v>
      </c>
      <c r="DI468">
        <v>58</v>
      </c>
      <c r="DJ468">
        <v>20</v>
      </c>
      <c r="DK468">
        <v>117</v>
      </c>
      <c r="DL468">
        <v>61</v>
      </c>
      <c r="DM468">
        <v>2761</v>
      </c>
      <c r="DN468">
        <v>256</v>
      </c>
      <c r="DO468">
        <v>1204</v>
      </c>
      <c r="DP468">
        <v>312</v>
      </c>
      <c r="DQ468">
        <v>44</v>
      </c>
      <c r="DR468">
        <v>25</v>
      </c>
      <c r="DS468">
        <v>40</v>
      </c>
      <c r="DT468">
        <v>15</v>
      </c>
      <c r="DU468">
        <v>18</v>
      </c>
      <c r="DV468">
        <v>89</v>
      </c>
      <c r="DW468">
        <v>1516</v>
      </c>
      <c r="DX468" t="s">
        <v>1515</v>
      </c>
      <c r="DY468" t="s">
        <v>1016</v>
      </c>
      <c r="DZ468" t="s">
        <v>1644</v>
      </c>
      <c r="EA468" s="68" t="s">
        <v>700</v>
      </c>
      <c r="EB468">
        <v>55760</v>
      </c>
      <c r="EC468">
        <v>1.6</v>
      </c>
      <c r="ED468">
        <v>10.5</v>
      </c>
      <c r="EE468">
        <v>3.1</v>
      </c>
      <c r="EF468">
        <v>7</v>
      </c>
      <c r="EG468">
        <v>9.3000000000000007</v>
      </c>
      <c r="EH468">
        <v>6.1</v>
      </c>
      <c r="EI468">
        <v>6.3</v>
      </c>
      <c r="EJ468">
        <v>2.2999999999999998</v>
      </c>
      <c r="EK468">
        <v>3.4</v>
      </c>
      <c r="EL468">
        <v>2.1</v>
      </c>
      <c r="EM468">
        <v>2.8</v>
      </c>
      <c r="EN468">
        <v>0.4</v>
      </c>
      <c r="EO468">
        <v>2</v>
      </c>
      <c r="EP468">
        <v>2.1</v>
      </c>
      <c r="EQ468">
        <v>1.7</v>
      </c>
      <c r="ER468">
        <v>60.4</v>
      </c>
      <c r="ES468">
        <v>7</v>
      </c>
      <c r="ET468">
        <v>72.5</v>
      </c>
      <c r="EV468">
        <v>7.9</v>
      </c>
      <c r="EW468">
        <v>39.700000000000003</v>
      </c>
      <c r="EX468">
        <v>1.7</v>
      </c>
      <c r="EY468">
        <v>1.6</v>
      </c>
      <c r="EZ468">
        <v>9.4</v>
      </c>
      <c r="FA468">
        <v>37.299999999999997</v>
      </c>
      <c r="FB468">
        <v>36.299999999999997</v>
      </c>
      <c r="FC468">
        <v>3</v>
      </c>
      <c r="FD468">
        <v>1.6</v>
      </c>
      <c r="FE468">
        <v>4.5999999999999996</v>
      </c>
      <c r="FF468">
        <v>2.9</v>
      </c>
      <c r="FG468">
        <v>3.5</v>
      </c>
      <c r="FH468">
        <v>2.8</v>
      </c>
      <c r="FI468">
        <v>4</v>
      </c>
      <c r="FJ468">
        <v>4</v>
      </c>
      <c r="FK468">
        <v>15.1</v>
      </c>
      <c r="FL468">
        <v>3.7</v>
      </c>
      <c r="FM468">
        <v>4.8</v>
      </c>
      <c r="FN468">
        <v>4.9000000000000004</v>
      </c>
      <c r="FO468">
        <v>2.6</v>
      </c>
      <c r="FP468">
        <v>2.8</v>
      </c>
      <c r="FQ468">
        <v>2.5</v>
      </c>
      <c r="FR468">
        <v>1.7</v>
      </c>
      <c r="FS468">
        <v>20</v>
      </c>
      <c r="FZ468" s="115" t="s">
        <v>1871</v>
      </c>
      <c r="GA468" s="115" t="s">
        <v>1871</v>
      </c>
      <c r="GB468" t="s">
        <v>1274</v>
      </c>
      <c r="GC468" s="68" t="s">
        <v>2364</v>
      </c>
    </row>
    <row r="469" spans="1:185" x14ac:dyDescent="0.25">
      <c r="A469">
        <v>55765</v>
      </c>
      <c r="B469">
        <v>794</v>
      </c>
      <c r="C469">
        <v>51</v>
      </c>
      <c r="D469">
        <v>164</v>
      </c>
      <c r="E469">
        <v>12</v>
      </c>
      <c r="F469">
        <v>472</v>
      </c>
      <c r="G469">
        <v>39</v>
      </c>
      <c r="H469">
        <v>158</v>
      </c>
      <c r="I469">
        <v>0</v>
      </c>
      <c r="J469">
        <v>41</v>
      </c>
      <c r="K469">
        <v>5</v>
      </c>
      <c r="L469">
        <v>123</v>
      </c>
      <c r="M469">
        <v>7</v>
      </c>
      <c r="N469">
        <v>43</v>
      </c>
      <c r="O469">
        <v>7</v>
      </c>
      <c r="P469">
        <v>69</v>
      </c>
      <c r="Q469">
        <v>8</v>
      </c>
      <c r="R469">
        <v>64</v>
      </c>
      <c r="S469">
        <v>0</v>
      </c>
      <c r="T469">
        <v>124</v>
      </c>
      <c r="U469">
        <v>8</v>
      </c>
      <c r="V469">
        <v>172</v>
      </c>
      <c r="W469">
        <v>16</v>
      </c>
      <c r="X469">
        <v>394</v>
      </c>
      <c r="Y469">
        <v>22</v>
      </c>
      <c r="Z469">
        <v>400</v>
      </c>
      <c r="AA469">
        <v>29</v>
      </c>
      <c r="AB469">
        <v>760</v>
      </c>
      <c r="AC469">
        <v>51</v>
      </c>
      <c r="AD469">
        <v>11</v>
      </c>
      <c r="AE469">
        <v>0</v>
      </c>
      <c r="AF469">
        <v>1</v>
      </c>
      <c r="AG469">
        <v>0</v>
      </c>
      <c r="AH469">
        <v>10</v>
      </c>
      <c r="AI469">
        <v>0</v>
      </c>
      <c r="AJ469">
        <v>0</v>
      </c>
      <c r="AK469">
        <v>0</v>
      </c>
      <c r="AL469">
        <v>12</v>
      </c>
      <c r="AM469">
        <v>0</v>
      </c>
      <c r="AN469">
        <v>2</v>
      </c>
      <c r="AO469">
        <v>0</v>
      </c>
      <c r="AP469">
        <v>758</v>
      </c>
      <c r="AQ469">
        <v>51</v>
      </c>
      <c r="AR469">
        <v>142</v>
      </c>
      <c r="AS469">
        <v>2</v>
      </c>
      <c r="AT469">
        <v>652</v>
      </c>
      <c r="AU469">
        <v>49</v>
      </c>
      <c r="AV469">
        <v>787</v>
      </c>
      <c r="AW469">
        <v>51</v>
      </c>
      <c r="AX469">
        <v>7</v>
      </c>
      <c r="AY469">
        <v>0</v>
      </c>
      <c r="AZ469">
        <v>7</v>
      </c>
      <c r="BA469">
        <v>0</v>
      </c>
      <c r="BB469">
        <v>0</v>
      </c>
      <c r="BC469">
        <v>0</v>
      </c>
      <c r="BD469">
        <v>49</v>
      </c>
      <c r="BE469">
        <v>3</v>
      </c>
      <c r="BF469">
        <v>256</v>
      </c>
      <c r="BG469">
        <v>19</v>
      </c>
      <c r="BH469">
        <v>208</v>
      </c>
      <c r="BI469">
        <v>10</v>
      </c>
      <c r="BJ469">
        <v>74</v>
      </c>
      <c r="BK469">
        <v>0</v>
      </c>
      <c r="BL469">
        <v>292</v>
      </c>
      <c r="BM469">
        <v>19</v>
      </c>
      <c r="BN469">
        <v>275</v>
      </c>
      <c r="BO469">
        <v>15</v>
      </c>
      <c r="BP469">
        <v>17</v>
      </c>
      <c r="BQ469">
        <v>4</v>
      </c>
      <c r="BR469">
        <v>180</v>
      </c>
      <c r="BS469">
        <v>20</v>
      </c>
      <c r="BT469">
        <v>177</v>
      </c>
      <c r="BU469">
        <v>3</v>
      </c>
      <c r="BV469">
        <v>130</v>
      </c>
      <c r="BW469">
        <v>22</v>
      </c>
      <c r="BX469">
        <v>165</v>
      </c>
      <c r="BY469">
        <v>14</v>
      </c>
      <c r="BZ469">
        <v>79</v>
      </c>
      <c r="CA469">
        <v>16</v>
      </c>
      <c r="CB469">
        <v>152</v>
      </c>
      <c r="CC469">
        <v>25</v>
      </c>
      <c r="CD469">
        <v>438</v>
      </c>
      <c r="CE469">
        <v>25</v>
      </c>
      <c r="CF469">
        <v>182</v>
      </c>
      <c r="CG469">
        <v>1</v>
      </c>
      <c r="CH469">
        <v>51</v>
      </c>
      <c r="CI469">
        <v>743</v>
      </c>
      <c r="CJ469">
        <v>557</v>
      </c>
      <c r="CK469">
        <v>334</v>
      </c>
      <c r="CL469">
        <v>721</v>
      </c>
      <c r="CM469">
        <v>40</v>
      </c>
      <c r="CN469">
        <v>9</v>
      </c>
      <c r="CO469">
        <v>24</v>
      </c>
      <c r="CP469">
        <v>37</v>
      </c>
      <c r="CQ469">
        <v>26</v>
      </c>
      <c r="CR469">
        <v>13</v>
      </c>
      <c r="CS469">
        <v>33</v>
      </c>
      <c r="CT469">
        <v>33</v>
      </c>
      <c r="CU469">
        <v>4</v>
      </c>
      <c r="CV469">
        <v>6</v>
      </c>
      <c r="CW469">
        <v>12</v>
      </c>
      <c r="CX469">
        <v>72</v>
      </c>
      <c r="CY469">
        <v>21</v>
      </c>
      <c r="CZ469">
        <v>9</v>
      </c>
      <c r="DA469">
        <v>11</v>
      </c>
      <c r="DB469">
        <v>34</v>
      </c>
      <c r="DC469">
        <v>5</v>
      </c>
      <c r="DD469">
        <v>27</v>
      </c>
      <c r="DE469">
        <v>131</v>
      </c>
      <c r="DF469">
        <v>224</v>
      </c>
      <c r="DG469">
        <v>199</v>
      </c>
      <c r="DH469">
        <v>53</v>
      </c>
      <c r="DI469">
        <v>10</v>
      </c>
      <c r="DJ469">
        <v>6</v>
      </c>
      <c r="DK469">
        <v>15</v>
      </c>
      <c r="DL469">
        <v>7</v>
      </c>
      <c r="DM469">
        <v>731</v>
      </c>
      <c r="DN469">
        <v>62</v>
      </c>
      <c r="DO469">
        <v>298</v>
      </c>
      <c r="DP469">
        <v>57</v>
      </c>
      <c r="DQ469">
        <v>8</v>
      </c>
      <c r="DR469">
        <v>5</v>
      </c>
      <c r="DS469">
        <v>11</v>
      </c>
      <c r="DT469">
        <v>5</v>
      </c>
      <c r="DU469">
        <v>0</v>
      </c>
      <c r="DV469">
        <v>18</v>
      </c>
      <c r="DW469">
        <v>355</v>
      </c>
      <c r="DX469" t="s">
        <v>1515</v>
      </c>
      <c r="DY469" t="s">
        <v>1084</v>
      </c>
      <c r="DZ469" t="s">
        <v>1645</v>
      </c>
      <c r="EA469" s="68" t="s">
        <v>700</v>
      </c>
      <c r="EB469">
        <v>55765</v>
      </c>
      <c r="EC469">
        <v>2.1</v>
      </c>
      <c r="ED469">
        <v>13</v>
      </c>
      <c r="EE469">
        <v>5.2</v>
      </c>
      <c r="EF469">
        <v>13.4</v>
      </c>
      <c r="EG469">
        <v>10.7</v>
      </c>
      <c r="EH469">
        <v>23.6</v>
      </c>
      <c r="EI469">
        <v>4.5</v>
      </c>
      <c r="EJ469">
        <v>5.0999999999999996</v>
      </c>
      <c r="EK469">
        <v>16.8</v>
      </c>
      <c r="EL469">
        <v>4.5999999999999996</v>
      </c>
      <c r="EM469">
        <v>3.1</v>
      </c>
      <c r="EN469">
        <v>10.5</v>
      </c>
      <c r="EO469">
        <v>2.5</v>
      </c>
      <c r="EP469">
        <v>3</v>
      </c>
      <c r="EQ469">
        <v>2.2000000000000002</v>
      </c>
      <c r="ER469">
        <v>65.599999999999994</v>
      </c>
      <c r="ES469">
        <v>100</v>
      </c>
      <c r="ET469">
        <v>68.8</v>
      </c>
      <c r="EV469">
        <v>62.8</v>
      </c>
      <c r="EW469">
        <v>100</v>
      </c>
      <c r="EX469">
        <v>2.2000000000000002</v>
      </c>
      <c r="EY469">
        <v>2.1</v>
      </c>
      <c r="EZ469">
        <v>82.3</v>
      </c>
      <c r="FA469">
        <v>82.3</v>
      </c>
      <c r="FC469">
        <v>1.7</v>
      </c>
      <c r="FD469">
        <v>2.4</v>
      </c>
      <c r="FE469">
        <v>5.5</v>
      </c>
      <c r="FF469">
        <v>3.9</v>
      </c>
      <c r="FG469">
        <v>3.1</v>
      </c>
      <c r="FH469">
        <v>20.9</v>
      </c>
      <c r="FI469">
        <v>2.9</v>
      </c>
      <c r="FJ469">
        <v>3</v>
      </c>
      <c r="FK469">
        <v>18.600000000000001</v>
      </c>
      <c r="FL469">
        <v>5.4</v>
      </c>
      <c r="FM469">
        <v>2.2999999999999998</v>
      </c>
      <c r="FN469">
        <v>7.5</v>
      </c>
      <c r="FO469">
        <v>4.7</v>
      </c>
      <c r="FP469">
        <v>6.5</v>
      </c>
      <c r="FQ469">
        <v>2.9</v>
      </c>
      <c r="FR469">
        <v>1.1000000000000001</v>
      </c>
      <c r="FS469">
        <v>10</v>
      </c>
      <c r="FZ469" s="115" t="s">
        <v>1871</v>
      </c>
      <c r="GA469" s="115" t="s">
        <v>1871</v>
      </c>
      <c r="GB469" t="s">
        <v>1275</v>
      </c>
      <c r="GC469" s="68" t="s">
        <v>2364</v>
      </c>
    </row>
    <row r="470" spans="1:185" x14ac:dyDescent="0.25">
      <c r="A470">
        <v>55769</v>
      </c>
      <c r="B470">
        <v>2339</v>
      </c>
      <c r="C470">
        <v>105</v>
      </c>
      <c r="D470">
        <v>485</v>
      </c>
      <c r="E470">
        <v>6</v>
      </c>
      <c r="F470">
        <v>1408</v>
      </c>
      <c r="G470">
        <v>99</v>
      </c>
      <c r="H470">
        <v>446</v>
      </c>
      <c r="I470">
        <v>0</v>
      </c>
      <c r="J470">
        <v>150</v>
      </c>
      <c r="K470">
        <v>6</v>
      </c>
      <c r="L470">
        <v>335</v>
      </c>
      <c r="M470">
        <v>0</v>
      </c>
      <c r="N470">
        <v>226</v>
      </c>
      <c r="O470">
        <v>23</v>
      </c>
      <c r="P470">
        <v>211</v>
      </c>
      <c r="Q470">
        <v>14</v>
      </c>
      <c r="R470">
        <v>232</v>
      </c>
      <c r="S470">
        <v>11</v>
      </c>
      <c r="T470">
        <v>333</v>
      </c>
      <c r="U470">
        <v>15</v>
      </c>
      <c r="V470">
        <v>406</v>
      </c>
      <c r="W470">
        <v>36</v>
      </c>
      <c r="X470">
        <v>1084</v>
      </c>
      <c r="Y470">
        <v>40</v>
      </c>
      <c r="Z470">
        <v>1255</v>
      </c>
      <c r="AA470">
        <v>65</v>
      </c>
      <c r="AB470">
        <v>2224</v>
      </c>
      <c r="AC470">
        <v>93</v>
      </c>
      <c r="AD470">
        <v>23</v>
      </c>
      <c r="AE470">
        <v>0</v>
      </c>
      <c r="AF470">
        <v>7</v>
      </c>
      <c r="AG470">
        <v>0</v>
      </c>
      <c r="AH470">
        <v>19</v>
      </c>
      <c r="AI470">
        <v>0</v>
      </c>
      <c r="AJ470">
        <v>0</v>
      </c>
      <c r="AK470">
        <v>0</v>
      </c>
      <c r="AL470">
        <v>66</v>
      </c>
      <c r="AM470">
        <v>12</v>
      </c>
      <c r="AN470">
        <v>33</v>
      </c>
      <c r="AO470">
        <v>6</v>
      </c>
      <c r="AP470">
        <v>2202</v>
      </c>
      <c r="AQ470">
        <v>93</v>
      </c>
      <c r="AR470">
        <v>455</v>
      </c>
      <c r="AS470">
        <v>10</v>
      </c>
      <c r="AT470">
        <v>1884</v>
      </c>
      <c r="AU470">
        <v>95</v>
      </c>
      <c r="AV470">
        <v>2271</v>
      </c>
      <c r="AW470">
        <v>105</v>
      </c>
      <c r="AX470">
        <v>68</v>
      </c>
      <c r="AY470">
        <v>0</v>
      </c>
      <c r="AZ470">
        <v>31</v>
      </c>
      <c r="BA470">
        <v>0</v>
      </c>
      <c r="BB470">
        <v>37</v>
      </c>
      <c r="BC470">
        <v>0</v>
      </c>
      <c r="BD470">
        <v>128</v>
      </c>
      <c r="BE470">
        <v>6</v>
      </c>
      <c r="BF470">
        <v>486</v>
      </c>
      <c r="BG470">
        <v>6</v>
      </c>
      <c r="BH470">
        <v>796</v>
      </c>
      <c r="BI470">
        <v>50</v>
      </c>
      <c r="BJ470">
        <v>218</v>
      </c>
      <c r="BK470">
        <v>14</v>
      </c>
      <c r="BL470">
        <v>1019</v>
      </c>
      <c r="BM470">
        <v>97</v>
      </c>
      <c r="BN470">
        <v>948</v>
      </c>
      <c r="BO470">
        <v>90</v>
      </c>
      <c r="BP470">
        <v>71</v>
      </c>
      <c r="BQ470">
        <v>7</v>
      </c>
      <c r="BR470">
        <v>389</v>
      </c>
      <c r="BS470">
        <v>2</v>
      </c>
      <c r="BT470">
        <v>667</v>
      </c>
      <c r="BU470">
        <v>20</v>
      </c>
      <c r="BV470">
        <v>421</v>
      </c>
      <c r="BW470">
        <v>77</v>
      </c>
      <c r="BX470">
        <v>320</v>
      </c>
      <c r="BY470">
        <v>2</v>
      </c>
      <c r="BZ470">
        <v>283</v>
      </c>
      <c r="CA470">
        <v>39</v>
      </c>
      <c r="CB470">
        <v>362</v>
      </c>
      <c r="CC470">
        <v>39</v>
      </c>
      <c r="CD470">
        <v>1144</v>
      </c>
      <c r="CE470">
        <v>63</v>
      </c>
      <c r="CF470">
        <v>833</v>
      </c>
      <c r="CG470">
        <v>3</v>
      </c>
      <c r="CH470">
        <v>105</v>
      </c>
      <c r="CI470">
        <v>2234</v>
      </c>
      <c r="CJ470">
        <v>1695</v>
      </c>
      <c r="CK470">
        <v>942</v>
      </c>
      <c r="CL470">
        <v>2110</v>
      </c>
      <c r="CM470">
        <v>97</v>
      </c>
      <c r="CN470">
        <v>41</v>
      </c>
      <c r="CO470">
        <v>89</v>
      </c>
      <c r="CP470">
        <v>105</v>
      </c>
      <c r="CQ470">
        <v>126</v>
      </c>
      <c r="CR470">
        <v>33</v>
      </c>
      <c r="CS470">
        <v>112</v>
      </c>
      <c r="CT470">
        <v>58</v>
      </c>
      <c r="CU470">
        <v>3</v>
      </c>
      <c r="CV470">
        <v>24</v>
      </c>
      <c r="CW470">
        <v>58</v>
      </c>
      <c r="CX470">
        <v>262</v>
      </c>
      <c r="CY470">
        <v>65</v>
      </c>
      <c r="CZ470">
        <v>36</v>
      </c>
      <c r="DA470">
        <v>78</v>
      </c>
      <c r="DB470">
        <v>62</v>
      </c>
      <c r="DC470">
        <v>24</v>
      </c>
      <c r="DD470">
        <v>91</v>
      </c>
      <c r="DE470">
        <v>336</v>
      </c>
      <c r="DF470">
        <v>701</v>
      </c>
      <c r="DG470">
        <v>552</v>
      </c>
      <c r="DH470">
        <v>179</v>
      </c>
      <c r="DI470">
        <v>61</v>
      </c>
      <c r="DJ470">
        <v>15</v>
      </c>
      <c r="DK470">
        <v>88</v>
      </c>
      <c r="DL470">
        <v>39</v>
      </c>
      <c r="DM470">
        <v>2090</v>
      </c>
      <c r="DN470">
        <v>206</v>
      </c>
      <c r="DO470">
        <v>809</v>
      </c>
      <c r="DP470">
        <v>228</v>
      </c>
      <c r="DQ470">
        <v>36</v>
      </c>
      <c r="DR470">
        <v>12</v>
      </c>
      <c r="DS470">
        <v>16</v>
      </c>
      <c r="DT470">
        <v>19</v>
      </c>
      <c r="DU470">
        <v>3</v>
      </c>
      <c r="DV470">
        <v>88</v>
      </c>
      <c r="DW470">
        <v>1037</v>
      </c>
      <c r="DX470" t="s">
        <v>1515</v>
      </c>
      <c r="DY470" t="s">
        <v>1046</v>
      </c>
      <c r="DZ470" t="s">
        <v>1646</v>
      </c>
      <c r="EA470" s="68" t="s">
        <v>700</v>
      </c>
      <c r="EB470">
        <v>55769</v>
      </c>
      <c r="EC470">
        <v>1.9</v>
      </c>
      <c r="ED470">
        <v>6.2</v>
      </c>
      <c r="EE470">
        <v>5.0999999999999996</v>
      </c>
      <c r="EF470">
        <v>8.6</v>
      </c>
      <c r="EG470">
        <v>7</v>
      </c>
      <c r="EH470">
        <v>6.2</v>
      </c>
      <c r="EI470">
        <v>3.7</v>
      </c>
      <c r="EJ470">
        <v>5.7</v>
      </c>
      <c r="EK470">
        <v>6.5</v>
      </c>
      <c r="EL470">
        <v>1.9</v>
      </c>
      <c r="EM470">
        <v>2.9</v>
      </c>
      <c r="EN470">
        <v>3.8</v>
      </c>
      <c r="EO470">
        <v>2.1</v>
      </c>
      <c r="EP470">
        <v>2.6</v>
      </c>
      <c r="EQ470">
        <v>1.8</v>
      </c>
      <c r="ER470">
        <v>45.4</v>
      </c>
      <c r="ES470">
        <v>82.3</v>
      </c>
      <c r="ET470">
        <v>49.9</v>
      </c>
      <c r="EV470">
        <v>21.2</v>
      </c>
      <c r="EW470">
        <v>31.9</v>
      </c>
      <c r="EX470">
        <v>1.8</v>
      </c>
      <c r="EY470">
        <v>2</v>
      </c>
      <c r="EZ470">
        <v>22.4</v>
      </c>
      <c r="FA470">
        <v>39.1</v>
      </c>
      <c r="FB470">
        <v>35.5</v>
      </c>
      <c r="FC470">
        <v>2.5</v>
      </c>
      <c r="FD470">
        <v>2.2000000000000002</v>
      </c>
      <c r="FE470">
        <v>6.1</v>
      </c>
      <c r="FF470">
        <v>1.4</v>
      </c>
      <c r="FG470">
        <v>3.6</v>
      </c>
      <c r="FH470">
        <v>6</v>
      </c>
      <c r="FI470">
        <v>4</v>
      </c>
      <c r="FJ470">
        <v>4.2</v>
      </c>
      <c r="FK470">
        <v>9.4</v>
      </c>
      <c r="FL470">
        <v>1.4</v>
      </c>
      <c r="FM470">
        <v>2.5</v>
      </c>
      <c r="FN470">
        <v>7.9</v>
      </c>
      <c r="FO470">
        <v>1.7</v>
      </c>
      <c r="FP470">
        <v>8.4</v>
      </c>
      <c r="FQ470">
        <v>3.1</v>
      </c>
      <c r="FR470">
        <v>0.5</v>
      </c>
      <c r="FS470">
        <v>30</v>
      </c>
      <c r="FZ470" s="115" t="s">
        <v>1871</v>
      </c>
      <c r="GA470" s="115" t="s">
        <v>1871</v>
      </c>
      <c r="GB470" t="s">
        <v>1276</v>
      </c>
      <c r="GC470" s="68" t="s">
        <v>2364</v>
      </c>
    </row>
    <row r="471" spans="1:185" x14ac:dyDescent="0.25">
      <c r="A471">
        <v>55771</v>
      </c>
      <c r="B471">
        <v>1639</v>
      </c>
      <c r="C471">
        <v>116</v>
      </c>
      <c r="D471">
        <v>282</v>
      </c>
      <c r="E471">
        <v>21</v>
      </c>
      <c r="F471">
        <v>996</v>
      </c>
      <c r="G471">
        <v>93</v>
      </c>
      <c r="H471">
        <v>361</v>
      </c>
      <c r="I471">
        <v>2</v>
      </c>
      <c r="J471">
        <v>66</v>
      </c>
      <c r="K471">
        <v>5</v>
      </c>
      <c r="L471">
        <v>216</v>
      </c>
      <c r="M471">
        <v>16</v>
      </c>
      <c r="N471">
        <v>145</v>
      </c>
      <c r="O471">
        <v>20</v>
      </c>
      <c r="P471">
        <v>105</v>
      </c>
      <c r="Q471">
        <v>24</v>
      </c>
      <c r="R471">
        <v>118</v>
      </c>
      <c r="S471">
        <v>7</v>
      </c>
      <c r="T471">
        <v>329</v>
      </c>
      <c r="U471">
        <v>19</v>
      </c>
      <c r="V471">
        <v>299</v>
      </c>
      <c r="W471">
        <v>23</v>
      </c>
      <c r="X471">
        <v>886</v>
      </c>
      <c r="Y471">
        <v>83</v>
      </c>
      <c r="Z471">
        <v>753</v>
      </c>
      <c r="AA471">
        <v>33</v>
      </c>
      <c r="AB471">
        <v>1106</v>
      </c>
      <c r="AC471">
        <v>50</v>
      </c>
      <c r="AD471">
        <v>7</v>
      </c>
      <c r="AE471">
        <v>2</v>
      </c>
      <c r="AF471">
        <v>369</v>
      </c>
      <c r="AG471">
        <v>50</v>
      </c>
      <c r="AH471">
        <v>0</v>
      </c>
      <c r="AI471">
        <v>0</v>
      </c>
      <c r="AJ471">
        <v>0</v>
      </c>
      <c r="AK471">
        <v>0</v>
      </c>
      <c r="AL471">
        <v>157</v>
      </c>
      <c r="AM471">
        <v>14</v>
      </c>
      <c r="AN471">
        <v>19</v>
      </c>
      <c r="AO471">
        <v>0</v>
      </c>
      <c r="AP471">
        <v>1093</v>
      </c>
      <c r="AQ471">
        <v>50</v>
      </c>
      <c r="AR471">
        <v>328</v>
      </c>
      <c r="AS471">
        <v>18</v>
      </c>
      <c r="AT471">
        <v>1311</v>
      </c>
      <c r="AU471">
        <v>98</v>
      </c>
      <c r="AV471">
        <v>1593</v>
      </c>
      <c r="AW471">
        <v>116</v>
      </c>
      <c r="AX471">
        <v>46</v>
      </c>
      <c r="AY471">
        <v>0</v>
      </c>
      <c r="AZ471">
        <v>32</v>
      </c>
      <c r="BA471">
        <v>0</v>
      </c>
      <c r="BB471">
        <v>14</v>
      </c>
      <c r="BC471">
        <v>0</v>
      </c>
      <c r="BD471">
        <v>93</v>
      </c>
      <c r="BE471">
        <v>13</v>
      </c>
      <c r="BF471">
        <v>524</v>
      </c>
      <c r="BG471">
        <v>45</v>
      </c>
      <c r="BH471">
        <v>430</v>
      </c>
      <c r="BI471">
        <v>17</v>
      </c>
      <c r="BJ471">
        <v>165</v>
      </c>
      <c r="BK471">
        <v>0</v>
      </c>
      <c r="BL471">
        <v>703</v>
      </c>
      <c r="BM471">
        <v>62</v>
      </c>
      <c r="BN471">
        <v>585</v>
      </c>
      <c r="BO471">
        <v>49</v>
      </c>
      <c r="BP471">
        <v>118</v>
      </c>
      <c r="BQ471">
        <v>13</v>
      </c>
      <c r="BR471">
        <v>293</v>
      </c>
      <c r="BS471">
        <v>31</v>
      </c>
      <c r="BT471">
        <v>347</v>
      </c>
      <c r="BU471">
        <v>14</v>
      </c>
      <c r="BV471">
        <v>379</v>
      </c>
      <c r="BW471">
        <v>46</v>
      </c>
      <c r="BX471">
        <v>270</v>
      </c>
      <c r="BY471">
        <v>33</v>
      </c>
      <c r="BZ471">
        <v>400</v>
      </c>
      <c r="CA471">
        <v>46</v>
      </c>
      <c r="CB471">
        <v>509</v>
      </c>
      <c r="CC471">
        <v>50</v>
      </c>
      <c r="CD471">
        <v>703</v>
      </c>
      <c r="CE471">
        <v>45</v>
      </c>
      <c r="CF471">
        <v>410</v>
      </c>
      <c r="CG471">
        <v>18</v>
      </c>
      <c r="CH471">
        <v>116</v>
      </c>
      <c r="CI471">
        <v>1523</v>
      </c>
      <c r="CJ471">
        <v>964</v>
      </c>
      <c r="CK471">
        <v>877</v>
      </c>
      <c r="CL471">
        <v>1479</v>
      </c>
      <c r="CM471">
        <v>103</v>
      </c>
      <c r="CN471">
        <v>13</v>
      </c>
      <c r="CO471">
        <v>29</v>
      </c>
      <c r="CP471">
        <v>108</v>
      </c>
      <c r="CQ471">
        <v>26</v>
      </c>
      <c r="CR471">
        <v>6</v>
      </c>
      <c r="CS471">
        <v>32</v>
      </c>
      <c r="CT471">
        <v>20</v>
      </c>
      <c r="CU471">
        <v>5</v>
      </c>
      <c r="CV471">
        <v>47</v>
      </c>
      <c r="CW471">
        <v>34</v>
      </c>
      <c r="CX471">
        <v>155</v>
      </c>
      <c r="CY471">
        <v>97</v>
      </c>
      <c r="CZ471">
        <v>17</v>
      </c>
      <c r="DA471">
        <v>90</v>
      </c>
      <c r="DB471">
        <v>85</v>
      </c>
      <c r="DC471">
        <v>15</v>
      </c>
      <c r="DD471">
        <v>76</v>
      </c>
      <c r="DE471">
        <v>285</v>
      </c>
      <c r="DF471">
        <v>467</v>
      </c>
      <c r="DG471">
        <v>327</v>
      </c>
      <c r="DH471">
        <v>53</v>
      </c>
      <c r="DI471">
        <v>42</v>
      </c>
      <c r="DJ471">
        <v>13</v>
      </c>
      <c r="DK471">
        <v>98</v>
      </c>
      <c r="DL471">
        <v>35</v>
      </c>
      <c r="DM471">
        <v>1513</v>
      </c>
      <c r="DN471">
        <v>116</v>
      </c>
      <c r="DO471">
        <v>596</v>
      </c>
      <c r="DP471">
        <v>156</v>
      </c>
      <c r="DQ471">
        <v>34</v>
      </c>
      <c r="DR471">
        <v>21</v>
      </c>
      <c r="DS471">
        <v>16</v>
      </c>
      <c r="DT471">
        <v>16</v>
      </c>
      <c r="DU471">
        <v>6</v>
      </c>
      <c r="DV471">
        <v>38</v>
      </c>
      <c r="DW471">
        <v>752</v>
      </c>
      <c r="DX471" t="s">
        <v>1515</v>
      </c>
      <c r="DY471" t="s">
        <v>1084</v>
      </c>
      <c r="DZ471" t="s">
        <v>1647</v>
      </c>
      <c r="EA471" s="68" t="s">
        <v>700</v>
      </c>
      <c r="EB471">
        <v>55771</v>
      </c>
      <c r="EC471">
        <v>2.4</v>
      </c>
      <c r="ED471">
        <v>11.5</v>
      </c>
      <c r="EE471">
        <v>6.6</v>
      </c>
      <c r="EF471">
        <v>10.1</v>
      </c>
      <c r="EG471">
        <v>12.7</v>
      </c>
      <c r="EH471">
        <v>5.9</v>
      </c>
      <c r="EI471">
        <v>4</v>
      </c>
      <c r="EJ471">
        <v>4.4000000000000004</v>
      </c>
      <c r="EK471">
        <v>1.3</v>
      </c>
      <c r="EL471">
        <v>6.7</v>
      </c>
      <c r="EM471">
        <v>3.2</v>
      </c>
      <c r="EN471">
        <v>0.7</v>
      </c>
      <c r="EO471">
        <v>3.2</v>
      </c>
      <c r="EP471">
        <v>3.2</v>
      </c>
      <c r="EQ471">
        <v>2.2000000000000002</v>
      </c>
      <c r="ER471">
        <v>56.9</v>
      </c>
      <c r="ES471">
        <v>6.2</v>
      </c>
      <c r="EV471">
        <v>7.7</v>
      </c>
      <c r="EW471">
        <v>49.9</v>
      </c>
      <c r="EX471">
        <v>2.2999999999999998</v>
      </c>
      <c r="EY471">
        <v>2.4</v>
      </c>
      <c r="EZ471">
        <v>30.6</v>
      </c>
      <c r="FA471">
        <v>38.5</v>
      </c>
      <c r="FB471">
        <v>58.2</v>
      </c>
      <c r="FC471">
        <v>3.9</v>
      </c>
      <c r="FD471">
        <v>2.6</v>
      </c>
      <c r="FE471">
        <v>7.2</v>
      </c>
      <c r="FF471">
        <v>5</v>
      </c>
      <c r="FG471">
        <v>2.5</v>
      </c>
      <c r="FH471">
        <v>10.1</v>
      </c>
      <c r="FI471">
        <v>3.7</v>
      </c>
      <c r="FJ471">
        <v>3.5</v>
      </c>
      <c r="FK471">
        <v>11.4</v>
      </c>
      <c r="FL471">
        <v>4.8</v>
      </c>
      <c r="FM471">
        <v>3</v>
      </c>
      <c r="FN471">
        <v>5.4</v>
      </c>
      <c r="FO471">
        <v>6</v>
      </c>
      <c r="FP471">
        <v>5.2</v>
      </c>
      <c r="FQ471">
        <v>3.4</v>
      </c>
      <c r="FR471">
        <v>2.8</v>
      </c>
      <c r="FS471">
        <v>27</v>
      </c>
      <c r="FZ471" s="115" t="s">
        <v>1871</v>
      </c>
      <c r="GA471" s="115" t="s">
        <v>1871</v>
      </c>
      <c r="GB471" t="s">
        <v>1277</v>
      </c>
      <c r="GC471" s="68" t="s">
        <v>2364</v>
      </c>
    </row>
    <row r="472" spans="1:185" x14ac:dyDescent="0.25">
      <c r="A472">
        <v>55783</v>
      </c>
      <c r="B472">
        <v>2394</v>
      </c>
      <c r="C472">
        <v>60</v>
      </c>
      <c r="D472">
        <v>515</v>
      </c>
      <c r="E472">
        <v>3</v>
      </c>
      <c r="F472">
        <v>1240</v>
      </c>
      <c r="G472">
        <v>57</v>
      </c>
      <c r="H472">
        <v>639</v>
      </c>
      <c r="I472">
        <v>0</v>
      </c>
      <c r="J472">
        <v>132</v>
      </c>
      <c r="K472">
        <v>0</v>
      </c>
      <c r="L472">
        <v>383</v>
      </c>
      <c r="M472">
        <v>3</v>
      </c>
      <c r="N472">
        <v>135</v>
      </c>
      <c r="O472">
        <v>8</v>
      </c>
      <c r="P472">
        <v>175</v>
      </c>
      <c r="Q472">
        <v>10</v>
      </c>
      <c r="R472">
        <v>243</v>
      </c>
      <c r="S472">
        <v>9</v>
      </c>
      <c r="T472">
        <v>312</v>
      </c>
      <c r="U472">
        <v>11</v>
      </c>
      <c r="V472">
        <v>375</v>
      </c>
      <c r="W472">
        <v>19</v>
      </c>
      <c r="X472">
        <v>1301</v>
      </c>
      <c r="Y472">
        <v>43</v>
      </c>
      <c r="Z472">
        <v>1093</v>
      </c>
      <c r="AA472">
        <v>17</v>
      </c>
      <c r="AB472">
        <v>2322</v>
      </c>
      <c r="AC472">
        <v>60</v>
      </c>
      <c r="AD472">
        <v>8</v>
      </c>
      <c r="AE472">
        <v>0</v>
      </c>
      <c r="AF472">
        <v>9</v>
      </c>
      <c r="AG472">
        <v>0</v>
      </c>
      <c r="AH472">
        <v>10</v>
      </c>
      <c r="AI472">
        <v>0</v>
      </c>
      <c r="AJ472">
        <v>2</v>
      </c>
      <c r="AK472">
        <v>0</v>
      </c>
      <c r="AL472">
        <v>43</v>
      </c>
      <c r="AM472">
        <v>0</v>
      </c>
      <c r="AN472">
        <v>14</v>
      </c>
      <c r="AO472">
        <v>0</v>
      </c>
      <c r="AP472">
        <v>2319</v>
      </c>
      <c r="AQ472">
        <v>60</v>
      </c>
      <c r="AR472">
        <v>380</v>
      </c>
      <c r="AS472">
        <v>1</v>
      </c>
      <c r="AT472">
        <v>2014</v>
      </c>
      <c r="AU472">
        <v>59</v>
      </c>
      <c r="AV472">
        <v>2349</v>
      </c>
      <c r="AW472">
        <v>60</v>
      </c>
      <c r="AX472">
        <v>45</v>
      </c>
      <c r="AY472">
        <v>0</v>
      </c>
      <c r="AZ472">
        <v>27</v>
      </c>
      <c r="BA472">
        <v>0</v>
      </c>
      <c r="BB472">
        <v>18</v>
      </c>
      <c r="BC472">
        <v>0</v>
      </c>
      <c r="BD472">
        <v>213</v>
      </c>
      <c r="BE472">
        <v>8</v>
      </c>
      <c r="BF472">
        <v>632</v>
      </c>
      <c r="BG472">
        <v>30</v>
      </c>
      <c r="BH472">
        <v>559</v>
      </c>
      <c r="BI472">
        <v>8</v>
      </c>
      <c r="BJ472">
        <v>340</v>
      </c>
      <c r="BK472">
        <v>3</v>
      </c>
      <c r="BL472">
        <v>931</v>
      </c>
      <c r="BM472">
        <v>48</v>
      </c>
      <c r="BN472">
        <v>894</v>
      </c>
      <c r="BO472">
        <v>40</v>
      </c>
      <c r="BP472">
        <v>37</v>
      </c>
      <c r="BQ472">
        <v>8</v>
      </c>
      <c r="BR472">
        <v>309</v>
      </c>
      <c r="BS472">
        <v>9</v>
      </c>
      <c r="BT472">
        <v>648</v>
      </c>
      <c r="BU472">
        <v>20</v>
      </c>
      <c r="BV472">
        <v>323</v>
      </c>
      <c r="BW472">
        <v>28</v>
      </c>
      <c r="BX472">
        <v>269</v>
      </c>
      <c r="BY472">
        <v>9</v>
      </c>
      <c r="BZ472">
        <v>211</v>
      </c>
      <c r="CA472">
        <v>4</v>
      </c>
      <c r="CB472">
        <v>359</v>
      </c>
      <c r="CC472">
        <v>8</v>
      </c>
      <c r="CD472">
        <v>1146</v>
      </c>
      <c r="CE472">
        <v>36</v>
      </c>
      <c r="CF472">
        <v>868</v>
      </c>
      <c r="CG472">
        <v>16</v>
      </c>
      <c r="CH472">
        <v>60</v>
      </c>
      <c r="CI472">
        <v>2334</v>
      </c>
      <c r="CJ472">
        <v>1929</v>
      </c>
      <c r="CK472">
        <v>1024</v>
      </c>
      <c r="CL472">
        <v>2212</v>
      </c>
      <c r="CM472">
        <v>65</v>
      </c>
      <c r="CN472">
        <v>4</v>
      </c>
      <c r="CO472">
        <v>22</v>
      </c>
      <c r="CP472">
        <v>79</v>
      </c>
      <c r="CQ472">
        <v>85</v>
      </c>
      <c r="CR472">
        <v>13</v>
      </c>
      <c r="CS472">
        <v>131</v>
      </c>
      <c r="CT472">
        <v>75</v>
      </c>
      <c r="CU472">
        <v>1</v>
      </c>
      <c r="CV472">
        <v>38</v>
      </c>
      <c r="CW472">
        <v>36</v>
      </c>
      <c r="CX472">
        <v>244</v>
      </c>
      <c r="CY472">
        <v>106</v>
      </c>
      <c r="CZ472">
        <v>52</v>
      </c>
      <c r="DA472">
        <v>114</v>
      </c>
      <c r="DB472">
        <v>20</v>
      </c>
      <c r="DC472">
        <v>22</v>
      </c>
      <c r="DD472">
        <v>37</v>
      </c>
      <c r="DE472">
        <v>337</v>
      </c>
      <c r="DF472">
        <v>647</v>
      </c>
      <c r="DG472">
        <v>557</v>
      </c>
      <c r="DH472">
        <v>148</v>
      </c>
      <c r="DI472">
        <v>43</v>
      </c>
      <c r="DJ472">
        <v>20</v>
      </c>
      <c r="DK472">
        <v>47</v>
      </c>
      <c r="DL472">
        <v>24</v>
      </c>
      <c r="DM472">
        <v>2222</v>
      </c>
      <c r="DN472">
        <v>135</v>
      </c>
      <c r="DO472">
        <v>916</v>
      </c>
      <c r="DP472">
        <v>68</v>
      </c>
      <c r="DQ472">
        <v>8</v>
      </c>
      <c r="DR472">
        <v>14</v>
      </c>
      <c r="DS472">
        <v>18</v>
      </c>
      <c r="DT472">
        <v>7</v>
      </c>
      <c r="DU472">
        <v>4</v>
      </c>
      <c r="DV472">
        <v>14</v>
      </c>
      <c r="DW472">
        <v>984</v>
      </c>
      <c r="DX472" t="s">
        <v>1517</v>
      </c>
      <c r="DY472" t="s">
        <v>1073</v>
      </c>
      <c r="DZ472" t="s">
        <v>1648</v>
      </c>
      <c r="EA472" s="68" t="s">
        <v>700</v>
      </c>
      <c r="EB472">
        <v>55783</v>
      </c>
      <c r="EC472">
        <v>0.9</v>
      </c>
      <c r="ED472">
        <v>12.4</v>
      </c>
      <c r="EE472">
        <v>1</v>
      </c>
      <c r="EF472">
        <v>6</v>
      </c>
      <c r="EG472">
        <v>5.4</v>
      </c>
      <c r="EH472">
        <v>2.8</v>
      </c>
      <c r="EI472">
        <v>2.1</v>
      </c>
      <c r="EJ472">
        <v>3.8</v>
      </c>
      <c r="EK472">
        <v>4.8</v>
      </c>
      <c r="EL472">
        <v>0.7</v>
      </c>
      <c r="EM472">
        <v>1.6</v>
      </c>
      <c r="EN472">
        <v>2.7</v>
      </c>
      <c r="EO472">
        <v>1.4</v>
      </c>
      <c r="EP472">
        <v>0.7</v>
      </c>
      <c r="EQ472">
        <v>0.9</v>
      </c>
      <c r="ER472">
        <v>76.900000000000006</v>
      </c>
      <c r="ES472">
        <v>72.5</v>
      </c>
      <c r="ET472">
        <v>68.8</v>
      </c>
      <c r="EU472">
        <v>100</v>
      </c>
      <c r="EV472">
        <v>32.1</v>
      </c>
      <c r="EW472">
        <v>58.2</v>
      </c>
      <c r="EX472">
        <v>0.9</v>
      </c>
      <c r="EY472">
        <v>0.9</v>
      </c>
      <c r="EZ472">
        <v>31.1</v>
      </c>
      <c r="FA472">
        <v>41.9</v>
      </c>
      <c r="FB472">
        <v>51.3</v>
      </c>
      <c r="FC472">
        <v>0.4</v>
      </c>
      <c r="FD472">
        <v>1.1000000000000001</v>
      </c>
      <c r="FE472">
        <v>3</v>
      </c>
      <c r="FF472">
        <v>2.7</v>
      </c>
      <c r="FG472">
        <v>1.1000000000000001</v>
      </c>
      <c r="FH472">
        <v>1.4</v>
      </c>
      <c r="FI472">
        <v>2</v>
      </c>
      <c r="FJ472">
        <v>1.9</v>
      </c>
      <c r="FK472">
        <v>20.6</v>
      </c>
      <c r="FL472">
        <v>2.5</v>
      </c>
      <c r="FM472">
        <v>1.6</v>
      </c>
      <c r="FN472">
        <v>5.2</v>
      </c>
      <c r="FO472">
        <v>2.8</v>
      </c>
      <c r="FP472">
        <v>1.5</v>
      </c>
      <c r="FQ472">
        <v>1.5</v>
      </c>
      <c r="FR472">
        <v>1.2</v>
      </c>
      <c r="FS472">
        <v>4</v>
      </c>
      <c r="FZ472" s="115" t="s">
        <v>1871</v>
      </c>
      <c r="GA472" s="115" t="s">
        <v>1871</v>
      </c>
      <c r="GB472" t="s">
        <v>1278</v>
      </c>
      <c r="GC472" s="68" t="s">
        <v>2364</v>
      </c>
    </row>
    <row r="473" spans="1:185" x14ac:dyDescent="0.25">
      <c r="A473">
        <v>55790</v>
      </c>
      <c r="B473">
        <v>2004</v>
      </c>
      <c r="C473">
        <v>161</v>
      </c>
      <c r="D473">
        <v>290</v>
      </c>
      <c r="E473">
        <v>22</v>
      </c>
      <c r="F473">
        <v>1085</v>
      </c>
      <c r="G473">
        <v>139</v>
      </c>
      <c r="H473">
        <v>629</v>
      </c>
      <c r="I473">
        <v>0</v>
      </c>
      <c r="J473">
        <v>122</v>
      </c>
      <c r="K473">
        <v>3</v>
      </c>
      <c r="L473">
        <v>168</v>
      </c>
      <c r="M473">
        <v>19</v>
      </c>
      <c r="N473">
        <v>172</v>
      </c>
      <c r="O473">
        <v>20</v>
      </c>
      <c r="P473">
        <v>149</v>
      </c>
      <c r="Q473">
        <v>17</v>
      </c>
      <c r="R473">
        <v>162</v>
      </c>
      <c r="S473">
        <v>23</v>
      </c>
      <c r="T473">
        <v>276</v>
      </c>
      <c r="U473">
        <v>56</v>
      </c>
      <c r="V473">
        <v>326</v>
      </c>
      <c r="W473">
        <v>23</v>
      </c>
      <c r="X473">
        <v>980</v>
      </c>
      <c r="Y473">
        <v>58</v>
      </c>
      <c r="Z473">
        <v>1024</v>
      </c>
      <c r="AA473">
        <v>103</v>
      </c>
      <c r="AB473">
        <v>1390</v>
      </c>
      <c r="AC473">
        <v>69</v>
      </c>
      <c r="AD473">
        <v>24</v>
      </c>
      <c r="AE473">
        <v>0</v>
      </c>
      <c r="AF473">
        <v>276</v>
      </c>
      <c r="AG473">
        <v>32</v>
      </c>
      <c r="AH473">
        <v>7</v>
      </c>
      <c r="AI473">
        <v>0</v>
      </c>
      <c r="AJ473">
        <v>0</v>
      </c>
      <c r="AK473">
        <v>0</v>
      </c>
      <c r="AL473">
        <v>307</v>
      </c>
      <c r="AM473">
        <v>60</v>
      </c>
      <c r="AN473">
        <v>14</v>
      </c>
      <c r="AO473">
        <v>3</v>
      </c>
      <c r="AP473">
        <v>1386</v>
      </c>
      <c r="AQ473">
        <v>69</v>
      </c>
      <c r="AR473">
        <v>226</v>
      </c>
      <c r="AS473">
        <v>12</v>
      </c>
      <c r="AT473">
        <v>1778</v>
      </c>
      <c r="AU473">
        <v>149</v>
      </c>
      <c r="AV473">
        <v>1972</v>
      </c>
      <c r="AW473">
        <v>158</v>
      </c>
      <c r="AX473">
        <v>32</v>
      </c>
      <c r="AY473">
        <v>3</v>
      </c>
      <c r="AZ473">
        <v>27</v>
      </c>
      <c r="BA473">
        <v>0</v>
      </c>
      <c r="BB473">
        <v>5</v>
      </c>
      <c r="BC473">
        <v>3</v>
      </c>
      <c r="BD473">
        <v>61</v>
      </c>
      <c r="BE473">
        <v>8</v>
      </c>
      <c r="BF473">
        <v>421</v>
      </c>
      <c r="BG473">
        <v>27</v>
      </c>
      <c r="BH473">
        <v>639</v>
      </c>
      <c r="BI473">
        <v>79</v>
      </c>
      <c r="BJ473">
        <v>421</v>
      </c>
      <c r="BK473">
        <v>5</v>
      </c>
      <c r="BL473">
        <v>854</v>
      </c>
      <c r="BM473">
        <v>119</v>
      </c>
      <c r="BN473">
        <v>813</v>
      </c>
      <c r="BO473">
        <v>102</v>
      </c>
      <c r="BP473">
        <v>41</v>
      </c>
      <c r="BQ473">
        <v>17</v>
      </c>
      <c r="BR473">
        <v>231</v>
      </c>
      <c r="BS473">
        <v>20</v>
      </c>
      <c r="BT473">
        <v>576</v>
      </c>
      <c r="BU473">
        <v>27</v>
      </c>
      <c r="BV473">
        <v>285</v>
      </c>
      <c r="BW473">
        <v>85</v>
      </c>
      <c r="BX473">
        <v>224</v>
      </c>
      <c r="BY473">
        <v>27</v>
      </c>
      <c r="BZ473">
        <v>250</v>
      </c>
      <c r="CA473">
        <v>27</v>
      </c>
      <c r="CB473">
        <v>295</v>
      </c>
      <c r="CC473">
        <v>37</v>
      </c>
      <c r="CD473">
        <v>837</v>
      </c>
      <c r="CE473">
        <v>75</v>
      </c>
      <c r="CF473">
        <v>861</v>
      </c>
      <c r="CG473">
        <v>49</v>
      </c>
      <c r="CH473">
        <v>161</v>
      </c>
      <c r="CI473">
        <v>1843</v>
      </c>
      <c r="CJ473">
        <v>1500</v>
      </c>
      <c r="CK473">
        <v>951</v>
      </c>
      <c r="CL473">
        <v>1856</v>
      </c>
      <c r="CM473">
        <v>64</v>
      </c>
      <c r="CN473">
        <v>25</v>
      </c>
      <c r="CO473">
        <v>41</v>
      </c>
      <c r="CP473">
        <v>46</v>
      </c>
      <c r="CQ473">
        <v>49</v>
      </c>
      <c r="CR473">
        <v>19</v>
      </c>
      <c r="CS473">
        <v>77</v>
      </c>
      <c r="CT473">
        <v>46</v>
      </c>
      <c r="CU473">
        <v>12</v>
      </c>
      <c r="CV473">
        <v>72</v>
      </c>
      <c r="CW473">
        <v>27</v>
      </c>
      <c r="CX473">
        <v>130</v>
      </c>
      <c r="CY473">
        <v>285</v>
      </c>
      <c r="CZ473">
        <v>41</v>
      </c>
      <c r="DA473">
        <v>63</v>
      </c>
      <c r="DB473">
        <v>30</v>
      </c>
      <c r="DC473">
        <v>24</v>
      </c>
      <c r="DD473">
        <v>81</v>
      </c>
      <c r="DE473">
        <v>317</v>
      </c>
      <c r="DF473">
        <v>622</v>
      </c>
      <c r="DG473">
        <v>534</v>
      </c>
      <c r="DH473">
        <v>63</v>
      </c>
      <c r="DI473">
        <v>31</v>
      </c>
      <c r="DJ473">
        <v>26</v>
      </c>
      <c r="DK473">
        <v>57</v>
      </c>
      <c r="DL473">
        <v>39</v>
      </c>
      <c r="DM473">
        <v>1788</v>
      </c>
      <c r="DN473">
        <v>196</v>
      </c>
      <c r="DO473">
        <v>732</v>
      </c>
      <c r="DP473">
        <v>207</v>
      </c>
      <c r="DQ473">
        <v>72</v>
      </c>
      <c r="DR473">
        <v>36</v>
      </c>
      <c r="DS473">
        <v>6</v>
      </c>
      <c r="DT473">
        <v>12</v>
      </c>
      <c r="DU473">
        <v>6</v>
      </c>
      <c r="DV473">
        <v>49</v>
      </c>
      <c r="DW473">
        <v>939</v>
      </c>
      <c r="DX473" t="s">
        <v>1515</v>
      </c>
      <c r="DY473" t="s">
        <v>1084</v>
      </c>
      <c r="DZ473" t="s">
        <v>1649</v>
      </c>
      <c r="EA473" s="68" t="s">
        <v>700</v>
      </c>
      <c r="EB473">
        <v>55790</v>
      </c>
      <c r="EC473">
        <v>3</v>
      </c>
      <c r="ED473">
        <v>4</v>
      </c>
      <c r="EE473">
        <v>10</v>
      </c>
      <c r="EF473">
        <v>11.3</v>
      </c>
      <c r="EG473">
        <v>7.9</v>
      </c>
      <c r="EH473">
        <v>10</v>
      </c>
      <c r="EI473">
        <v>13.6</v>
      </c>
      <c r="EJ473">
        <v>3.9</v>
      </c>
      <c r="EK473">
        <v>4.4000000000000004</v>
      </c>
      <c r="EL473">
        <v>6.3</v>
      </c>
      <c r="EM473">
        <v>4.0999999999999996</v>
      </c>
      <c r="EN473">
        <v>2.7</v>
      </c>
      <c r="EO473">
        <v>2.2000000000000002</v>
      </c>
      <c r="EP473">
        <v>5.3</v>
      </c>
      <c r="EQ473">
        <v>2.4</v>
      </c>
      <c r="ER473">
        <v>44.4</v>
      </c>
      <c r="ES473">
        <v>5.7</v>
      </c>
      <c r="ET473">
        <v>82.3</v>
      </c>
      <c r="EV473">
        <v>5.8</v>
      </c>
      <c r="EW473">
        <v>39.6</v>
      </c>
      <c r="EX473">
        <v>2.4</v>
      </c>
      <c r="EY473">
        <v>3</v>
      </c>
      <c r="EZ473">
        <v>12.2</v>
      </c>
      <c r="FA473">
        <v>41.9</v>
      </c>
      <c r="FB473">
        <v>51.1</v>
      </c>
      <c r="FC473">
        <v>3.5</v>
      </c>
      <c r="FD473">
        <v>3.2</v>
      </c>
      <c r="FE473">
        <v>10.1</v>
      </c>
      <c r="FF473">
        <v>3.7</v>
      </c>
      <c r="FG473">
        <v>7.1</v>
      </c>
      <c r="FH473">
        <v>1.7</v>
      </c>
      <c r="FI473">
        <v>4.5</v>
      </c>
      <c r="FJ473">
        <v>4.7</v>
      </c>
      <c r="FK473">
        <v>21.7</v>
      </c>
      <c r="FL473">
        <v>5</v>
      </c>
      <c r="FM473">
        <v>2.7</v>
      </c>
      <c r="FN473">
        <v>15.9</v>
      </c>
      <c r="FO473">
        <v>5.6</v>
      </c>
      <c r="FP473">
        <v>7</v>
      </c>
      <c r="FQ473">
        <v>3.3</v>
      </c>
      <c r="FR473">
        <v>4.5999999999999996</v>
      </c>
      <c r="FS473">
        <v>18</v>
      </c>
      <c r="FZ473" s="115" t="s">
        <v>1871</v>
      </c>
      <c r="GA473" s="115" t="s">
        <v>1871</v>
      </c>
      <c r="GB473" t="s">
        <v>1279</v>
      </c>
      <c r="GC473" s="68" t="s">
        <v>2364</v>
      </c>
    </row>
    <row r="474" spans="1:185" x14ac:dyDescent="0.25">
      <c r="A474">
        <v>55792</v>
      </c>
      <c r="B474">
        <v>9628</v>
      </c>
      <c r="C474">
        <v>341</v>
      </c>
      <c r="D474">
        <v>1840</v>
      </c>
      <c r="E474">
        <v>22</v>
      </c>
      <c r="F474">
        <v>5948</v>
      </c>
      <c r="G474">
        <v>319</v>
      </c>
      <c r="H474">
        <v>1840</v>
      </c>
      <c r="I474">
        <v>0</v>
      </c>
      <c r="J474">
        <v>594</v>
      </c>
      <c r="K474">
        <v>0</v>
      </c>
      <c r="L474">
        <v>1246</v>
      </c>
      <c r="M474">
        <v>22</v>
      </c>
      <c r="N474">
        <v>897</v>
      </c>
      <c r="O474">
        <v>76</v>
      </c>
      <c r="P474">
        <v>1113</v>
      </c>
      <c r="Q474">
        <v>100</v>
      </c>
      <c r="R474">
        <v>1237</v>
      </c>
      <c r="S474">
        <v>77</v>
      </c>
      <c r="T474">
        <v>1114</v>
      </c>
      <c r="U474">
        <v>28</v>
      </c>
      <c r="V474">
        <v>1587</v>
      </c>
      <c r="W474">
        <v>38</v>
      </c>
      <c r="X474">
        <v>4881</v>
      </c>
      <c r="Y474">
        <v>224</v>
      </c>
      <c r="Z474">
        <v>4747</v>
      </c>
      <c r="AA474">
        <v>117</v>
      </c>
      <c r="AB474">
        <v>8754</v>
      </c>
      <c r="AC474">
        <v>322</v>
      </c>
      <c r="AD474">
        <v>30</v>
      </c>
      <c r="AE474">
        <v>4</v>
      </c>
      <c r="AF474">
        <v>480</v>
      </c>
      <c r="AG474">
        <v>0</v>
      </c>
      <c r="AH474">
        <v>33</v>
      </c>
      <c r="AI474">
        <v>0</v>
      </c>
      <c r="AJ474">
        <v>10</v>
      </c>
      <c r="AK474">
        <v>0</v>
      </c>
      <c r="AL474">
        <v>321</v>
      </c>
      <c r="AM474">
        <v>15</v>
      </c>
      <c r="AN474">
        <v>177</v>
      </c>
      <c r="AO474">
        <v>11</v>
      </c>
      <c r="AP474">
        <v>8611</v>
      </c>
      <c r="AQ474">
        <v>314</v>
      </c>
      <c r="AR474">
        <v>2132</v>
      </c>
      <c r="AS474">
        <v>12</v>
      </c>
      <c r="AT474">
        <v>7496</v>
      </c>
      <c r="AU474">
        <v>329</v>
      </c>
      <c r="AV474">
        <v>9533</v>
      </c>
      <c r="AW474">
        <v>341</v>
      </c>
      <c r="AX474">
        <v>95</v>
      </c>
      <c r="AY474">
        <v>0</v>
      </c>
      <c r="AZ474">
        <v>48</v>
      </c>
      <c r="BA474">
        <v>0</v>
      </c>
      <c r="BB474">
        <v>47</v>
      </c>
      <c r="BC474">
        <v>0</v>
      </c>
      <c r="BD474">
        <v>397</v>
      </c>
      <c r="BE474">
        <v>22</v>
      </c>
      <c r="BF474">
        <v>2161</v>
      </c>
      <c r="BG474">
        <v>74</v>
      </c>
      <c r="BH474">
        <v>2843</v>
      </c>
      <c r="BI474">
        <v>139</v>
      </c>
      <c r="BJ474">
        <v>1490</v>
      </c>
      <c r="BK474">
        <v>8</v>
      </c>
      <c r="BL474">
        <v>4291</v>
      </c>
      <c r="BM474">
        <v>252</v>
      </c>
      <c r="BN474">
        <v>4001</v>
      </c>
      <c r="BO474">
        <v>234</v>
      </c>
      <c r="BP474">
        <v>290</v>
      </c>
      <c r="BQ474">
        <v>18</v>
      </c>
      <c r="BR474">
        <v>1657</v>
      </c>
      <c r="BS474">
        <v>67</v>
      </c>
      <c r="BT474">
        <v>2974</v>
      </c>
      <c r="BU474">
        <v>182</v>
      </c>
      <c r="BV474">
        <v>1589</v>
      </c>
      <c r="BW474">
        <v>72</v>
      </c>
      <c r="BX474">
        <v>1385</v>
      </c>
      <c r="BY474">
        <v>65</v>
      </c>
      <c r="BZ474">
        <v>2130</v>
      </c>
      <c r="CA474">
        <v>120</v>
      </c>
      <c r="CB474">
        <v>2596</v>
      </c>
      <c r="CC474">
        <v>120</v>
      </c>
      <c r="CD474">
        <v>3747</v>
      </c>
      <c r="CE474">
        <v>138</v>
      </c>
      <c r="CF474">
        <v>3194</v>
      </c>
      <c r="CG474">
        <v>82</v>
      </c>
      <c r="CH474">
        <v>341</v>
      </c>
      <c r="CI474">
        <v>9287</v>
      </c>
      <c r="CJ474">
        <v>6620</v>
      </c>
      <c r="CK474">
        <v>4518</v>
      </c>
      <c r="CL474">
        <v>8836</v>
      </c>
      <c r="CM474">
        <v>462</v>
      </c>
      <c r="CN474">
        <v>19</v>
      </c>
      <c r="CO474">
        <v>267</v>
      </c>
      <c r="CP474">
        <v>217</v>
      </c>
      <c r="CQ474">
        <v>497</v>
      </c>
      <c r="CR474">
        <v>75</v>
      </c>
      <c r="CS474">
        <v>377</v>
      </c>
      <c r="CT474">
        <v>179</v>
      </c>
      <c r="CU474">
        <v>29</v>
      </c>
      <c r="CV474">
        <v>353</v>
      </c>
      <c r="CW474">
        <v>256</v>
      </c>
      <c r="CX474">
        <v>1165</v>
      </c>
      <c r="CY474">
        <v>388</v>
      </c>
      <c r="CZ474">
        <v>283</v>
      </c>
      <c r="DA474">
        <v>246</v>
      </c>
      <c r="DB474">
        <v>434</v>
      </c>
      <c r="DC474">
        <v>290</v>
      </c>
      <c r="DD474">
        <v>806</v>
      </c>
      <c r="DE474">
        <v>2535</v>
      </c>
      <c r="DF474">
        <v>2285</v>
      </c>
      <c r="DG474">
        <v>1650</v>
      </c>
      <c r="DH474">
        <v>544</v>
      </c>
      <c r="DI474">
        <v>231</v>
      </c>
      <c r="DJ474">
        <v>158</v>
      </c>
      <c r="DK474">
        <v>404</v>
      </c>
      <c r="DL474">
        <v>263</v>
      </c>
      <c r="DM474">
        <v>8157</v>
      </c>
      <c r="DN474">
        <v>1611</v>
      </c>
      <c r="DO474">
        <v>2923</v>
      </c>
      <c r="DP474">
        <v>1897</v>
      </c>
      <c r="DQ474">
        <v>167</v>
      </c>
      <c r="DR474">
        <v>145</v>
      </c>
      <c r="DS474">
        <v>214</v>
      </c>
      <c r="DT474">
        <v>150</v>
      </c>
      <c r="DU474">
        <v>231</v>
      </c>
      <c r="DV474">
        <v>833</v>
      </c>
      <c r="DW474">
        <v>4820</v>
      </c>
      <c r="DX474" t="s">
        <v>1515</v>
      </c>
      <c r="DY474" t="s">
        <v>1084</v>
      </c>
      <c r="DZ474" t="s">
        <v>1650</v>
      </c>
      <c r="EA474" s="68" t="s">
        <v>700</v>
      </c>
      <c r="EB474">
        <v>55792</v>
      </c>
      <c r="EC474">
        <v>1.3</v>
      </c>
      <c r="ED474">
        <v>2.9</v>
      </c>
      <c r="EE474">
        <v>1.8</v>
      </c>
      <c r="EF474">
        <v>4.7</v>
      </c>
      <c r="EG474">
        <v>8.1</v>
      </c>
      <c r="EH474">
        <v>5</v>
      </c>
      <c r="EI474">
        <v>2.2999999999999998</v>
      </c>
      <c r="EJ474">
        <v>1.6</v>
      </c>
      <c r="EK474">
        <v>1.9</v>
      </c>
      <c r="EL474">
        <v>1.2</v>
      </c>
      <c r="EM474">
        <v>2</v>
      </c>
      <c r="EN474">
        <v>0.9</v>
      </c>
      <c r="EO474">
        <v>1.9</v>
      </c>
      <c r="EP474">
        <v>1.5</v>
      </c>
      <c r="EQ474">
        <v>1.4</v>
      </c>
      <c r="ER474">
        <v>23.9</v>
      </c>
      <c r="ES474">
        <v>3.6</v>
      </c>
      <c r="ET474">
        <v>37.9</v>
      </c>
      <c r="EU474">
        <v>68.8</v>
      </c>
      <c r="EV474">
        <v>7.2</v>
      </c>
      <c r="EW474">
        <v>9.1999999999999993</v>
      </c>
      <c r="EX474">
        <v>1.4</v>
      </c>
      <c r="EY474">
        <v>1.3</v>
      </c>
      <c r="EZ474">
        <v>16.8</v>
      </c>
      <c r="FA474">
        <v>29.7</v>
      </c>
      <c r="FB474">
        <v>30.1</v>
      </c>
      <c r="FC474">
        <v>0.7</v>
      </c>
      <c r="FD474">
        <v>1.7</v>
      </c>
      <c r="FE474">
        <v>5.7</v>
      </c>
      <c r="FF474">
        <v>2.2999999999999998</v>
      </c>
      <c r="FG474">
        <v>3.1</v>
      </c>
      <c r="FH474">
        <v>0.7</v>
      </c>
      <c r="FI474">
        <v>2.1</v>
      </c>
      <c r="FJ474">
        <v>2.1</v>
      </c>
      <c r="FK474">
        <v>10.5</v>
      </c>
      <c r="FL474">
        <v>3.3</v>
      </c>
      <c r="FM474">
        <v>2.6</v>
      </c>
      <c r="FN474">
        <v>2.5</v>
      </c>
      <c r="FO474">
        <v>3.9</v>
      </c>
      <c r="FP474">
        <v>2.8</v>
      </c>
      <c r="FQ474">
        <v>1.9</v>
      </c>
      <c r="FR474">
        <v>1.8</v>
      </c>
      <c r="FS474">
        <v>68</v>
      </c>
      <c r="FZ474" s="115" t="s">
        <v>1871</v>
      </c>
      <c r="GA474" s="115" t="s">
        <v>1871</v>
      </c>
      <c r="GB474" t="s">
        <v>1280</v>
      </c>
      <c r="GC474" s="68" t="s">
        <v>2364</v>
      </c>
    </row>
    <row r="475" spans="1:185" x14ac:dyDescent="0.25">
      <c r="A475">
        <v>55797</v>
      </c>
      <c r="B475">
        <v>1555</v>
      </c>
      <c r="C475">
        <v>57</v>
      </c>
      <c r="D475">
        <v>362</v>
      </c>
      <c r="E475">
        <v>11</v>
      </c>
      <c r="F475">
        <v>928</v>
      </c>
      <c r="G475">
        <v>46</v>
      </c>
      <c r="H475">
        <v>265</v>
      </c>
      <c r="I475">
        <v>0</v>
      </c>
      <c r="J475">
        <v>133</v>
      </c>
      <c r="K475">
        <v>1</v>
      </c>
      <c r="L475">
        <v>229</v>
      </c>
      <c r="M475">
        <v>10</v>
      </c>
      <c r="N475">
        <v>112</v>
      </c>
      <c r="O475">
        <v>8</v>
      </c>
      <c r="P475">
        <v>156</v>
      </c>
      <c r="Q475">
        <v>14</v>
      </c>
      <c r="R475">
        <v>177</v>
      </c>
      <c r="S475">
        <v>4</v>
      </c>
      <c r="T475">
        <v>228</v>
      </c>
      <c r="U475">
        <v>10</v>
      </c>
      <c r="V475">
        <v>255</v>
      </c>
      <c r="W475">
        <v>10</v>
      </c>
      <c r="X475">
        <v>827</v>
      </c>
      <c r="Y475">
        <v>37</v>
      </c>
      <c r="Z475">
        <v>728</v>
      </c>
      <c r="AA475">
        <v>20</v>
      </c>
      <c r="AB475">
        <v>1486</v>
      </c>
      <c r="AC475">
        <v>48</v>
      </c>
      <c r="AD475">
        <v>2</v>
      </c>
      <c r="AE475">
        <v>0</v>
      </c>
      <c r="AF475">
        <v>42</v>
      </c>
      <c r="AG475">
        <v>4</v>
      </c>
      <c r="AH475">
        <v>2</v>
      </c>
      <c r="AI475">
        <v>0</v>
      </c>
      <c r="AJ475">
        <v>0</v>
      </c>
      <c r="AK475">
        <v>0</v>
      </c>
      <c r="AL475">
        <v>23</v>
      </c>
      <c r="AM475">
        <v>5</v>
      </c>
      <c r="AN475">
        <v>5</v>
      </c>
      <c r="AO475">
        <v>0</v>
      </c>
      <c r="AP475">
        <v>1484</v>
      </c>
      <c r="AQ475">
        <v>48</v>
      </c>
      <c r="AR475">
        <v>203</v>
      </c>
      <c r="AS475">
        <v>9</v>
      </c>
      <c r="AT475">
        <v>1352</v>
      </c>
      <c r="AU475">
        <v>48</v>
      </c>
      <c r="AV475">
        <v>1551</v>
      </c>
      <c r="AW475">
        <v>57</v>
      </c>
      <c r="AX475">
        <v>4</v>
      </c>
      <c r="AY475">
        <v>0</v>
      </c>
      <c r="AZ475">
        <v>4</v>
      </c>
      <c r="BA475">
        <v>0</v>
      </c>
      <c r="BB475">
        <v>0</v>
      </c>
      <c r="BC475">
        <v>0</v>
      </c>
      <c r="BD475">
        <v>53</v>
      </c>
      <c r="BE475">
        <v>4</v>
      </c>
      <c r="BF475">
        <v>397</v>
      </c>
      <c r="BG475">
        <v>6</v>
      </c>
      <c r="BH475">
        <v>419</v>
      </c>
      <c r="BI475">
        <v>19</v>
      </c>
      <c r="BJ475">
        <v>212</v>
      </c>
      <c r="BK475">
        <v>9</v>
      </c>
      <c r="BL475">
        <v>686</v>
      </c>
      <c r="BM475">
        <v>36</v>
      </c>
      <c r="BN475">
        <v>665</v>
      </c>
      <c r="BO475">
        <v>36</v>
      </c>
      <c r="BP475">
        <v>21</v>
      </c>
      <c r="BQ475">
        <v>0</v>
      </c>
      <c r="BR475">
        <v>242</v>
      </c>
      <c r="BS475">
        <v>10</v>
      </c>
      <c r="BT475">
        <v>513</v>
      </c>
      <c r="BU475">
        <v>28</v>
      </c>
      <c r="BV475">
        <v>217</v>
      </c>
      <c r="BW475">
        <v>11</v>
      </c>
      <c r="BX475">
        <v>198</v>
      </c>
      <c r="BY475">
        <v>7</v>
      </c>
      <c r="BZ475">
        <v>124</v>
      </c>
      <c r="CA475">
        <v>9</v>
      </c>
      <c r="CB475">
        <v>219</v>
      </c>
      <c r="CC475">
        <v>9</v>
      </c>
      <c r="CD475">
        <v>625</v>
      </c>
      <c r="CE475">
        <v>36</v>
      </c>
      <c r="CF475">
        <v>702</v>
      </c>
      <c r="CG475">
        <v>12</v>
      </c>
      <c r="CH475">
        <v>57</v>
      </c>
      <c r="CI475">
        <v>1498</v>
      </c>
      <c r="CJ475">
        <v>1182</v>
      </c>
      <c r="CK475">
        <v>591</v>
      </c>
      <c r="CL475">
        <v>1440</v>
      </c>
      <c r="CM475">
        <v>24</v>
      </c>
      <c r="CN475">
        <v>0</v>
      </c>
      <c r="CO475">
        <v>30</v>
      </c>
      <c r="CP475">
        <v>50</v>
      </c>
      <c r="CQ475">
        <v>100</v>
      </c>
      <c r="CR475">
        <v>13</v>
      </c>
      <c r="CS475">
        <v>89</v>
      </c>
      <c r="CT475">
        <v>60</v>
      </c>
      <c r="CU475">
        <v>1</v>
      </c>
      <c r="CV475">
        <v>28</v>
      </c>
      <c r="CW475">
        <v>45</v>
      </c>
      <c r="CX475">
        <v>194</v>
      </c>
      <c r="CY475">
        <v>55</v>
      </c>
      <c r="CZ475">
        <v>26</v>
      </c>
      <c r="DA475">
        <v>46</v>
      </c>
      <c r="DB475">
        <v>21</v>
      </c>
      <c r="DC475">
        <v>8</v>
      </c>
      <c r="DD475">
        <v>44</v>
      </c>
      <c r="DE475">
        <v>172</v>
      </c>
      <c r="DF475">
        <v>455</v>
      </c>
      <c r="DG475">
        <v>398</v>
      </c>
      <c r="DH475">
        <v>126</v>
      </c>
      <c r="DI475">
        <v>36</v>
      </c>
      <c r="DJ475">
        <v>25</v>
      </c>
      <c r="DK475">
        <v>21</v>
      </c>
      <c r="DL475">
        <v>19</v>
      </c>
      <c r="DM475">
        <v>1493</v>
      </c>
      <c r="DN475">
        <v>63</v>
      </c>
      <c r="DO475">
        <v>572</v>
      </c>
      <c r="DP475">
        <v>55</v>
      </c>
      <c r="DQ475">
        <v>16</v>
      </c>
      <c r="DR475">
        <v>0</v>
      </c>
      <c r="DS475">
        <v>11</v>
      </c>
      <c r="DT475">
        <v>2</v>
      </c>
      <c r="DU475">
        <v>4</v>
      </c>
      <c r="DV475">
        <v>6</v>
      </c>
      <c r="DW475">
        <v>627</v>
      </c>
      <c r="DX475" t="s">
        <v>1515</v>
      </c>
      <c r="DY475" t="s">
        <v>1024</v>
      </c>
      <c r="DZ475" t="s">
        <v>1651</v>
      </c>
      <c r="EA475" s="68" t="s">
        <v>700</v>
      </c>
      <c r="EB475">
        <v>55797</v>
      </c>
      <c r="EC475">
        <v>1.7</v>
      </c>
      <c r="ED475">
        <v>2.7</v>
      </c>
      <c r="EE475">
        <v>4</v>
      </c>
      <c r="EF475">
        <v>6.3</v>
      </c>
      <c r="EG475">
        <v>7.7</v>
      </c>
      <c r="EH475">
        <v>2.5</v>
      </c>
      <c r="EI475">
        <v>4.5</v>
      </c>
      <c r="EJ475">
        <v>3.7</v>
      </c>
      <c r="EK475">
        <v>8.9</v>
      </c>
      <c r="EL475">
        <v>3.1</v>
      </c>
      <c r="EM475">
        <v>2.2999999999999998</v>
      </c>
      <c r="EN475">
        <v>6.4</v>
      </c>
      <c r="EO475">
        <v>2.2999999999999998</v>
      </c>
      <c r="EP475">
        <v>1.9</v>
      </c>
      <c r="EQ475">
        <v>1.6</v>
      </c>
      <c r="ER475">
        <v>100</v>
      </c>
      <c r="ES475">
        <v>13.2</v>
      </c>
      <c r="ET475">
        <v>100</v>
      </c>
      <c r="EV475">
        <v>35.5</v>
      </c>
      <c r="EW475">
        <v>97.3</v>
      </c>
      <c r="EX475">
        <v>1.6</v>
      </c>
      <c r="EY475">
        <v>1.7</v>
      </c>
      <c r="EZ475">
        <v>100</v>
      </c>
      <c r="FA475">
        <v>100</v>
      </c>
      <c r="FC475">
        <v>4.4000000000000004</v>
      </c>
      <c r="FD475">
        <v>1.7</v>
      </c>
      <c r="FE475">
        <v>8.4</v>
      </c>
      <c r="FF475">
        <v>1.2</v>
      </c>
      <c r="FG475">
        <v>3.3</v>
      </c>
      <c r="FH475">
        <v>5.2</v>
      </c>
      <c r="FI475">
        <v>2.5</v>
      </c>
      <c r="FJ475">
        <v>2.6</v>
      </c>
      <c r="FK475">
        <v>47.5</v>
      </c>
      <c r="FL475">
        <v>4</v>
      </c>
      <c r="FM475">
        <v>3</v>
      </c>
      <c r="FN475">
        <v>3.5</v>
      </c>
      <c r="FO475">
        <v>4.2</v>
      </c>
      <c r="FP475">
        <v>4.3</v>
      </c>
      <c r="FQ475">
        <v>3.5</v>
      </c>
      <c r="FR475">
        <v>1.6</v>
      </c>
      <c r="FS475">
        <v>9</v>
      </c>
      <c r="FZ475" s="115" t="s">
        <v>1871</v>
      </c>
      <c r="GA475" s="115" t="s">
        <v>1871</v>
      </c>
      <c r="GB475" t="s">
        <v>1281</v>
      </c>
      <c r="GC475" s="68" t="s">
        <v>2364</v>
      </c>
    </row>
    <row r="476" spans="1:185" x14ac:dyDescent="0.25">
      <c r="A476">
        <v>55803</v>
      </c>
      <c r="B476">
        <v>17864</v>
      </c>
      <c r="C476">
        <v>494</v>
      </c>
      <c r="D476">
        <v>3748</v>
      </c>
      <c r="E476">
        <v>47</v>
      </c>
      <c r="F476">
        <v>10950</v>
      </c>
      <c r="G476">
        <v>447</v>
      </c>
      <c r="H476">
        <v>3166</v>
      </c>
      <c r="I476">
        <v>0</v>
      </c>
      <c r="J476">
        <v>1155</v>
      </c>
      <c r="K476">
        <v>0</v>
      </c>
      <c r="L476">
        <v>2593</v>
      </c>
      <c r="M476">
        <v>47</v>
      </c>
      <c r="N476">
        <v>1664</v>
      </c>
      <c r="O476">
        <v>63</v>
      </c>
      <c r="P476">
        <v>1808</v>
      </c>
      <c r="Q476">
        <v>78</v>
      </c>
      <c r="R476">
        <v>2056</v>
      </c>
      <c r="S476">
        <v>145</v>
      </c>
      <c r="T476">
        <v>2375</v>
      </c>
      <c r="U476">
        <v>55</v>
      </c>
      <c r="V476">
        <v>3047</v>
      </c>
      <c r="W476">
        <v>106</v>
      </c>
      <c r="X476">
        <v>8831</v>
      </c>
      <c r="Y476">
        <v>303</v>
      </c>
      <c r="Z476">
        <v>9033</v>
      </c>
      <c r="AA476">
        <v>191</v>
      </c>
      <c r="AB476">
        <v>16960</v>
      </c>
      <c r="AC476">
        <v>418</v>
      </c>
      <c r="AD476">
        <v>102</v>
      </c>
      <c r="AE476">
        <v>0</v>
      </c>
      <c r="AF476">
        <v>55</v>
      </c>
      <c r="AG476">
        <v>0</v>
      </c>
      <c r="AH476">
        <v>221</v>
      </c>
      <c r="AI476">
        <v>9</v>
      </c>
      <c r="AJ476">
        <v>67</v>
      </c>
      <c r="AK476">
        <v>0</v>
      </c>
      <c r="AL476">
        <v>447</v>
      </c>
      <c r="AM476">
        <v>67</v>
      </c>
      <c r="AN476">
        <v>197</v>
      </c>
      <c r="AO476">
        <v>31</v>
      </c>
      <c r="AP476">
        <v>16859</v>
      </c>
      <c r="AQ476">
        <v>418</v>
      </c>
      <c r="AR476">
        <v>1927</v>
      </c>
      <c r="AS476">
        <v>60</v>
      </c>
      <c r="AT476">
        <v>15937</v>
      </c>
      <c r="AU476">
        <v>434</v>
      </c>
      <c r="AV476">
        <v>17522</v>
      </c>
      <c r="AW476">
        <v>471</v>
      </c>
      <c r="AX476">
        <v>342</v>
      </c>
      <c r="AY476">
        <v>23</v>
      </c>
      <c r="AZ476">
        <v>133</v>
      </c>
      <c r="BA476">
        <v>3</v>
      </c>
      <c r="BB476">
        <v>209</v>
      </c>
      <c r="BC476">
        <v>20</v>
      </c>
      <c r="BD476">
        <v>424</v>
      </c>
      <c r="BE476">
        <v>63</v>
      </c>
      <c r="BF476">
        <v>2895</v>
      </c>
      <c r="BG476">
        <v>136</v>
      </c>
      <c r="BH476">
        <v>4115</v>
      </c>
      <c r="BI476">
        <v>115</v>
      </c>
      <c r="BJ476">
        <v>5018</v>
      </c>
      <c r="BK476">
        <v>70</v>
      </c>
      <c r="BL476">
        <v>9156</v>
      </c>
      <c r="BM476">
        <v>357</v>
      </c>
      <c r="BN476">
        <v>8862</v>
      </c>
      <c r="BO476">
        <v>330</v>
      </c>
      <c r="BP476">
        <v>294</v>
      </c>
      <c r="BQ476">
        <v>27</v>
      </c>
      <c r="BR476">
        <v>1794</v>
      </c>
      <c r="BS476">
        <v>90</v>
      </c>
      <c r="BT476">
        <v>6123</v>
      </c>
      <c r="BU476">
        <v>197</v>
      </c>
      <c r="BV476">
        <v>3377</v>
      </c>
      <c r="BW476">
        <v>186</v>
      </c>
      <c r="BX476">
        <v>1450</v>
      </c>
      <c r="BY476">
        <v>64</v>
      </c>
      <c r="BZ476">
        <v>1298</v>
      </c>
      <c r="CA476">
        <v>76</v>
      </c>
      <c r="CB476">
        <v>2123</v>
      </c>
      <c r="CC476">
        <v>188</v>
      </c>
      <c r="CD476">
        <v>6372</v>
      </c>
      <c r="CE476">
        <v>227</v>
      </c>
      <c r="CF476">
        <v>9307</v>
      </c>
      <c r="CG476">
        <v>79</v>
      </c>
      <c r="CH476">
        <v>494</v>
      </c>
      <c r="CI476">
        <v>17370</v>
      </c>
      <c r="CJ476">
        <v>15202</v>
      </c>
      <c r="CK476">
        <v>5127</v>
      </c>
      <c r="CL476">
        <v>16606</v>
      </c>
      <c r="CM476">
        <v>473</v>
      </c>
      <c r="CN476">
        <v>71</v>
      </c>
      <c r="CO476">
        <v>212</v>
      </c>
      <c r="CP476">
        <v>752</v>
      </c>
      <c r="CQ476">
        <v>532</v>
      </c>
      <c r="CR476">
        <v>279</v>
      </c>
      <c r="CS476">
        <v>1121</v>
      </c>
      <c r="CT476">
        <v>615</v>
      </c>
      <c r="CU476">
        <v>38</v>
      </c>
      <c r="CV476">
        <v>619</v>
      </c>
      <c r="CW476">
        <v>788</v>
      </c>
      <c r="CX476">
        <v>3054</v>
      </c>
      <c r="CY476">
        <v>934</v>
      </c>
      <c r="CZ476">
        <v>503</v>
      </c>
      <c r="DA476">
        <v>425</v>
      </c>
      <c r="DB476">
        <v>243</v>
      </c>
      <c r="DC476">
        <v>171</v>
      </c>
      <c r="DD476">
        <v>251</v>
      </c>
      <c r="DE476">
        <v>2396</v>
      </c>
      <c r="DF476">
        <v>5022</v>
      </c>
      <c r="DG476">
        <v>4169</v>
      </c>
      <c r="DH476">
        <v>1377</v>
      </c>
      <c r="DI476">
        <v>311</v>
      </c>
      <c r="DJ476">
        <v>164</v>
      </c>
      <c r="DK476">
        <v>542</v>
      </c>
      <c r="DL476">
        <v>275</v>
      </c>
      <c r="DM476">
        <v>15777</v>
      </c>
      <c r="DN476">
        <v>2072</v>
      </c>
      <c r="DO476">
        <v>6283</v>
      </c>
      <c r="DP476">
        <v>1135</v>
      </c>
      <c r="DQ476">
        <v>119</v>
      </c>
      <c r="DR476">
        <v>105</v>
      </c>
      <c r="DS476">
        <v>205</v>
      </c>
      <c r="DT476">
        <v>87</v>
      </c>
      <c r="DU476">
        <v>78</v>
      </c>
      <c r="DV476">
        <v>441</v>
      </c>
      <c r="DW476">
        <v>7418</v>
      </c>
      <c r="DX476" t="s">
        <v>1515</v>
      </c>
      <c r="DY476" t="s">
        <v>1084</v>
      </c>
      <c r="DZ476" t="s">
        <v>1652</v>
      </c>
      <c r="EA476" s="68" t="s">
        <v>700</v>
      </c>
      <c r="EB476">
        <v>55803</v>
      </c>
      <c r="EC476">
        <v>0.9</v>
      </c>
      <c r="ED476">
        <v>1.5</v>
      </c>
      <c r="EE476">
        <v>1.9</v>
      </c>
      <c r="EF476">
        <v>2.9</v>
      </c>
      <c r="EG476">
        <v>2.9</v>
      </c>
      <c r="EH476">
        <v>3.7</v>
      </c>
      <c r="EI476">
        <v>1.3</v>
      </c>
      <c r="EJ476">
        <v>2</v>
      </c>
      <c r="EK476">
        <v>0.8</v>
      </c>
      <c r="EL476">
        <v>1.3</v>
      </c>
      <c r="EM476">
        <v>1.3</v>
      </c>
      <c r="EN476">
        <v>0.6</v>
      </c>
      <c r="EO476">
        <v>1.4</v>
      </c>
      <c r="EP476">
        <v>1</v>
      </c>
      <c r="EQ476">
        <v>0.9</v>
      </c>
      <c r="ER476">
        <v>15.7</v>
      </c>
      <c r="ES476">
        <v>26.7</v>
      </c>
      <c r="ET476">
        <v>4.8</v>
      </c>
      <c r="EU476">
        <v>22.7</v>
      </c>
      <c r="EV476">
        <v>11</v>
      </c>
      <c r="EW476">
        <v>16.5</v>
      </c>
      <c r="EX476">
        <v>0.9</v>
      </c>
      <c r="EY476">
        <v>0.9</v>
      </c>
      <c r="EZ476">
        <v>6.1</v>
      </c>
      <c r="FA476">
        <v>3</v>
      </c>
      <c r="FB476">
        <v>10.199999999999999</v>
      </c>
      <c r="FC476">
        <v>2.6</v>
      </c>
      <c r="FD476">
        <v>1</v>
      </c>
      <c r="FE476">
        <v>10</v>
      </c>
      <c r="FF476">
        <v>2.6</v>
      </c>
      <c r="FG476">
        <v>1.4</v>
      </c>
      <c r="FH476">
        <v>1</v>
      </c>
      <c r="FI476">
        <v>1.4</v>
      </c>
      <c r="FJ476">
        <v>1.4</v>
      </c>
      <c r="FK476">
        <v>7.2</v>
      </c>
      <c r="FL476">
        <v>3.1</v>
      </c>
      <c r="FM476">
        <v>1.4</v>
      </c>
      <c r="FN476">
        <v>2.2999999999999998</v>
      </c>
      <c r="FO476">
        <v>3.3</v>
      </c>
      <c r="FP476">
        <v>4.4000000000000004</v>
      </c>
      <c r="FQ476">
        <v>1.6</v>
      </c>
      <c r="FR476">
        <v>0.6</v>
      </c>
      <c r="FS476">
        <v>50</v>
      </c>
      <c r="FZ476" s="115" t="s">
        <v>1871</v>
      </c>
      <c r="GA476" s="115" t="s">
        <v>1871</v>
      </c>
      <c r="GB476" t="s">
        <v>1282</v>
      </c>
      <c r="GC476" s="68" t="s">
        <v>2364</v>
      </c>
    </row>
    <row r="477" spans="1:185" x14ac:dyDescent="0.25">
      <c r="A477">
        <v>55804</v>
      </c>
      <c r="B477">
        <v>14324</v>
      </c>
      <c r="C477">
        <v>384</v>
      </c>
      <c r="D477">
        <v>3418</v>
      </c>
      <c r="E477">
        <v>141</v>
      </c>
      <c r="F477">
        <v>8241</v>
      </c>
      <c r="G477">
        <v>243</v>
      </c>
      <c r="H477">
        <v>2665</v>
      </c>
      <c r="I477">
        <v>0</v>
      </c>
      <c r="J477">
        <v>1041</v>
      </c>
      <c r="K477">
        <v>24</v>
      </c>
      <c r="L477">
        <v>2377</v>
      </c>
      <c r="M477">
        <v>117</v>
      </c>
      <c r="N477">
        <v>1256</v>
      </c>
      <c r="O477">
        <v>19</v>
      </c>
      <c r="P477">
        <v>1251</v>
      </c>
      <c r="Q477">
        <v>57</v>
      </c>
      <c r="R477">
        <v>1791</v>
      </c>
      <c r="S477">
        <v>95</v>
      </c>
      <c r="T477">
        <v>1883</v>
      </c>
      <c r="U477">
        <v>54</v>
      </c>
      <c r="V477">
        <v>2060</v>
      </c>
      <c r="W477">
        <v>18</v>
      </c>
      <c r="X477">
        <v>7077</v>
      </c>
      <c r="Y477">
        <v>149</v>
      </c>
      <c r="Z477">
        <v>7247</v>
      </c>
      <c r="AA477">
        <v>235</v>
      </c>
      <c r="AB477">
        <v>13712</v>
      </c>
      <c r="AC477">
        <v>319</v>
      </c>
      <c r="AD477">
        <v>112</v>
      </c>
      <c r="AE477">
        <v>0</v>
      </c>
      <c r="AF477">
        <v>27</v>
      </c>
      <c r="AG477">
        <v>5</v>
      </c>
      <c r="AH477">
        <v>96</v>
      </c>
      <c r="AI477">
        <v>0</v>
      </c>
      <c r="AJ477">
        <v>7</v>
      </c>
      <c r="AK477">
        <v>0</v>
      </c>
      <c r="AL477">
        <v>370</v>
      </c>
      <c r="AM477">
        <v>60</v>
      </c>
      <c r="AN477">
        <v>276</v>
      </c>
      <c r="AO477">
        <v>0</v>
      </c>
      <c r="AP477">
        <v>13500</v>
      </c>
      <c r="AQ477">
        <v>319</v>
      </c>
      <c r="AR477">
        <v>1427</v>
      </c>
      <c r="AS477">
        <v>16</v>
      </c>
      <c r="AT477">
        <v>12897</v>
      </c>
      <c r="AU477">
        <v>368</v>
      </c>
      <c r="AV477">
        <v>13998</v>
      </c>
      <c r="AW477">
        <v>384</v>
      </c>
      <c r="AX477">
        <v>326</v>
      </c>
      <c r="AY477">
        <v>0</v>
      </c>
      <c r="AZ477">
        <v>219</v>
      </c>
      <c r="BA477">
        <v>0</v>
      </c>
      <c r="BB477">
        <v>107</v>
      </c>
      <c r="BC477">
        <v>0</v>
      </c>
      <c r="BD477">
        <v>217</v>
      </c>
      <c r="BE477">
        <v>4</v>
      </c>
      <c r="BF477">
        <v>1702</v>
      </c>
      <c r="BG477">
        <v>48</v>
      </c>
      <c r="BH477">
        <v>2681</v>
      </c>
      <c r="BI477">
        <v>109</v>
      </c>
      <c r="BJ477">
        <v>5050</v>
      </c>
      <c r="BK477">
        <v>63</v>
      </c>
      <c r="BL477">
        <v>6911</v>
      </c>
      <c r="BM477">
        <v>193</v>
      </c>
      <c r="BN477">
        <v>6805</v>
      </c>
      <c r="BO477">
        <v>193</v>
      </c>
      <c r="BP477">
        <v>106</v>
      </c>
      <c r="BQ477">
        <v>0</v>
      </c>
      <c r="BR477">
        <v>1330</v>
      </c>
      <c r="BS477">
        <v>50</v>
      </c>
      <c r="BT477">
        <v>4577</v>
      </c>
      <c r="BU477">
        <v>122</v>
      </c>
      <c r="BV477">
        <v>2637</v>
      </c>
      <c r="BW477">
        <v>84</v>
      </c>
      <c r="BX477">
        <v>1027</v>
      </c>
      <c r="BY477">
        <v>37</v>
      </c>
      <c r="BZ477">
        <v>1065</v>
      </c>
      <c r="CA477">
        <v>19</v>
      </c>
      <c r="CB477">
        <v>1625</v>
      </c>
      <c r="CC477">
        <v>60</v>
      </c>
      <c r="CD477">
        <v>5466</v>
      </c>
      <c r="CE477">
        <v>279</v>
      </c>
      <c r="CF477">
        <v>7201</v>
      </c>
      <c r="CG477">
        <v>45</v>
      </c>
      <c r="CH477">
        <v>384</v>
      </c>
      <c r="CI477">
        <v>13940</v>
      </c>
      <c r="CJ477">
        <v>12127</v>
      </c>
      <c r="CK477">
        <v>4403</v>
      </c>
      <c r="CL477">
        <v>13283</v>
      </c>
      <c r="CM477">
        <v>298</v>
      </c>
      <c r="CN477">
        <v>123</v>
      </c>
      <c r="CO477">
        <v>58</v>
      </c>
      <c r="CP477">
        <v>408</v>
      </c>
      <c r="CQ477">
        <v>309</v>
      </c>
      <c r="CR477">
        <v>139</v>
      </c>
      <c r="CS477">
        <v>628</v>
      </c>
      <c r="CT477">
        <v>406</v>
      </c>
      <c r="CU477">
        <v>120</v>
      </c>
      <c r="CV477">
        <v>506</v>
      </c>
      <c r="CW477">
        <v>660</v>
      </c>
      <c r="CX477">
        <v>2768</v>
      </c>
      <c r="CY477">
        <v>819</v>
      </c>
      <c r="CZ477">
        <v>259</v>
      </c>
      <c r="DA477">
        <v>415</v>
      </c>
      <c r="DB477">
        <v>158</v>
      </c>
      <c r="DC477">
        <v>59</v>
      </c>
      <c r="DD477">
        <v>148</v>
      </c>
      <c r="DE477">
        <v>1806</v>
      </c>
      <c r="DF477">
        <v>3932</v>
      </c>
      <c r="DG477">
        <v>3386</v>
      </c>
      <c r="DH477">
        <v>1221</v>
      </c>
      <c r="DI477">
        <v>136</v>
      </c>
      <c r="DJ477">
        <v>78</v>
      </c>
      <c r="DK477">
        <v>410</v>
      </c>
      <c r="DL477">
        <v>271</v>
      </c>
      <c r="DM477">
        <v>12666</v>
      </c>
      <c r="DN477">
        <v>1583</v>
      </c>
      <c r="DO477">
        <v>4940</v>
      </c>
      <c r="DP477">
        <v>798</v>
      </c>
      <c r="DQ477">
        <v>92</v>
      </c>
      <c r="DR477">
        <v>55</v>
      </c>
      <c r="DS477">
        <v>82</v>
      </c>
      <c r="DT477">
        <v>124</v>
      </c>
      <c r="DU477">
        <v>49</v>
      </c>
      <c r="DV477">
        <v>336</v>
      </c>
      <c r="DW477">
        <v>5738</v>
      </c>
      <c r="DX477" t="s">
        <v>1515</v>
      </c>
      <c r="DY477" t="s">
        <v>1084</v>
      </c>
      <c r="DZ477" t="s">
        <v>1652</v>
      </c>
      <c r="EA477" s="68" t="s">
        <v>700</v>
      </c>
      <c r="EB477">
        <v>55804</v>
      </c>
      <c r="EC477">
        <v>1.1000000000000001</v>
      </c>
      <c r="ED477">
        <v>2.1</v>
      </c>
      <c r="EE477">
        <v>3.8</v>
      </c>
      <c r="EF477">
        <v>1.8</v>
      </c>
      <c r="EG477">
        <v>3.8</v>
      </c>
      <c r="EH477">
        <v>3.3</v>
      </c>
      <c r="EI477">
        <v>2</v>
      </c>
      <c r="EJ477">
        <v>1</v>
      </c>
      <c r="EK477">
        <v>1.1000000000000001</v>
      </c>
      <c r="EL477">
        <v>2.7</v>
      </c>
      <c r="EM477">
        <v>1.1000000000000001</v>
      </c>
      <c r="EN477">
        <v>0.7</v>
      </c>
      <c r="EO477">
        <v>1.2</v>
      </c>
      <c r="EP477">
        <v>1.4</v>
      </c>
      <c r="EQ477">
        <v>0.9</v>
      </c>
      <c r="ER477">
        <v>14.4</v>
      </c>
      <c r="ES477">
        <v>23.1</v>
      </c>
      <c r="ET477">
        <v>16.600000000000001</v>
      </c>
      <c r="EU477">
        <v>82.3</v>
      </c>
      <c r="EV477">
        <v>21.9</v>
      </c>
      <c r="EW477">
        <v>6.1</v>
      </c>
      <c r="EX477">
        <v>0.9</v>
      </c>
      <c r="EY477">
        <v>1.1000000000000001</v>
      </c>
      <c r="EZ477">
        <v>5.2</v>
      </c>
      <c r="FA477">
        <v>7.7</v>
      </c>
      <c r="FB477">
        <v>15</v>
      </c>
      <c r="FC477">
        <v>1.7</v>
      </c>
      <c r="FD477">
        <v>1.2</v>
      </c>
      <c r="FE477">
        <v>2.8</v>
      </c>
      <c r="FF477">
        <v>2.4</v>
      </c>
      <c r="FG477">
        <v>2.4</v>
      </c>
      <c r="FH477">
        <v>1</v>
      </c>
      <c r="FI477">
        <v>1.2</v>
      </c>
      <c r="FJ477">
        <v>1.2</v>
      </c>
      <c r="FK477">
        <v>15.2</v>
      </c>
      <c r="FL477">
        <v>3</v>
      </c>
      <c r="FM477">
        <v>1.4</v>
      </c>
      <c r="FN477">
        <v>1.7</v>
      </c>
      <c r="FO477">
        <v>3.3</v>
      </c>
      <c r="FP477">
        <v>2.8</v>
      </c>
      <c r="FQ477">
        <v>2.5</v>
      </c>
      <c r="FR477">
        <v>0.4</v>
      </c>
      <c r="FS477">
        <v>21</v>
      </c>
      <c r="FZ477" s="115" t="s">
        <v>1871</v>
      </c>
      <c r="GA477" s="115" t="s">
        <v>1871</v>
      </c>
      <c r="GB477" t="s">
        <v>1283</v>
      </c>
      <c r="GC477" s="68" t="s">
        <v>2364</v>
      </c>
    </row>
    <row r="478" spans="1:185" x14ac:dyDescent="0.25">
      <c r="A478">
        <v>55805</v>
      </c>
      <c r="B478">
        <v>9545</v>
      </c>
      <c r="C478">
        <v>562</v>
      </c>
      <c r="D478">
        <v>1376</v>
      </c>
      <c r="E478">
        <v>51</v>
      </c>
      <c r="F478">
        <v>7290</v>
      </c>
      <c r="G478">
        <v>511</v>
      </c>
      <c r="H478">
        <v>879</v>
      </c>
      <c r="I478">
        <v>0</v>
      </c>
      <c r="J478">
        <v>447</v>
      </c>
      <c r="K478">
        <v>16</v>
      </c>
      <c r="L478">
        <v>929</v>
      </c>
      <c r="M478">
        <v>35</v>
      </c>
      <c r="N478">
        <v>3238</v>
      </c>
      <c r="O478">
        <v>173</v>
      </c>
      <c r="P478">
        <v>1155</v>
      </c>
      <c r="Q478">
        <v>139</v>
      </c>
      <c r="R478">
        <v>1143</v>
      </c>
      <c r="S478">
        <v>93</v>
      </c>
      <c r="T478">
        <v>815</v>
      </c>
      <c r="U478">
        <v>44</v>
      </c>
      <c r="V478">
        <v>939</v>
      </c>
      <c r="W478">
        <v>62</v>
      </c>
      <c r="X478">
        <v>4626</v>
      </c>
      <c r="Y478">
        <v>389</v>
      </c>
      <c r="Z478">
        <v>4919</v>
      </c>
      <c r="AA478">
        <v>173</v>
      </c>
      <c r="AB478">
        <v>7818</v>
      </c>
      <c r="AC478">
        <v>390</v>
      </c>
      <c r="AD478">
        <v>444</v>
      </c>
      <c r="AE478">
        <v>49</v>
      </c>
      <c r="AF478">
        <v>420</v>
      </c>
      <c r="AG478">
        <v>95</v>
      </c>
      <c r="AH478">
        <v>314</v>
      </c>
      <c r="AI478">
        <v>0</v>
      </c>
      <c r="AJ478">
        <v>31</v>
      </c>
      <c r="AK478">
        <v>0</v>
      </c>
      <c r="AL478">
        <v>518</v>
      </c>
      <c r="AM478">
        <v>28</v>
      </c>
      <c r="AN478">
        <v>202</v>
      </c>
      <c r="AO478">
        <v>0</v>
      </c>
      <c r="AP478">
        <v>7750</v>
      </c>
      <c r="AQ478">
        <v>390</v>
      </c>
      <c r="AR478">
        <v>1555</v>
      </c>
      <c r="AS478">
        <v>48</v>
      </c>
      <c r="AT478">
        <v>7990</v>
      </c>
      <c r="AU478">
        <v>514</v>
      </c>
      <c r="AV478">
        <v>9048</v>
      </c>
      <c r="AW478">
        <v>546</v>
      </c>
      <c r="AX478">
        <v>497</v>
      </c>
      <c r="AY478">
        <v>16</v>
      </c>
      <c r="AZ478">
        <v>278</v>
      </c>
      <c r="BA478">
        <v>3</v>
      </c>
      <c r="BB478">
        <v>219</v>
      </c>
      <c r="BC478">
        <v>13</v>
      </c>
      <c r="BD478">
        <v>305</v>
      </c>
      <c r="BE478">
        <v>46</v>
      </c>
      <c r="BF478">
        <v>1236</v>
      </c>
      <c r="BG478">
        <v>69</v>
      </c>
      <c r="BH478">
        <v>1771</v>
      </c>
      <c r="BI478">
        <v>174</v>
      </c>
      <c r="BJ478">
        <v>1619</v>
      </c>
      <c r="BK478">
        <v>49</v>
      </c>
      <c r="BL478">
        <v>5818</v>
      </c>
      <c r="BM478">
        <v>386</v>
      </c>
      <c r="BN478">
        <v>5646</v>
      </c>
      <c r="BO478">
        <v>386</v>
      </c>
      <c r="BP478">
        <v>172</v>
      </c>
      <c r="BQ478">
        <v>0</v>
      </c>
      <c r="BR478">
        <v>1472</v>
      </c>
      <c r="BS478">
        <v>125</v>
      </c>
      <c r="BT478">
        <v>2530</v>
      </c>
      <c r="BU478">
        <v>224</v>
      </c>
      <c r="BV478">
        <v>3570</v>
      </c>
      <c r="BW478">
        <v>206</v>
      </c>
      <c r="BX478">
        <v>1190</v>
      </c>
      <c r="BY478">
        <v>81</v>
      </c>
      <c r="BZ478">
        <v>3628</v>
      </c>
      <c r="CA478">
        <v>218</v>
      </c>
      <c r="CB478">
        <v>4378</v>
      </c>
      <c r="CC478">
        <v>286</v>
      </c>
      <c r="CD478">
        <v>3725</v>
      </c>
      <c r="CE478">
        <v>200</v>
      </c>
      <c r="CF478">
        <v>1402</v>
      </c>
      <c r="CG478">
        <v>76</v>
      </c>
      <c r="CH478">
        <v>562</v>
      </c>
      <c r="CI478">
        <v>8983</v>
      </c>
      <c r="CJ478">
        <v>6216</v>
      </c>
      <c r="CK478">
        <v>3888</v>
      </c>
      <c r="CL478">
        <v>8513</v>
      </c>
      <c r="CM478">
        <v>659</v>
      </c>
      <c r="CN478">
        <v>131</v>
      </c>
      <c r="CO478">
        <v>7</v>
      </c>
      <c r="CP478">
        <v>194</v>
      </c>
      <c r="CQ478">
        <v>263</v>
      </c>
      <c r="CR478">
        <v>79</v>
      </c>
      <c r="CS478">
        <v>700</v>
      </c>
      <c r="CT478">
        <v>216</v>
      </c>
      <c r="CU478">
        <v>85</v>
      </c>
      <c r="CV478">
        <v>207</v>
      </c>
      <c r="CW478">
        <v>357</v>
      </c>
      <c r="CX478">
        <v>2017</v>
      </c>
      <c r="CY478">
        <v>1288</v>
      </c>
      <c r="CZ478">
        <v>304</v>
      </c>
      <c r="DA478">
        <v>141</v>
      </c>
      <c r="DB478">
        <v>439</v>
      </c>
      <c r="DC478">
        <v>410</v>
      </c>
      <c r="DD478">
        <v>1015</v>
      </c>
      <c r="DE478">
        <v>3241</v>
      </c>
      <c r="DF478">
        <v>1472</v>
      </c>
      <c r="DG478">
        <v>915</v>
      </c>
      <c r="DH478">
        <v>322</v>
      </c>
      <c r="DI478">
        <v>161</v>
      </c>
      <c r="DJ478">
        <v>105</v>
      </c>
      <c r="DK478">
        <v>396</v>
      </c>
      <c r="DL478">
        <v>268</v>
      </c>
      <c r="DM478">
        <v>6222</v>
      </c>
      <c r="DN478">
        <v>3286</v>
      </c>
      <c r="DO478">
        <v>1470</v>
      </c>
      <c r="DP478">
        <v>3243</v>
      </c>
      <c r="DQ478">
        <v>328</v>
      </c>
      <c r="DR478">
        <v>329</v>
      </c>
      <c r="DS478">
        <v>267</v>
      </c>
      <c r="DT478">
        <v>412</v>
      </c>
      <c r="DU478">
        <v>356</v>
      </c>
      <c r="DV478">
        <v>1453</v>
      </c>
      <c r="DW478">
        <v>4713</v>
      </c>
      <c r="DX478" t="s">
        <v>1515</v>
      </c>
      <c r="DY478" t="s">
        <v>1084</v>
      </c>
      <c r="DZ478" t="s">
        <v>1652</v>
      </c>
      <c r="EA478" s="68" t="s">
        <v>700</v>
      </c>
      <c r="EB478">
        <v>55805</v>
      </c>
      <c r="EC478">
        <v>1.4</v>
      </c>
      <c r="ED478">
        <v>4.0999999999999996</v>
      </c>
      <c r="EE478">
        <v>6.4</v>
      </c>
      <c r="EF478">
        <v>2.5</v>
      </c>
      <c r="EG478">
        <v>4.8</v>
      </c>
      <c r="EH478">
        <v>4.8</v>
      </c>
      <c r="EI478">
        <v>4.5</v>
      </c>
      <c r="EJ478">
        <v>3.6</v>
      </c>
      <c r="EK478">
        <v>4</v>
      </c>
      <c r="EL478">
        <v>4.5</v>
      </c>
      <c r="EM478">
        <v>1.4</v>
      </c>
      <c r="EN478">
        <v>2</v>
      </c>
      <c r="EO478">
        <v>2.4</v>
      </c>
      <c r="EP478">
        <v>1.4</v>
      </c>
      <c r="EQ478">
        <v>1.2</v>
      </c>
      <c r="ER478">
        <v>8.9</v>
      </c>
      <c r="ES478">
        <v>18.3</v>
      </c>
      <c r="ET478">
        <v>5.4</v>
      </c>
      <c r="EU478">
        <v>39.1</v>
      </c>
      <c r="EV478">
        <v>4.3</v>
      </c>
      <c r="EW478">
        <v>8.3000000000000007</v>
      </c>
      <c r="EX478">
        <v>1.2</v>
      </c>
      <c r="EY478">
        <v>1.4</v>
      </c>
      <c r="EZ478">
        <v>3.9</v>
      </c>
      <c r="FA478">
        <v>2.4</v>
      </c>
      <c r="FB478">
        <v>9.5</v>
      </c>
      <c r="FC478">
        <v>2.2999999999999998</v>
      </c>
      <c r="FD478">
        <v>1.6</v>
      </c>
      <c r="FE478">
        <v>9.1</v>
      </c>
      <c r="FF478">
        <v>3.9</v>
      </c>
      <c r="FG478">
        <v>3.6</v>
      </c>
      <c r="FH478">
        <v>2.5</v>
      </c>
      <c r="FI478">
        <v>1.7</v>
      </c>
      <c r="FJ478">
        <v>1.8</v>
      </c>
      <c r="FK478">
        <v>9.6999999999999993</v>
      </c>
      <c r="FL478">
        <v>4.0999999999999996</v>
      </c>
      <c r="FM478">
        <v>2.8</v>
      </c>
      <c r="FN478">
        <v>1.9</v>
      </c>
      <c r="FO478">
        <v>4.0999999999999996</v>
      </c>
      <c r="FP478">
        <v>2.4</v>
      </c>
      <c r="FQ478">
        <v>1.6</v>
      </c>
      <c r="FR478">
        <v>2.8</v>
      </c>
      <c r="FS478">
        <v>69</v>
      </c>
      <c r="FZ478" s="115" t="s">
        <v>1871</v>
      </c>
      <c r="GA478" s="115" t="s">
        <v>1871</v>
      </c>
      <c r="GB478" t="s">
        <v>1284</v>
      </c>
      <c r="GC478" s="68" t="s">
        <v>2364</v>
      </c>
    </row>
    <row r="479" spans="1:185" x14ac:dyDescent="0.25">
      <c r="A479">
        <v>55806</v>
      </c>
      <c r="B479">
        <v>8594</v>
      </c>
      <c r="C479">
        <v>713</v>
      </c>
      <c r="D479">
        <v>1933</v>
      </c>
      <c r="E479">
        <v>94</v>
      </c>
      <c r="F479">
        <v>5858</v>
      </c>
      <c r="G479">
        <v>619</v>
      </c>
      <c r="H479">
        <v>803</v>
      </c>
      <c r="I479">
        <v>0</v>
      </c>
      <c r="J479">
        <v>623</v>
      </c>
      <c r="K479">
        <v>14</v>
      </c>
      <c r="L479">
        <v>1310</v>
      </c>
      <c r="M479">
        <v>80</v>
      </c>
      <c r="N479">
        <v>1217</v>
      </c>
      <c r="O479">
        <v>119</v>
      </c>
      <c r="P479">
        <v>1569</v>
      </c>
      <c r="Q479">
        <v>256</v>
      </c>
      <c r="R479">
        <v>968</v>
      </c>
      <c r="S479">
        <v>83</v>
      </c>
      <c r="T479">
        <v>1055</v>
      </c>
      <c r="U479">
        <v>94</v>
      </c>
      <c r="V479">
        <v>1049</v>
      </c>
      <c r="W479">
        <v>67</v>
      </c>
      <c r="X479">
        <v>4477</v>
      </c>
      <c r="Y479">
        <v>476</v>
      </c>
      <c r="Z479">
        <v>4117</v>
      </c>
      <c r="AA479">
        <v>237</v>
      </c>
      <c r="AB479">
        <v>7094</v>
      </c>
      <c r="AC479">
        <v>561</v>
      </c>
      <c r="AD479">
        <v>687</v>
      </c>
      <c r="AE479">
        <v>75</v>
      </c>
      <c r="AF479">
        <v>402</v>
      </c>
      <c r="AG479">
        <v>16</v>
      </c>
      <c r="AH479">
        <v>27</v>
      </c>
      <c r="AI479">
        <v>0</v>
      </c>
      <c r="AJ479">
        <v>99</v>
      </c>
      <c r="AK479">
        <v>17</v>
      </c>
      <c r="AL479">
        <v>285</v>
      </c>
      <c r="AM479">
        <v>44</v>
      </c>
      <c r="AN479">
        <v>236</v>
      </c>
      <c r="AO479">
        <v>17</v>
      </c>
      <c r="AP479">
        <v>6973</v>
      </c>
      <c r="AQ479">
        <v>561</v>
      </c>
      <c r="AR479">
        <v>1485</v>
      </c>
      <c r="AS479">
        <v>128</v>
      </c>
      <c r="AT479">
        <v>7109</v>
      </c>
      <c r="AU479">
        <v>585</v>
      </c>
      <c r="AV479">
        <v>8337</v>
      </c>
      <c r="AW479">
        <v>703</v>
      </c>
      <c r="AX479">
        <v>257</v>
      </c>
      <c r="AY479">
        <v>10</v>
      </c>
      <c r="AZ479">
        <v>92</v>
      </c>
      <c r="BA479">
        <v>5</v>
      </c>
      <c r="BB479">
        <v>165</v>
      </c>
      <c r="BC479">
        <v>5</v>
      </c>
      <c r="BD479">
        <v>488</v>
      </c>
      <c r="BE479">
        <v>49</v>
      </c>
      <c r="BF479">
        <v>1658</v>
      </c>
      <c r="BG479">
        <v>235</v>
      </c>
      <c r="BH479">
        <v>1912</v>
      </c>
      <c r="BI479">
        <v>151</v>
      </c>
      <c r="BJ479">
        <v>1386</v>
      </c>
      <c r="BK479">
        <v>65</v>
      </c>
      <c r="BL479">
        <v>4516</v>
      </c>
      <c r="BM479">
        <v>483</v>
      </c>
      <c r="BN479">
        <v>4282</v>
      </c>
      <c r="BO479">
        <v>428</v>
      </c>
      <c r="BP479">
        <v>234</v>
      </c>
      <c r="BQ479">
        <v>55</v>
      </c>
      <c r="BR479">
        <v>1342</v>
      </c>
      <c r="BS479">
        <v>136</v>
      </c>
      <c r="BT479">
        <v>2764</v>
      </c>
      <c r="BU479">
        <v>297</v>
      </c>
      <c r="BV479">
        <v>1922</v>
      </c>
      <c r="BW479">
        <v>189</v>
      </c>
      <c r="BX479">
        <v>1172</v>
      </c>
      <c r="BY479">
        <v>133</v>
      </c>
      <c r="BZ479">
        <v>2260</v>
      </c>
      <c r="CA479">
        <v>193</v>
      </c>
      <c r="CB479">
        <v>3138</v>
      </c>
      <c r="CC479">
        <v>270</v>
      </c>
      <c r="CD479">
        <v>3914</v>
      </c>
      <c r="CE479">
        <v>334</v>
      </c>
      <c r="CF479">
        <v>1502</v>
      </c>
      <c r="CG479">
        <v>97</v>
      </c>
      <c r="CH479">
        <v>713</v>
      </c>
      <c r="CI479">
        <v>7881</v>
      </c>
      <c r="CJ479">
        <v>4815</v>
      </c>
      <c r="CK479">
        <v>3996</v>
      </c>
      <c r="CL479">
        <v>7669</v>
      </c>
      <c r="CM479">
        <v>535</v>
      </c>
      <c r="CN479">
        <v>138</v>
      </c>
      <c r="CO479">
        <v>5</v>
      </c>
      <c r="CP479">
        <v>213</v>
      </c>
      <c r="CQ479">
        <v>314</v>
      </c>
      <c r="CR479">
        <v>95</v>
      </c>
      <c r="CS479">
        <v>621</v>
      </c>
      <c r="CT479">
        <v>219</v>
      </c>
      <c r="CU479">
        <v>66</v>
      </c>
      <c r="CV479">
        <v>366</v>
      </c>
      <c r="CW479">
        <v>433</v>
      </c>
      <c r="CX479">
        <v>1495</v>
      </c>
      <c r="CY479">
        <v>559</v>
      </c>
      <c r="CZ479">
        <v>160</v>
      </c>
      <c r="DA479">
        <v>55</v>
      </c>
      <c r="DB479">
        <v>490</v>
      </c>
      <c r="DC479">
        <v>424</v>
      </c>
      <c r="DD479">
        <v>997</v>
      </c>
      <c r="DE479">
        <v>2538</v>
      </c>
      <c r="DF479">
        <v>1719</v>
      </c>
      <c r="DG479">
        <v>897</v>
      </c>
      <c r="DH479">
        <v>389</v>
      </c>
      <c r="DI479">
        <v>165</v>
      </c>
      <c r="DJ479">
        <v>93</v>
      </c>
      <c r="DK479">
        <v>657</v>
      </c>
      <c r="DL479">
        <v>434</v>
      </c>
      <c r="DM479">
        <v>6807</v>
      </c>
      <c r="DN479">
        <v>1798</v>
      </c>
      <c r="DO479">
        <v>1741</v>
      </c>
      <c r="DP479">
        <v>2516</v>
      </c>
      <c r="DQ479">
        <v>297</v>
      </c>
      <c r="DR479">
        <v>206</v>
      </c>
      <c r="DS479">
        <v>401</v>
      </c>
      <c r="DT479">
        <v>276</v>
      </c>
      <c r="DU479">
        <v>205</v>
      </c>
      <c r="DV479">
        <v>1025</v>
      </c>
      <c r="DW479">
        <v>4257</v>
      </c>
      <c r="DX479" t="s">
        <v>1515</v>
      </c>
      <c r="DY479" t="s">
        <v>1084</v>
      </c>
      <c r="DZ479" t="s">
        <v>1652</v>
      </c>
      <c r="EA479" s="68" t="s">
        <v>700</v>
      </c>
      <c r="EB479">
        <v>55806</v>
      </c>
      <c r="EC479">
        <v>2.2999999999999998</v>
      </c>
      <c r="ED479">
        <v>3.5</v>
      </c>
      <c r="EE479">
        <v>5.3</v>
      </c>
      <c r="EF479">
        <v>4.7</v>
      </c>
      <c r="EG479">
        <v>6.3</v>
      </c>
      <c r="EH479">
        <v>5.6</v>
      </c>
      <c r="EI479">
        <v>4.0999999999999996</v>
      </c>
      <c r="EJ479">
        <v>4.5</v>
      </c>
      <c r="EK479">
        <v>3.2</v>
      </c>
      <c r="EL479">
        <v>3.9</v>
      </c>
      <c r="EM479">
        <v>2.6</v>
      </c>
      <c r="EN479">
        <v>2.2000000000000002</v>
      </c>
      <c r="EO479">
        <v>3.1</v>
      </c>
      <c r="EP479">
        <v>2.2999999999999998</v>
      </c>
      <c r="EQ479">
        <v>2.2999999999999998</v>
      </c>
      <c r="ER479">
        <v>10.6</v>
      </c>
      <c r="ES479">
        <v>6</v>
      </c>
      <c r="ET479">
        <v>41.9</v>
      </c>
      <c r="EU479">
        <v>24.6</v>
      </c>
      <c r="EV479">
        <v>14</v>
      </c>
      <c r="EW479">
        <v>11.8</v>
      </c>
      <c r="EX479">
        <v>2.4</v>
      </c>
      <c r="EY479">
        <v>2.4</v>
      </c>
      <c r="EZ479">
        <v>4.2</v>
      </c>
      <c r="FA479">
        <v>9.8000000000000007</v>
      </c>
      <c r="FB479">
        <v>5</v>
      </c>
      <c r="FC479">
        <v>4.4000000000000004</v>
      </c>
      <c r="FD479">
        <v>2.5</v>
      </c>
      <c r="FE479">
        <v>7.3</v>
      </c>
      <c r="FF479">
        <v>6.2</v>
      </c>
      <c r="FG479">
        <v>3.2</v>
      </c>
      <c r="FH479">
        <v>2.2999999999999998</v>
      </c>
      <c r="FI479">
        <v>2.7</v>
      </c>
      <c r="FJ479">
        <v>2.6</v>
      </c>
      <c r="FK479">
        <v>16.5</v>
      </c>
      <c r="FL479">
        <v>4.8</v>
      </c>
      <c r="FM479">
        <v>3.6</v>
      </c>
      <c r="FN479">
        <v>3.9</v>
      </c>
      <c r="FO479">
        <v>6.2</v>
      </c>
      <c r="FP479">
        <v>4.7</v>
      </c>
      <c r="FQ479">
        <v>2.9</v>
      </c>
      <c r="FR479">
        <v>4.0999999999999996</v>
      </c>
      <c r="FS479">
        <v>81</v>
      </c>
      <c r="FZ479" t="s">
        <v>1871</v>
      </c>
      <c r="GA479" t="s">
        <v>1872</v>
      </c>
      <c r="GB479" t="s">
        <v>1285</v>
      </c>
      <c r="GC479" s="68" t="s">
        <v>2364</v>
      </c>
    </row>
    <row r="480" spans="1:185" x14ac:dyDescent="0.25">
      <c r="A480">
        <v>55807</v>
      </c>
      <c r="B480">
        <v>9437</v>
      </c>
      <c r="C480">
        <v>405</v>
      </c>
      <c r="D480">
        <v>2061</v>
      </c>
      <c r="E480">
        <v>14</v>
      </c>
      <c r="F480">
        <v>5849</v>
      </c>
      <c r="G480">
        <v>383</v>
      </c>
      <c r="H480">
        <v>1527</v>
      </c>
      <c r="I480">
        <v>8</v>
      </c>
      <c r="J480">
        <v>643</v>
      </c>
      <c r="K480">
        <v>0</v>
      </c>
      <c r="L480">
        <v>1418</v>
      </c>
      <c r="M480">
        <v>14</v>
      </c>
      <c r="N480">
        <v>789</v>
      </c>
      <c r="O480">
        <v>32</v>
      </c>
      <c r="P480">
        <v>1144</v>
      </c>
      <c r="Q480">
        <v>102</v>
      </c>
      <c r="R480">
        <v>1263</v>
      </c>
      <c r="S480">
        <v>92</v>
      </c>
      <c r="T480">
        <v>1359</v>
      </c>
      <c r="U480">
        <v>98</v>
      </c>
      <c r="V480">
        <v>1294</v>
      </c>
      <c r="W480">
        <v>59</v>
      </c>
      <c r="X480">
        <v>4606</v>
      </c>
      <c r="Y480">
        <v>298</v>
      </c>
      <c r="Z480">
        <v>4831</v>
      </c>
      <c r="AA480">
        <v>107</v>
      </c>
      <c r="AB480">
        <v>8457</v>
      </c>
      <c r="AC480">
        <v>360</v>
      </c>
      <c r="AD480">
        <v>95</v>
      </c>
      <c r="AE480">
        <v>20</v>
      </c>
      <c r="AF480">
        <v>301</v>
      </c>
      <c r="AG480">
        <v>0</v>
      </c>
      <c r="AH480">
        <v>60</v>
      </c>
      <c r="AI480">
        <v>0</v>
      </c>
      <c r="AJ480">
        <v>22</v>
      </c>
      <c r="AK480">
        <v>0</v>
      </c>
      <c r="AL480">
        <v>493</v>
      </c>
      <c r="AM480">
        <v>25</v>
      </c>
      <c r="AN480">
        <v>215</v>
      </c>
      <c r="AO480">
        <v>0</v>
      </c>
      <c r="AP480">
        <v>8360</v>
      </c>
      <c r="AQ480">
        <v>360</v>
      </c>
      <c r="AR480">
        <v>1679</v>
      </c>
      <c r="AS480">
        <v>49</v>
      </c>
      <c r="AT480">
        <v>7758</v>
      </c>
      <c r="AU480">
        <v>356</v>
      </c>
      <c r="AV480">
        <v>9176</v>
      </c>
      <c r="AW480">
        <v>391</v>
      </c>
      <c r="AX480">
        <v>261</v>
      </c>
      <c r="AY480">
        <v>14</v>
      </c>
      <c r="AZ480">
        <v>137</v>
      </c>
      <c r="BA480">
        <v>0</v>
      </c>
      <c r="BB480">
        <v>124</v>
      </c>
      <c r="BC480">
        <v>14</v>
      </c>
      <c r="BD480">
        <v>732</v>
      </c>
      <c r="BE480">
        <v>53</v>
      </c>
      <c r="BF480">
        <v>2043</v>
      </c>
      <c r="BG480">
        <v>84</v>
      </c>
      <c r="BH480">
        <v>2589</v>
      </c>
      <c r="BI480">
        <v>196</v>
      </c>
      <c r="BJ480">
        <v>1223</v>
      </c>
      <c r="BK480">
        <v>26</v>
      </c>
      <c r="BL480">
        <v>4816</v>
      </c>
      <c r="BM480">
        <v>342</v>
      </c>
      <c r="BN480">
        <v>4586</v>
      </c>
      <c r="BO480">
        <v>311</v>
      </c>
      <c r="BP480">
        <v>230</v>
      </c>
      <c r="BQ480">
        <v>31</v>
      </c>
      <c r="BR480">
        <v>1033</v>
      </c>
      <c r="BS480">
        <v>41</v>
      </c>
      <c r="BT480">
        <v>3223</v>
      </c>
      <c r="BU480">
        <v>171</v>
      </c>
      <c r="BV480">
        <v>1725</v>
      </c>
      <c r="BW480">
        <v>146</v>
      </c>
      <c r="BX480">
        <v>901</v>
      </c>
      <c r="BY480">
        <v>66</v>
      </c>
      <c r="BZ480">
        <v>1454</v>
      </c>
      <c r="CA480">
        <v>76</v>
      </c>
      <c r="CB480">
        <v>2192</v>
      </c>
      <c r="CC480">
        <v>129</v>
      </c>
      <c r="CD480">
        <v>4830</v>
      </c>
      <c r="CE480">
        <v>213</v>
      </c>
      <c r="CF480">
        <v>2321</v>
      </c>
      <c r="CG480">
        <v>63</v>
      </c>
      <c r="CH480">
        <v>405</v>
      </c>
      <c r="CI480">
        <v>9032</v>
      </c>
      <c r="CJ480">
        <v>6219</v>
      </c>
      <c r="CK480">
        <v>4180</v>
      </c>
      <c r="CL480">
        <v>8733</v>
      </c>
      <c r="CM480">
        <v>267</v>
      </c>
      <c r="CN480">
        <v>123</v>
      </c>
      <c r="CO480">
        <v>13</v>
      </c>
      <c r="CP480">
        <v>247</v>
      </c>
      <c r="CQ480">
        <v>364</v>
      </c>
      <c r="CR480">
        <v>153</v>
      </c>
      <c r="CS480">
        <v>647</v>
      </c>
      <c r="CT480">
        <v>199</v>
      </c>
      <c r="CU480">
        <v>84</v>
      </c>
      <c r="CV480">
        <v>281</v>
      </c>
      <c r="CW480">
        <v>339</v>
      </c>
      <c r="CX480">
        <v>1533</v>
      </c>
      <c r="CY480">
        <v>497</v>
      </c>
      <c r="CZ480">
        <v>297</v>
      </c>
      <c r="DA480">
        <v>191</v>
      </c>
      <c r="DB480">
        <v>319</v>
      </c>
      <c r="DC480">
        <v>183</v>
      </c>
      <c r="DD480">
        <v>665</v>
      </c>
      <c r="DE480">
        <v>1975</v>
      </c>
      <c r="DF480">
        <v>2334</v>
      </c>
      <c r="DG480">
        <v>1458</v>
      </c>
      <c r="DH480">
        <v>475</v>
      </c>
      <c r="DI480">
        <v>291</v>
      </c>
      <c r="DJ480">
        <v>193</v>
      </c>
      <c r="DK480">
        <v>585</v>
      </c>
      <c r="DL480">
        <v>334</v>
      </c>
      <c r="DM480">
        <v>8113</v>
      </c>
      <c r="DN480">
        <v>1360</v>
      </c>
      <c r="DO480">
        <v>3057</v>
      </c>
      <c r="DP480">
        <v>1252</v>
      </c>
      <c r="DQ480">
        <v>159</v>
      </c>
      <c r="DR480">
        <v>95</v>
      </c>
      <c r="DS480">
        <v>94</v>
      </c>
      <c r="DT480">
        <v>287</v>
      </c>
      <c r="DU480">
        <v>96</v>
      </c>
      <c r="DV480">
        <v>402</v>
      </c>
      <c r="DW480">
        <v>4309</v>
      </c>
      <c r="DX480" t="s">
        <v>1515</v>
      </c>
      <c r="DY480" t="s">
        <v>1084</v>
      </c>
      <c r="DZ480" t="s">
        <v>1652</v>
      </c>
      <c r="EA480" s="68" t="s">
        <v>700</v>
      </c>
      <c r="EB480">
        <v>55807</v>
      </c>
      <c r="EC480">
        <v>1.2</v>
      </c>
      <c r="ED480">
        <v>2.7</v>
      </c>
      <c r="EE480">
        <v>1.4</v>
      </c>
      <c r="EF480">
        <v>3.8</v>
      </c>
      <c r="EG480">
        <v>6.1</v>
      </c>
      <c r="EH480">
        <v>4.5999999999999996</v>
      </c>
      <c r="EI480">
        <v>3.1</v>
      </c>
      <c r="EJ480">
        <v>2.7</v>
      </c>
      <c r="EK480">
        <v>2</v>
      </c>
      <c r="EL480">
        <v>0.9</v>
      </c>
      <c r="EM480">
        <v>1.9</v>
      </c>
      <c r="EN480">
        <v>0.9</v>
      </c>
      <c r="EO480">
        <v>2</v>
      </c>
      <c r="EP480">
        <v>1</v>
      </c>
      <c r="EQ480">
        <v>1.4</v>
      </c>
      <c r="ER480">
        <v>24.8</v>
      </c>
      <c r="ES480">
        <v>5.6</v>
      </c>
      <c r="ET480">
        <v>24.9</v>
      </c>
      <c r="EU480">
        <v>46.4</v>
      </c>
      <c r="EV480">
        <v>5.3</v>
      </c>
      <c r="EW480">
        <v>7.8</v>
      </c>
      <c r="EX480">
        <v>1.4</v>
      </c>
      <c r="EY480">
        <v>1.2</v>
      </c>
      <c r="EZ480">
        <v>6.6</v>
      </c>
      <c r="FA480">
        <v>12</v>
      </c>
      <c r="FB480">
        <v>10.8</v>
      </c>
      <c r="FC480">
        <v>2.7</v>
      </c>
      <c r="FD480">
        <v>1.4</v>
      </c>
      <c r="FE480">
        <v>4.9000000000000004</v>
      </c>
      <c r="FF480">
        <v>2.2999999999999998</v>
      </c>
      <c r="FG480">
        <v>2.9</v>
      </c>
      <c r="FH480">
        <v>2.2000000000000002</v>
      </c>
      <c r="FI480">
        <v>2.2999999999999998</v>
      </c>
      <c r="FJ480">
        <v>2.2999999999999998</v>
      </c>
      <c r="FK480">
        <v>15.7</v>
      </c>
      <c r="FL480">
        <v>2.9</v>
      </c>
      <c r="FM480">
        <v>2</v>
      </c>
      <c r="FN480">
        <v>4.2</v>
      </c>
      <c r="FO480">
        <v>4.5999999999999996</v>
      </c>
      <c r="FP480">
        <v>3.2</v>
      </c>
      <c r="FQ480">
        <v>1.7</v>
      </c>
      <c r="FR480">
        <v>1.9</v>
      </c>
      <c r="FS480">
        <v>58</v>
      </c>
      <c r="FZ480" s="115" t="s">
        <v>1871</v>
      </c>
      <c r="GA480" s="115" t="s">
        <v>1871</v>
      </c>
      <c r="GB480" t="s">
        <v>1286</v>
      </c>
      <c r="GC480" s="68" t="s">
        <v>2364</v>
      </c>
    </row>
    <row r="481" spans="1:185" x14ac:dyDescent="0.25">
      <c r="A481">
        <v>55808</v>
      </c>
      <c r="B481">
        <v>6016</v>
      </c>
      <c r="C481">
        <v>300</v>
      </c>
      <c r="D481">
        <v>1568</v>
      </c>
      <c r="E481">
        <v>0</v>
      </c>
      <c r="F481">
        <v>3538</v>
      </c>
      <c r="G481">
        <v>300</v>
      </c>
      <c r="H481">
        <v>910</v>
      </c>
      <c r="I481">
        <v>0</v>
      </c>
      <c r="J481">
        <v>479</v>
      </c>
      <c r="K481">
        <v>0</v>
      </c>
      <c r="L481">
        <v>1089</v>
      </c>
      <c r="M481">
        <v>0</v>
      </c>
      <c r="N481">
        <v>337</v>
      </c>
      <c r="O481">
        <v>31</v>
      </c>
      <c r="P481">
        <v>749</v>
      </c>
      <c r="Q481">
        <v>80</v>
      </c>
      <c r="R481">
        <v>829</v>
      </c>
      <c r="S481">
        <v>55</v>
      </c>
      <c r="T481">
        <v>765</v>
      </c>
      <c r="U481">
        <v>90</v>
      </c>
      <c r="V481">
        <v>858</v>
      </c>
      <c r="W481">
        <v>44</v>
      </c>
      <c r="X481">
        <v>3101</v>
      </c>
      <c r="Y481">
        <v>195</v>
      </c>
      <c r="Z481">
        <v>2915</v>
      </c>
      <c r="AA481">
        <v>105</v>
      </c>
      <c r="AB481">
        <v>5459</v>
      </c>
      <c r="AC481">
        <v>245</v>
      </c>
      <c r="AD481">
        <v>79</v>
      </c>
      <c r="AE481">
        <v>0</v>
      </c>
      <c r="AF481">
        <v>104</v>
      </c>
      <c r="AG481">
        <v>8</v>
      </c>
      <c r="AH481">
        <v>7</v>
      </c>
      <c r="AI481">
        <v>0</v>
      </c>
      <c r="AJ481">
        <v>114</v>
      </c>
      <c r="AK481">
        <v>42</v>
      </c>
      <c r="AL481">
        <v>253</v>
      </c>
      <c r="AM481">
        <v>5</v>
      </c>
      <c r="AN481">
        <v>184</v>
      </c>
      <c r="AO481">
        <v>42</v>
      </c>
      <c r="AP481">
        <v>5408</v>
      </c>
      <c r="AQ481">
        <v>245</v>
      </c>
      <c r="AR481">
        <v>1109</v>
      </c>
      <c r="AS481">
        <v>40</v>
      </c>
      <c r="AT481">
        <v>4907</v>
      </c>
      <c r="AU481">
        <v>260</v>
      </c>
      <c r="AV481">
        <v>5899</v>
      </c>
      <c r="AW481">
        <v>258</v>
      </c>
      <c r="AX481">
        <v>117</v>
      </c>
      <c r="AY481">
        <v>42</v>
      </c>
      <c r="AZ481">
        <v>30</v>
      </c>
      <c r="BA481">
        <v>0</v>
      </c>
      <c r="BB481">
        <v>87</v>
      </c>
      <c r="BC481">
        <v>42</v>
      </c>
      <c r="BD481">
        <v>315</v>
      </c>
      <c r="BE481">
        <v>78</v>
      </c>
      <c r="BF481">
        <v>1236</v>
      </c>
      <c r="BG481">
        <v>41</v>
      </c>
      <c r="BH481">
        <v>1762</v>
      </c>
      <c r="BI481">
        <v>134</v>
      </c>
      <c r="BJ481">
        <v>798</v>
      </c>
      <c r="BK481">
        <v>16</v>
      </c>
      <c r="BL481">
        <v>2660</v>
      </c>
      <c r="BM481">
        <v>248</v>
      </c>
      <c r="BN481">
        <v>2513</v>
      </c>
      <c r="BO481">
        <v>241</v>
      </c>
      <c r="BP481">
        <v>147</v>
      </c>
      <c r="BQ481">
        <v>7</v>
      </c>
      <c r="BR481">
        <v>878</v>
      </c>
      <c r="BS481">
        <v>52</v>
      </c>
      <c r="BT481">
        <v>1705</v>
      </c>
      <c r="BU481">
        <v>148</v>
      </c>
      <c r="BV481">
        <v>975</v>
      </c>
      <c r="BW481">
        <v>104</v>
      </c>
      <c r="BX481">
        <v>858</v>
      </c>
      <c r="BY481">
        <v>48</v>
      </c>
      <c r="BZ481">
        <v>1055</v>
      </c>
      <c r="CA481">
        <v>86</v>
      </c>
      <c r="CB481">
        <v>1474</v>
      </c>
      <c r="CC481">
        <v>100</v>
      </c>
      <c r="CD481">
        <v>3401</v>
      </c>
      <c r="CE481">
        <v>186</v>
      </c>
      <c r="CF481">
        <v>1054</v>
      </c>
      <c r="CG481">
        <v>14</v>
      </c>
      <c r="CH481">
        <v>300</v>
      </c>
      <c r="CI481">
        <v>5716</v>
      </c>
      <c r="CJ481">
        <v>3424</v>
      </c>
      <c r="CK481">
        <v>3238</v>
      </c>
      <c r="CL481">
        <v>5460</v>
      </c>
      <c r="CM481">
        <v>186</v>
      </c>
      <c r="CN481">
        <v>82</v>
      </c>
      <c r="CO481">
        <v>13</v>
      </c>
      <c r="CP481">
        <v>168</v>
      </c>
      <c r="CQ481">
        <v>135</v>
      </c>
      <c r="CR481">
        <v>75</v>
      </c>
      <c r="CS481">
        <v>476</v>
      </c>
      <c r="CT481">
        <v>180</v>
      </c>
      <c r="CU481">
        <v>46</v>
      </c>
      <c r="CV481">
        <v>173</v>
      </c>
      <c r="CW481">
        <v>94</v>
      </c>
      <c r="CX481">
        <v>767</v>
      </c>
      <c r="CY481">
        <v>364</v>
      </c>
      <c r="CZ481">
        <v>95</v>
      </c>
      <c r="DA481">
        <v>121</v>
      </c>
      <c r="DB481">
        <v>167</v>
      </c>
      <c r="DC481">
        <v>164</v>
      </c>
      <c r="DD481">
        <v>563</v>
      </c>
      <c r="DE481">
        <v>1025</v>
      </c>
      <c r="DF481">
        <v>1585</v>
      </c>
      <c r="DG481">
        <v>1042</v>
      </c>
      <c r="DH481">
        <v>341</v>
      </c>
      <c r="DI481">
        <v>155</v>
      </c>
      <c r="DJ481">
        <v>129</v>
      </c>
      <c r="DK481">
        <v>388</v>
      </c>
      <c r="DL481">
        <v>287</v>
      </c>
      <c r="DM481">
        <v>5262</v>
      </c>
      <c r="DN481">
        <v>706</v>
      </c>
      <c r="DO481">
        <v>1741</v>
      </c>
      <c r="DP481">
        <v>869</v>
      </c>
      <c r="DQ481">
        <v>138</v>
      </c>
      <c r="DR481">
        <v>107</v>
      </c>
      <c r="DS481">
        <v>113</v>
      </c>
      <c r="DT481">
        <v>125</v>
      </c>
      <c r="DU481">
        <v>82</v>
      </c>
      <c r="DV481">
        <v>221</v>
      </c>
      <c r="DW481">
        <v>2610</v>
      </c>
      <c r="DX481" t="s">
        <v>1515</v>
      </c>
      <c r="DY481" t="s">
        <v>1084</v>
      </c>
      <c r="DZ481" t="s">
        <v>1652</v>
      </c>
      <c r="EA481" s="68" t="s">
        <v>700</v>
      </c>
      <c r="EB481">
        <v>55808</v>
      </c>
      <c r="EC481">
        <v>1.9</v>
      </c>
      <c r="ED481">
        <v>3.6</v>
      </c>
      <c r="EE481">
        <v>1.6</v>
      </c>
      <c r="EF481">
        <v>7.6</v>
      </c>
      <c r="EG481">
        <v>6</v>
      </c>
      <c r="EH481">
        <v>4.9000000000000004</v>
      </c>
      <c r="EI481">
        <v>9.1</v>
      </c>
      <c r="EJ481">
        <v>4.0999999999999996</v>
      </c>
      <c r="EK481">
        <v>2.8</v>
      </c>
      <c r="EL481">
        <v>1.1000000000000001</v>
      </c>
      <c r="EM481">
        <v>3.2</v>
      </c>
      <c r="EN481">
        <v>1.9</v>
      </c>
      <c r="EO481">
        <v>2.6</v>
      </c>
      <c r="EP481">
        <v>1.8</v>
      </c>
      <c r="EQ481">
        <v>1.7</v>
      </c>
      <c r="ER481">
        <v>19.7</v>
      </c>
      <c r="ES481">
        <v>10.3</v>
      </c>
      <c r="ET481">
        <v>82.3</v>
      </c>
      <c r="EU481">
        <v>13.9</v>
      </c>
      <c r="EV481">
        <v>3.1</v>
      </c>
      <c r="EW481">
        <v>19</v>
      </c>
      <c r="EX481">
        <v>1.8</v>
      </c>
      <c r="EY481">
        <v>1.6</v>
      </c>
      <c r="EZ481">
        <v>40.1</v>
      </c>
      <c r="FA481">
        <v>39.700000000000003</v>
      </c>
      <c r="FB481">
        <v>49.8</v>
      </c>
      <c r="FC481">
        <v>2.6</v>
      </c>
      <c r="FD481">
        <v>1.9</v>
      </c>
      <c r="FE481">
        <v>18.100000000000001</v>
      </c>
      <c r="FF481">
        <v>2.2000000000000002</v>
      </c>
      <c r="FG481">
        <v>3.9</v>
      </c>
      <c r="FH481">
        <v>2.2000000000000002</v>
      </c>
      <c r="FI481">
        <v>3.5</v>
      </c>
      <c r="FJ481">
        <v>3.7</v>
      </c>
      <c r="FK481">
        <v>7.3</v>
      </c>
      <c r="FL481">
        <v>4.5</v>
      </c>
      <c r="FM481">
        <v>3</v>
      </c>
      <c r="FN481">
        <v>6.7</v>
      </c>
      <c r="FO481">
        <v>4.5</v>
      </c>
      <c r="FP481">
        <v>4.2</v>
      </c>
      <c r="FQ481">
        <v>2.5</v>
      </c>
      <c r="FR481">
        <v>1.5</v>
      </c>
      <c r="FS481">
        <v>68</v>
      </c>
      <c r="FZ481" s="115" t="s">
        <v>1871</v>
      </c>
      <c r="GA481" s="115" t="s">
        <v>1871</v>
      </c>
      <c r="GB481" t="s">
        <v>1287</v>
      </c>
      <c r="GC481" s="68" t="s">
        <v>2364</v>
      </c>
    </row>
    <row r="482" spans="1:185" x14ac:dyDescent="0.25">
      <c r="A482">
        <v>55810</v>
      </c>
      <c r="B482">
        <v>8184</v>
      </c>
      <c r="C482">
        <v>272</v>
      </c>
      <c r="D482">
        <v>1663</v>
      </c>
      <c r="E482">
        <v>31</v>
      </c>
      <c r="F482">
        <v>4979</v>
      </c>
      <c r="G482">
        <v>241</v>
      </c>
      <c r="H482">
        <v>1542</v>
      </c>
      <c r="I482">
        <v>0</v>
      </c>
      <c r="J482">
        <v>367</v>
      </c>
      <c r="K482">
        <v>9</v>
      </c>
      <c r="L482">
        <v>1296</v>
      </c>
      <c r="M482">
        <v>22</v>
      </c>
      <c r="N482">
        <v>535</v>
      </c>
      <c r="O482">
        <v>33</v>
      </c>
      <c r="P482">
        <v>793</v>
      </c>
      <c r="Q482">
        <v>82</v>
      </c>
      <c r="R482">
        <v>1056</v>
      </c>
      <c r="S482">
        <v>11</v>
      </c>
      <c r="T482">
        <v>1292</v>
      </c>
      <c r="U482">
        <v>48</v>
      </c>
      <c r="V482">
        <v>1303</v>
      </c>
      <c r="W482">
        <v>67</v>
      </c>
      <c r="X482">
        <v>4221</v>
      </c>
      <c r="Y482">
        <v>165</v>
      </c>
      <c r="Z482">
        <v>3963</v>
      </c>
      <c r="AA482">
        <v>107</v>
      </c>
      <c r="AB482">
        <v>8000</v>
      </c>
      <c r="AC482">
        <v>258</v>
      </c>
      <c r="AD482">
        <v>7</v>
      </c>
      <c r="AE482">
        <v>0</v>
      </c>
      <c r="AF482">
        <v>93</v>
      </c>
      <c r="AG482">
        <v>8</v>
      </c>
      <c r="AH482">
        <v>21</v>
      </c>
      <c r="AI482">
        <v>0</v>
      </c>
      <c r="AJ482">
        <v>4</v>
      </c>
      <c r="AK482">
        <v>0</v>
      </c>
      <c r="AL482">
        <v>48</v>
      </c>
      <c r="AM482">
        <v>6</v>
      </c>
      <c r="AN482">
        <v>210</v>
      </c>
      <c r="AO482">
        <v>0</v>
      </c>
      <c r="AP482">
        <v>7790</v>
      </c>
      <c r="AQ482">
        <v>258</v>
      </c>
      <c r="AR482">
        <v>1292</v>
      </c>
      <c r="AS482">
        <v>19</v>
      </c>
      <c r="AT482">
        <v>6892</v>
      </c>
      <c r="AU482">
        <v>253</v>
      </c>
      <c r="AV482">
        <v>8133</v>
      </c>
      <c r="AW482">
        <v>272</v>
      </c>
      <c r="AX482">
        <v>51</v>
      </c>
      <c r="AY482">
        <v>0</v>
      </c>
      <c r="AZ482">
        <v>46</v>
      </c>
      <c r="BA482">
        <v>0</v>
      </c>
      <c r="BB482">
        <v>5</v>
      </c>
      <c r="BC482">
        <v>0</v>
      </c>
      <c r="BD482">
        <v>306</v>
      </c>
      <c r="BE482">
        <v>24</v>
      </c>
      <c r="BF482">
        <v>1980</v>
      </c>
      <c r="BG482">
        <v>83</v>
      </c>
      <c r="BH482">
        <v>2353</v>
      </c>
      <c r="BI482">
        <v>70</v>
      </c>
      <c r="BJ482">
        <v>1347</v>
      </c>
      <c r="BK482">
        <v>31</v>
      </c>
      <c r="BL482">
        <v>4179</v>
      </c>
      <c r="BM482">
        <v>200</v>
      </c>
      <c r="BN482">
        <v>4030</v>
      </c>
      <c r="BO482">
        <v>198</v>
      </c>
      <c r="BP482">
        <v>149</v>
      </c>
      <c r="BQ482">
        <v>2</v>
      </c>
      <c r="BR482">
        <v>800</v>
      </c>
      <c r="BS482">
        <v>41</v>
      </c>
      <c r="BT482">
        <v>2999</v>
      </c>
      <c r="BU482">
        <v>140</v>
      </c>
      <c r="BV482">
        <v>1270</v>
      </c>
      <c r="BW482">
        <v>60</v>
      </c>
      <c r="BX482">
        <v>710</v>
      </c>
      <c r="BY482">
        <v>41</v>
      </c>
      <c r="BZ482">
        <v>549</v>
      </c>
      <c r="CA482">
        <v>30</v>
      </c>
      <c r="CB482">
        <v>949</v>
      </c>
      <c r="CC482">
        <v>33</v>
      </c>
      <c r="CD482">
        <v>3558</v>
      </c>
      <c r="CE482">
        <v>156</v>
      </c>
      <c r="CF482">
        <v>3630</v>
      </c>
      <c r="CG482">
        <v>83</v>
      </c>
      <c r="CH482">
        <v>272</v>
      </c>
      <c r="CI482">
        <v>7912</v>
      </c>
      <c r="CJ482">
        <v>6464</v>
      </c>
      <c r="CK482">
        <v>2896</v>
      </c>
      <c r="CL482">
        <v>7970</v>
      </c>
      <c r="CM482">
        <v>102</v>
      </c>
      <c r="CN482">
        <v>21</v>
      </c>
      <c r="CO482">
        <v>27</v>
      </c>
      <c r="CP482">
        <v>331</v>
      </c>
      <c r="CQ482">
        <v>372</v>
      </c>
      <c r="CR482">
        <v>69</v>
      </c>
      <c r="CS482">
        <v>623</v>
      </c>
      <c r="CT482">
        <v>387</v>
      </c>
      <c r="CU482">
        <v>30</v>
      </c>
      <c r="CV482">
        <v>306</v>
      </c>
      <c r="CW482">
        <v>218</v>
      </c>
      <c r="CX482">
        <v>1264</v>
      </c>
      <c r="CY482">
        <v>277</v>
      </c>
      <c r="CZ482">
        <v>169</v>
      </c>
      <c r="DA482">
        <v>277</v>
      </c>
      <c r="DB482">
        <v>208</v>
      </c>
      <c r="DC482">
        <v>68</v>
      </c>
      <c r="DD482">
        <v>227</v>
      </c>
      <c r="DE482">
        <v>1361</v>
      </c>
      <c r="DF482">
        <v>2217</v>
      </c>
      <c r="DG482">
        <v>1937</v>
      </c>
      <c r="DH482">
        <v>606</v>
      </c>
      <c r="DI482">
        <v>52</v>
      </c>
      <c r="DJ482">
        <v>43</v>
      </c>
      <c r="DK482">
        <v>228</v>
      </c>
      <c r="DL482">
        <v>101</v>
      </c>
      <c r="DM482">
        <v>7596</v>
      </c>
      <c r="DN482">
        <v>752</v>
      </c>
      <c r="DO482">
        <v>3145</v>
      </c>
      <c r="DP482">
        <v>433</v>
      </c>
      <c r="DQ482">
        <v>93</v>
      </c>
      <c r="DR482">
        <v>50</v>
      </c>
      <c r="DS482">
        <v>57</v>
      </c>
      <c r="DT482">
        <v>86</v>
      </c>
      <c r="DU482">
        <v>22</v>
      </c>
      <c r="DV482">
        <v>76</v>
      </c>
      <c r="DW482">
        <v>3578</v>
      </c>
      <c r="DX482" t="s">
        <v>1515</v>
      </c>
      <c r="DY482" t="s">
        <v>1084</v>
      </c>
      <c r="DZ482" t="s">
        <v>1653</v>
      </c>
      <c r="EA482" s="68" t="s">
        <v>700</v>
      </c>
      <c r="EB482">
        <v>55810</v>
      </c>
      <c r="EC482">
        <v>1.1000000000000001</v>
      </c>
      <c r="ED482">
        <v>4.5</v>
      </c>
      <c r="EE482">
        <v>1.4</v>
      </c>
      <c r="EF482">
        <v>5</v>
      </c>
      <c r="EG482">
        <v>5</v>
      </c>
      <c r="EH482">
        <v>1.2</v>
      </c>
      <c r="EI482">
        <v>3.1</v>
      </c>
      <c r="EJ482">
        <v>2.7</v>
      </c>
      <c r="EK482">
        <v>1.9</v>
      </c>
      <c r="EL482">
        <v>1.9</v>
      </c>
      <c r="EM482">
        <v>1.5</v>
      </c>
      <c r="EN482">
        <v>1.1000000000000001</v>
      </c>
      <c r="EO482">
        <v>1.5</v>
      </c>
      <c r="EP482">
        <v>1.4</v>
      </c>
      <c r="EQ482">
        <v>1.1000000000000001</v>
      </c>
      <c r="ER482">
        <v>82.3</v>
      </c>
      <c r="ES482">
        <v>13.6</v>
      </c>
      <c r="ET482">
        <v>47.5</v>
      </c>
      <c r="EU482">
        <v>100</v>
      </c>
      <c r="EV482">
        <v>21.7</v>
      </c>
      <c r="EW482">
        <v>8</v>
      </c>
      <c r="EX482">
        <v>1.1000000000000001</v>
      </c>
      <c r="EY482">
        <v>1.1000000000000001</v>
      </c>
      <c r="EZ482">
        <v>28.3</v>
      </c>
      <c r="FA482">
        <v>30.6</v>
      </c>
      <c r="FB482">
        <v>97.3</v>
      </c>
      <c r="FC482">
        <v>1.2</v>
      </c>
      <c r="FD482">
        <v>1.2</v>
      </c>
      <c r="FE482">
        <v>10.3</v>
      </c>
      <c r="FF482">
        <v>2.2999999999999998</v>
      </c>
      <c r="FG482">
        <v>1.7</v>
      </c>
      <c r="FH482">
        <v>1.8</v>
      </c>
      <c r="FI482">
        <v>1.6</v>
      </c>
      <c r="FJ482">
        <v>1.6</v>
      </c>
      <c r="FK482">
        <v>5.2</v>
      </c>
      <c r="FL482">
        <v>4.2</v>
      </c>
      <c r="FM482">
        <v>1.8</v>
      </c>
      <c r="FN482">
        <v>2.7</v>
      </c>
      <c r="FO482">
        <v>4.7</v>
      </c>
      <c r="FP482">
        <v>3.8</v>
      </c>
      <c r="FQ482">
        <v>1.8</v>
      </c>
      <c r="FR482">
        <v>1.1000000000000001</v>
      </c>
      <c r="FS482">
        <v>32</v>
      </c>
      <c r="FZ482" s="115" t="s">
        <v>1871</v>
      </c>
      <c r="GA482" s="115" t="s">
        <v>1871</v>
      </c>
      <c r="GB482" t="s">
        <v>1288</v>
      </c>
      <c r="GC482" s="68" t="s">
        <v>2364</v>
      </c>
    </row>
    <row r="483" spans="1:185" x14ac:dyDescent="0.25">
      <c r="A483">
        <v>55811</v>
      </c>
      <c r="B483">
        <v>26786</v>
      </c>
      <c r="C483">
        <v>590</v>
      </c>
      <c r="D483">
        <v>5717</v>
      </c>
      <c r="E483">
        <v>130</v>
      </c>
      <c r="F483">
        <v>15986</v>
      </c>
      <c r="G483">
        <v>451</v>
      </c>
      <c r="H483">
        <v>5083</v>
      </c>
      <c r="I483">
        <v>9</v>
      </c>
      <c r="J483">
        <v>1931</v>
      </c>
      <c r="K483">
        <v>6</v>
      </c>
      <c r="L483">
        <v>3786</v>
      </c>
      <c r="M483">
        <v>124</v>
      </c>
      <c r="N483">
        <v>4429</v>
      </c>
      <c r="O483">
        <v>91</v>
      </c>
      <c r="P483">
        <v>2820</v>
      </c>
      <c r="Q483">
        <v>116</v>
      </c>
      <c r="R483">
        <v>2689</v>
      </c>
      <c r="S483">
        <v>119</v>
      </c>
      <c r="T483">
        <v>2858</v>
      </c>
      <c r="U483">
        <v>94</v>
      </c>
      <c r="V483">
        <v>3190</v>
      </c>
      <c r="W483">
        <v>31</v>
      </c>
      <c r="X483">
        <v>12956</v>
      </c>
      <c r="Y483">
        <v>341</v>
      </c>
      <c r="Z483">
        <v>13830</v>
      </c>
      <c r="AA483">
        <v>249</v>
      </c>
      <c r="AB483">
        <v>25252</v>
      </c>
      <c r="AC483">
        <v>528</v>
      </c>
      <c r="AD483">
        <v>341</v>
      </c>
      <c r="AE483">
        <v>27</v>
      </c>
      <c r="AF483">
        <v>166</v>
      </c>
      <c r="AG483">
        <v>0</v>
      </c>
      <c r="AH483">
        <v>384</v>
      </c>
      <c r="AI483">
        <v>17</v>
      </c>
      <c r="AJ483">
        <v>67</v>
      </c>
      <c r="AK483">
        <v>0</v>
      </c>
      <c r="AL483">
        <v>564</v>
      </c>
      <c r="AM483">
        <v>18</v>
      </c>
      <c r="AN483">
        <v>480</v>
      </c>
      <c r="AO483">
        <v>0</v>
      </c>
      <c r="AP483">
        <v>24906</v>
      </c>
      <c r="AQ483">
        <v>528</v>
      </c>
      <c r="AR483">
        <v>2991</v>
      </c>
      <c r="AS483">
        <v>30</v>
      </c>
      <c r="AT483">
        <v>23795</v>
      </c>
      <c r="AU483">
        <v>560</v>
      </c>
      <c r="AV483">
        <v>25861</v>
      </c>
      <c r="AW483">
        <v>584</v>
      </c>
      <c r="AX483">
        <v>925</v>
      </c>
      <c r="AY483">
        <v>6</v>
      </c>
      <c r="AZ483">
        <v>510</v>
      </c>
      <c r="BA483">
        <v>0</v>
      </c>
      <c r="BB483">
        <v>415</v>
      </c>
      <c r="BC483">
        <v>6</v>
      </c>
      <c r="BD483">
        <v>564</v>
      </c>
      <c r="BE483">
        <v>0</v>
      </c>
      <c r="BF483">
        <v>4828</v>
      </c>
      <c r="BG483">
        <v>112</v>
      </c>
      <c r="BH483">
        <v>5204</v>
      </c>
      <c r="BI483">
        <v>170</v>
      </c>
      <c r="BJ483">
        <v>6044</v>
      </c>
      <c r="BK483">
        <v>87</v>
      </c>
      <c r="BL483">
        <v>13262</v>
      </c>
      <c r="BM483">
        <v>430</v>
      </c>
      <c r="BN483">
        <v>12815</v>
      </c>
      <c r="BO483">
        <v>369</v>
      </c>
      <c r="BP483">
        <v>447</v>
      </c>
      <c r="BQ483">
        <v>61</v>
      </c>
      <c r="BR483">
        <v>2724</v>
      </c>
      <c r="BS483">
        <v>21</v>
      </c>
      <c r="BT483">
        <v>7814</v>
      </c>
      <c r="BU483">
        <v>228</v>
      </c>
      <c r="BV483">
        <v>6303</v>
      </c>
      <c r="BW483">
        <v>211</v>
      </c>
      <c r="BX483">
        <v>1869</v>
      </c>
      <c r="BY483">
        <v>12</v>
      </c>
      <c r="BZ483">
        <v>2859</v>
      </c>
      <c r="CA483">
        <v>94</v>
      </c>
      <c r="CB483">
        <v>4232</v>
      </c>
      <c r="CC483">
        <v>100</v>
      </c>
      <c r="CD483">
        <v>9500</v>
      </c>
      <c r="CE483">
        <v>227</v>
      </c>
      <c r="CF483">
        <v>12022</v>
      </c>
      <c r="CG483">
        <v>246</v>
      </c>
      <c r="CH483">
        <v>590</v>
      </c>
      <c r="CI483">
        <v>26196</v>
      </c>
      <c r="CJ483">
        <v>22416</v>
      </c>
      <c r="CK483">
        <v>8486</v>
      </c>
      <c r="CL483">
        <v>24808</v>
      </c>
      <c r="CM483">
        <v>1145</v>
      </c>
      <c r="CN483">
        <v>209</v>
      </c>
      <c r="CO483">
        <v>52</v>
      </c>
      <c r="CP483">
        <v>720</v>
      </c>
      <c r="CQ483">
        <v>769</v>
      </c>
      <c r="CR483">
        <v>260</v>
      </c>
      <c r="CS483">
        <v>1911</v>
      </c>
      <c r="CT483">
        <v>831</v>
      </c>
      <c r="CU483">
        <v>163</v>
      </c>
      <c r="CV483">
        <v>685</v>
      </c>
      <c r="CW483">
        <v>961</v>
      </c>
      <c r="CX483">
        <v>5110</v>
      </c>
      <c r="CY483">
        <v>1380</v>
      </c>
      <c r="CZ483">
        <v>425</v>
      </c>
      <c r="DA483">
        <v>718</v>
      </c>
      <c r="DB483">
        <v>382</v>
      </c>
      <c r="DC483">
        <v>157</v>
      </c>
      <c r="DD483">
        <v>578</v>
      </c>
      <c r="DE483">
        <v>4403</v>
      </c>
      <c r="DF483">
        <v>6546</v>
      </c>
      <c r="DG483">
        <v>5501</v>
      </c>
      <c r="DH483">
        <v>2050</v>
      </c>
      <c r="DI483">
        <v>371</v>
      </c>
      <c r="DJ483">
        <v>164</v>
      </c>
      <c r="DK483">
        <v>674</v>
      </c>
      <c r="DL483">
        <v>411</v>
      </c>
      <c r="DM483">
        <v>21062</v>
      </c>
      <c r="DN483">
        <v>6013</v>
      </c>
      <c r="DO483">
        <v>7562</v>
      </c>
      <c r="DP483">
        <v>3387</v>
      </c>
      <c r="DQ483">
        <v>367</v>
      </c>
      <c r="DR483">
        <v>329</v>
      </c>
      <c r="DS483">
        <v>279</v>
      </c>
      <c r="DT483">
        <v>321</v>
      </c>
      <c r="DU483">
        <v>348</v>
      </c>
      <c r="DV483">
        <v>1568</v>
      </c>
      <c r="DW483">
        <v>10949</v>
      </c>
      <c r="DX483" t="s">
        <v>1515</v>
      </c>
      <c r="DY483" t="s">
        <v>1084</v>
      </c>
      <c r="DZ483" t="s">
        <v>1652</v>
      </c>
      <c r="EA483" s="68" t="s">
        <v>700</v>
      </c>
      <c r="EB483">
        <v>55811</v>
      </c>
      <c r="EC483">
        <v>0.7</v>
      </c>
      <c r="ED483">
        <v>0.4</v>
      </c>
      <c r="EE483">
        <v>2.2000000000000002</v>
      </c>
      <c r="EF483">
        <v>1.3</v>
      </c>
      <c r="EG483">
        <v>2.9</v>
      </c>
      <c r="EH483">
        <v>2.6</v>
      </c>
      <c r="EI483">
        <v>2.2000000000000002</v>
      </c>
      <c r="EJ483">
        <v>0.9</v>
      </c>
      <c r="EK483">
        <v>0.6</v>
      </c>
      <c r="EL483">
        <v>1.5</v>
      </c>
      <c r="EM483">
        <v>0.9</v>
      </c>
      <c r="EN483">
        <v>0.3</v>
      </c>
      <c r="EO483">
        <v>0.9</v>
      </c>
      <c r="EP483">
        <v>0.9</v>
      </c>
      <c r="EQ483">
        <v>0.7</v>
      </c>
      <c r="ER483">
        <v>10.9</v>
      </c>
      <c r="ES483">
        <v>10</v>
      </c>
      <c r="ET483">
        <v>5.5</v>
      </c>
      <c r="EU483">
        <v>22.7</v>
      </c>
      <c r="EV483">
        <v>4.8</v>
      </c>
      <c r="EW483">
        <v>3.6</v>
      </c>
      <c r="EX483">
        <v>0.7</v>
      </c>
      <c r="EY483">
        <v>0.7</v>
      </c>
      <c r="EZ483">
        <v>1.1000000000000001</v>
      </c>
      <c r="FA483">
        <v>3.4</v>
      </c>
      <c r="FB483">
        <v>2.4</v>
      </c>
      <c r="FC483">
        <v>1.6</v>
      </c>
      <c r="FD483">
        <v>0.7</v>
      </c>
      <c r="FE483">
        <v>3.1</v>
      </c>
      <c r="FF483">
        <v>1.4</v>
      </c>
      <c r="FG483">
        <v>1.9</v>
      </c>
      <c r="FH483">
        <v>0.9</v>
      </c>
      <c r="FI483">
        <v>1.1000000000000001</v>
      </c>
      <c r="FJ483">
        <v>1</v>
      </c>
      <c r="FK483">
        <v>10</v>
      </c>
      <c r="FL483">
        <v>0.9</v>
      </c>
      <c r="FM483">
        <v>1.3</v>
      </c>
      <c r="FN483">
        <v>1.3</v>
      </c>
      <c r="FO483">
        <v>0.7</v>
      </c>
      <c r="FP483">
        <v>1.4</v>
      </c>
      <c r="FQ483">
        <v>1.2</v>
      </c>
      <c r="FR483">
        <v>1</v>
      </c>
      <c r="FS483">
        <v>56</v>
      </c>
      <c r="FZ483" s="115" t="s">
        <v>1871</v>
      </c>
      <c r="GA483" s="115" t="s">
        <v>1871</v>
      </c>
      <c r="GB483" t="s">
        <v>1289</v>
      </c>
      <c r="GC483" s="68" t="s">
        <v>2364</v>
      </c>
    </row>
    <row r="484" spans="1:185" x14ac:dyDescent="0.25">
      <c r="A484">
        <v>55812</v>
      </c>
      <c r="B484">
        <v>11793</v>
      </c>
      <c r="C484">
        <v>375</v>
      </c>
      <c r="D484">
        <v>2622</v>
      </c>
      <c r="E484">
        <v>20</v>
      </c>
      <c r="F484">
        <v>8294</v>
      </c>
      <c r="G484">
        <v>355</v>
      </c>
      <c r="H484">
        <v>877</v>
      </c>
      <c r="I484">
        <v>0</v>
      </c>
      <c r="J484">
        <v>542</v>
      </c>
      <c r="K484">
        <v>0</v>
      </c>
      <c r="L484">
        <v>2080</v>
      </c>
      <c r="M484">
        <v>20</v>
      </c>
      <c r="N484">
        <v>4550</v>
      </c>
      <c r="O484">
        <v>116</v>
      </c>
      <c r="P484">
        <v>1266</v>
      </c>
      <c r="Q484">
        <v>99</v>
      </c>
      <c r="R484">
        <v>855</v>
      </c>
      <c r="S484">
        <v>73</v>
      </c>
      <c r="T484">
        <v>721</v>
      </c>
      <c r="U484">
        <v>49</v>
      </c>
      <c r="V484">
        <v>902</v>
      </c>
      <c r="W484">
        <v>18</v>
      </c>
      <c r="X484">
        <v>5879</v>
      </c>
      <c r="Y484">
        <v>242</v>
      </c>
      <c r="Z484">
        <v>5914</v>
      </c>
      <c r="AA484">
        <v>133</v>
      </c>
      <c r="AB484">
        <v>10682</v>
      </c>
      <c r="AC484">
        <v>307</v>
      </c>
      <c r="AD484">
        <v>191</v>
      </c>
      <c r="AE484">
        <v>27</v>
      </c>
      <c r="AF484">
        <v>101</v>
      </c>
      <c r="AG484">
        <v>6</v>
      </c>
      <c r="AH484">
        <v>282</v>
      </c>
      <c r="AI484">
        <v>12</v>
      </c>
      <c r="AJ484">
        <v>11</v>
      </c>
      <c r="AK484">
        <v>0</v>
      </c>
      <c r="AL484">
        <v>521</v>
      </c>
      <c r="AM484">
        <v>23</v>
      </c>
      <c r="AN484">
        <v>325</v>
      </c>
      <c r="AO484">
        <v>23</v>
      </c>
      <c r="AP484">
        <v>10399</v>
      </c>
      <c r="AQ484">
        <v>284</v>
      </c>
      <c r="AR484">
        <v>870</v>
      </c>
      <c r="AS484">
        <v>24</v>
      </c>
      <c r="AT484">
        <v>10923</v>
      </c>
      <c r="AU484">
        <v>351</v>
      </c>
      <c r="AV484">
        <v>11327</v>
      </c>
      <c r="AW484">
        <v>367</v>
      </c>
      <c r="AX484">
        <v>466</v>
      </c>
      <c r="AY484">
        <v>8</v>
      </c>
      <c r="AZ484">
        <v>175</v>
      </c>
      <c r="BA484">
        <v>0</v>
      </c>
      <c r="BB484">
        <v>291</v>
      </c>
      <c r="BC484">
        <v>8</v>
      </c>
      <c r="BD484">
        <v>145</v>
      </c>
      <c r="BE484">
        <v>6</v>
      </c>
      <c r="BF484">
        <v>604</v>
      </c>
      <c r="BG484">
        <v>93</v>
      </c>
      <c r="BH484">
        <v>1247</v>
      </c>
      <c r="BI484">
        <v>102</v>
      </c>
      <c r="BJ484">
        <v>2625</v>
      </c>
      <c r="BK484">
        <v>38</v>
      </c>
      <c r="BL484">
        <v>6417</v>
      </c>
      <c r="BM484">
        <v>336</v>
      </c>
      <c r="BN484">
        <v>6127</v>
      </c>
      <c r="BO484">
        <v>319</v>
      </c>
      <c r="BP484">
        <v>290</v>
      </c>
      <c r="BQ484">
        <v>17</v>
      </c>
      <c r="BR484">
        <v>1877</v>
      </c>
      <c r="BS484">
        <v>19</v>
      </c>
      <c r="BT484">
        <v>2730</v>
      </c>
      <c r="BU484">
        <v>125</v>
      </c>
      <c r="BV484">
        <v>4731</v>
      </c>
      <c r="BW484">
        <v>222</v>
      </c>
      <c r="BX484">
        <v>833</v>
      </c>
      <c r="BY484">
        <v>8</v>
      </c>
      <c r="BZ484">
        <v>2391</v>
      </c>
      <c r="CA484">
        <v>74</v>
      </c>
      <c r="CB484">
        <v>3007</v>
      </c>
      <c r="CC484">
        <v>146</v>
      </c>
      <c r="CD484">
        <v>2745</v>
      </c>
      <c r="CE484">
        <v>160</v>
      </c>
      <c r="CF484">
        <v>3187</v>
      </c>
      <c r="CG484">
        <v>46</v>
      </c>
      <c r="CH484">
        <v>375</v>
      </c>
      <c r="CI484">
        <v>11418</v>
      </c>
      <c r="CJ484">
        <v>10026</v>
      </c>
      <c r="CK484">
        <v>2410</v>
      </c>
      <c r="CL484">
        <v>10556</v>
      </c>
      <c r="CM484">
        <v>801</v>
      </c>
      <c r="CN484">
        <v>183</v>
      </c>
      <c r="CO484">
        <v>63</v>
      </c>
      <c r="CP484">
        <v>226</v>
      </c>
      <c r="CQ484">
        <v>293</v>
      </c>
      <c r="CR484">
        <v>47</v>
      </c>
      <c r="CS484">
        <v>812</v>
      </c>
      <c r="CT484">
        <v>136</v>
      </c>
      <c r="CU484">
        <v>108</v>
      </c>
      <c r="CV484">
        <v>263</v>
      </c>
      <c r="CW484">
        <v>540</v>
      </c>
      <c r="CX484">
        <v>2316</v>
      </c>
      <c r="CY484">
        <v>1558</v>
      </c>
      <c r="CZ484">
        <v>351</v>
      </c>
      <c r="DA484">
        <v>238</v>
      </c>
      <c r="DB484">
        <v>78</v>
      </c>
      <c r="DC484">
        <v>50</v>
      </c>
      <c r="DD484">
        <v>225</v>
      </c>
      <c r="DE484">
        <v>1913</v>
      </c>
      <c r="DF484">
        <v>1632</v>
      </c>
      <c r="DG484">
        <v>1297</v>
      </c>
      <c r="DH484">
        <v>549</v>
      </c>
      <c r="DI484">
        <v>82</v>
      </c>
      <c r="DJ484">
        <v>43</v>
      </c>
      <c r="DK484">
        <v>253</v>
      </c>
      <c r="DL484">
        <v>147</v>
      </c>
      <c r="DM484">
        <v>6570</v>
      </c>
      <c r="DN484">
        <v>4972</v>
      </c>
      <c r="DO484">
        <v>1656</v>
      </c>
      <c r="DP484">
        <v>1889</v>
      </c>
      <c r="DQ484">
        <v>188</v>
      </c>
      <c r="DR484">
        <v>224</v>
      </c>
      <c r="DS484">
        <v>255</v>
      </c>
      <c r="DT484">
        <v>172</v>
      </c>
      <c r="DU484">
        <v>212</v>
      </c>
      <c r="DV484">
        <v>796</v>
      </c>
      <c r="DW484">
        <v>3545</v>
      </c>
      <c r="DX484" t="s">
        <v>1515</v>
      </c>
      <c r="DY484" t="s">
        <v>1084</v>
      </c>
      <c r="DZ484" t="s">
        <v>1652</v>
      </c>
      <c r="EA484" s="68" t="s">
        <v>700</v>
      </c>
      <c r="EB484">
        <v>55812</v>
      </c>
      <c r="EC484">
        <v>1.1000000000000001</v>
      </c>
      <c r="ED484">
        <v>3.2</v>
      </c>
      <c r="EE484">
        <v>0.9</v>
      </c>
      <c r="EF484">
        <v>1.4</v>
      </c>
      <c r="EG484">
        <v>4.7</v>
      </c>
      <c r="EH484">
        <v>8.5</v>
      </c>
      <c r="EI484">
        <v>6.1</v>
      </c>
      <c r="EJ484">
        <v>2.4</v>
      </c>
      <c r="EK484">
        <v>2.7</v>
      </c>
      <c r="EL484">
        <v>0.8</v>
      </c>
      <c r="EM484">
        <v>1.5</v>
      </c>
      <c r="EN484">
        <v>2</v>
      </c>
      <c r="EO484">
        <v>1.4</v>
      </c>
      <c r="EP484">
        <v>1.2</v>
      </c>
      <c r="EQ484">
        <v>1.1000000000000001</v>
      </c>
      <c r="ER484">
        <v>18.2</v>
      </c>
      <c r="ES484">
        <v>8.6999999999999993</v>
      </c>
      <c r="ET484">
        <v>5.7</v>
      </c>
      <c r="EU484">
        <v>65.599999999999994</v>
      </c>
      <c r="EV484">
        <v>5.2</v>
      </c>
      <c r="EW484">
        <v>6.3</v>
      </c>
      <c r="EX484">
        <v>1.1000000000000001</v>
      </c>
      <c r="EY484">
        <v>1.1000000000000001</v>
      </c>
      <c r="EZ484">
        <v>2.4</v>
      </c>
      <c r="FA484">
        <v>9.5</v>
      </c>
      <c r="FB484">
        <v>4</v>
      </c>
      <c r="FC484">
        <v>2.9</v>
      </c>
      <c r="FD484">
        <v>1.1000000000000001</v>
      </c>
      <c r="FE484">
        <v>7.1</v>
      </c>
      <c r="FF484">
        <v>9.6</v>
      </c>
      <c r="FG484">
        <v>4.9000000000000004</v>
      </c>
      <c r="FH484">
        <v>1</v>
      </c>
      <c r="FI484">
        <v>1.9</v>
      </c>
      <c r="FJ484">
        <v>1.9</v>
      </c>
      <c r="FK484">
        <v>7.1</v>
      </c>
      <c r="FL484">
        <v>1.1000000000000001</v>
      </c>
      <c r="FM484">
        <v>2.4</v>
      </c>
      <c r="FN484">
        <v>2</v>
      </c>
      <c r="FO484">
        <v>1.6</v>
      </c>
      <c r="FP484">
        <v>2.7</v>
      </c>
      <c r="FQ484">
        <v>2.8</v>
      </c>
      <c r="FR484">
        <v>1.4</v>
      </c>
      <c r="FS484">
        <v>51</v>
      </c>
      <c r="FZ484" s="115" t="s">
        <v>1871</v>
      </c>
      <c r="GA484" s="115" t="s">
        <v>1871</v>
      </c>
      <c r="GB484" t="s">
        <v>1290</v>
      </c>
      <c r="GC484" s="68" t="s">
        <v>2364</v>
      </c>
    </row>
    <row r="485" spans="1:185" x14ac:dyDescent="0.25">
      <c r="A485">
        <v>55901</v>
      </c>
      <c r="B485">
        <v>54138</v>
      </c>
      <c r="C485">
        <v>1793</v>
      </c>
      <c r="D485">
        <v>13803</v>
      </c>
      <c r="E485">
        <v>198</v>
      </c>
      <c r="F485">
        <v>33013</v>
      </c>
      <c r="G485">
        <v>1595</v>
      </c>
      <c r="H485">
        <v>7322</v>
      </c>
      <c r="I485">
        <v>0</v>
      </c>
      <c r="J485">
        <v>5038</v>
      </c>
      <c r="K485">
        <v>31</v>
      </c>
      <c r="L485">
        <v>8765</v>
      </c>
      <c r="M485">
        <v>167</v>
      </c>
      <c r="N485">
        <v>5334</v>
      </c>
      <c r="O485">
        <v>472</v>
      </c>
      <c r="P485">
        <v>8701</v>
      </c>
      <c r="Q485">
        <v>478</v>
      </c>
      <c r="R485">
        <v>6813</v>
      </c>
      <c r="S485">
        <v>274</v>
      </c>
      <c r="T485">
        <v>6293</v>
      </c>
      <c r="U485">
        <v>188</v>
      </c>
      <c r="V485">
        <v>5872</v>
      </c>
      <c r="W485">
        <v>183</v>
      </c>
      <c r="X485">
        <v>25767</v>
      </c>
      <c r="Y485">
        <v>1022</v>
      </c>
      <c r="Z485">
        <v>28371</v>
      </c>
      <c r="AA485">
        <v>771</v>
      </c>
      <c r="AB485">
        <v>43226</v>
      </c>
      <c r="AC485">
        <v>1265</v>
      </c>
      <c r="AD485">
        <v>4566</v>
      </c>
      <c r="AE485">
        <v>122</v>
      </c>
      <c r="AF485">
        <v>91</v>
      </c>
      <c r="AG485">
        <v>11</v>
      </c>
      <c r="AH485">
        <v>3992</v>
      </c>
      <c r="AI485">
        <v>245</v>
      </c>
      <c r="AJ485">
        <v>541</v>
      </c>
      <c r="AK485">
        <v>139</v>
      </c>
      <c r="AL485">
        <v>1722</v>
      </c>
      <c r="AM485">
        <v>11</v>
      </c>
      <c r="AN485">
        <v>2450</v>
      </c>
      <c r="AO485">
        <v>334</v>
      </c>
      <c r="AP485">
        <v>41256</v>
      </c>
      <c r="AQ485">
        <v>1070</v>
      </c>
      <c r="AR485">
        <v>5178</v>
      </c>
      <c r="AS485">
        <v>107</v>
      </c>
      <c r="AT485">
        <v>48960</v>
      </c>
      <c r="AU485">
        <v>1686</v>
      </c>
      <c r="AV485">
        <v>46876</v>
      </c>
      <c r="AW485">
        <v>1214</v>
      </c>
      <c r="AX485">
        <v>7262</v>
      </c>
      <c r="AY485">
        <v>579</v>
      </c>
      <c r="AZ485">
        <v>3484</v>
      </c>
      <c r="BA485">
        <v>106</v>
      </c>
      <c r="BB485">
        <v>3778</v>
      </c>
      <c r="BC485">
        <v>473</v>
      </c>
      <c r="BD485">
        <v>2018</v>
      </c>
      <c r="BE485">
        <v>263</v>
      </c>
      <c r="BF485">
        <v>5683</v>
      </c>
      <c r="BG485">
        <v>380</v>
      </c>
      <c r="BH485">
        <v>10590</v>
      </c>
      <c r="BI485">
        <v>292</v>
      </c>
      <c r="BJ485">
        <v>16710</v>
      </c>
      <c r="BK485">
        <v>188</v>
      </c>
      <c r="BL485">
        <v>28674</v>
      </c>
      <c r="BM485">
        <v>1390</v>
      </c>
      <c r="BN485">
        <v>27761</v>
      </c>
      <c r="BO485">
        <v>1333</v>
      </c>
      <c r="BP485">
        <v>913</v>
      </c>
      <c r="BQ485">
        <v>57</v>
      </c>
      <c r="BR485">
        <v>4339</v>
      </c>
      <c r="BS485">
        <v>205</v>
      </c>
      <c r="BT485">
        <v>20403</v>
      </c>
      <c r="BU485">
        <v>762</v>
      </c>
      <c r="BV485">
        <v>9180</v>
      </c>
      <c r="BW485">
        <v>653</v>
      </c>
      <c r="BX485">
        <v>3430</v>
      </c>
      <c r="BY485">
        <v>180</v>
      </c>
      <c r="BZ485">
        <v>5427</v>
      </c>
      <c r="CA485">
        <v>383</v>
      </c>
      <c r="CB485">
        <v>8033</v>
      </c>
      <c r="CC485">
        <v>541</v>
      </c>
      <c r="CD485">
        <v>20226</v>
      </c>
      <c r="CE485">
        <v>833</v>
      </c>
      <c r="CF485">
        <v>25754</v>
      </c>
      <c r="CG485">
        <v>395</v>
      </c>
      <c r="CH485">
        <v>1793</v>
      </c>
      <c r="CI485">
        <v>52345</v>
      </c>
      <c r="CJ485">
        <v>43690</v>
      </c>
      <c r="CK485">
        <v>15656</v>
      </c>
      <c r="CL485">
        <v>42645</v>
      </c>
      <c r="CM485">
        <v>7928</v>
      </c>
      <c r="CN485">
        <v>2984</v>
      </c>
      <c r="CO485">
        <v>270</v>
      </c>
      <c r="CP485">
        <v>949</v>
      </c>
      <c r="CQ485">
        <v>2272</v>
      </c>
      <c r="CR485">
        <v>363</v>
      </c>
      <c r="CS485">
        <v>3004</v>
      </c>
      <c r="CT485">
        <v>835</v>
      </c>
      <c r="CU485">
        <v>585</v>
      </c>
      <c r="CV485">
        <v>953</v>
      </c>
      <c r="CW485">
        <v>2413</v>
      </c>
      <c r="CX485">
        <v>14082</v>
      </c>
      <c r="CY485">
        <v>2187</v>
      </c>
      <c r="CZ485">
        <v>897</v>
      </c>
      <c r="DA485">
        <v>739</v>
      </c>
      <c r="DB485">
        <v>730</v>
      </c>
      <c r="DC485">
        <v>741</v>
      </c>
      <c r="DD485">
        <v>1767</v>
      </c>
      <c r="DE485">
        <v>8305</v>
      </c>
      <c r="DF485">
        <v>13977</v>
      </c>
      <c r="DG485">
        <v>11241</v>
      </c>
      <c r="DH485">
        <v>5150</v>
      </c>
      <c r="DI485">
        <v>674</v>
      </c>
      <c r="DJ485">
        <v>435</v>
      </c>
      <c r="DK485">
        <v>2062</v>
      </c>
      <c r="DL485">
        <v>1344</v>
      </c>
      <c r="DM485">
        <v>44902</v>
      </c>
      <c r="DN485">
        <v>8501</v>
      </c>
      <c r="DO485">
        <v>14944</v>
      </c>
      <c r="DP485">
        <v>7338</v>
      </c>
      <c r="DQ485">
        <v>1068</v>
      </c>
      <c r="DR485">
        <v>894</v>
      </c>
      <c r="DS485">
        <v>1024</v>
      </c>
      <c r="DT485">
        <v>860</v>
      </c>
      <c r="DU485">
        <v>535</v>
      </c>
      <c r="DV485">
        <v>2761</v>
      </c>
      <c r="DW485">
        <v>22282</v>
      </c>
      <c r="DX485" t="s">
        <v>1857</v>
      </c>
      <c r="DY485" t="s">
        <v>1070</v>
      </c>
      <c r="DZ485" t="s">
        <v>1654</v>
      </c>
      <c r="EA485" s="68" t="s">
        <v>700</v>
      </c>
      <c r="EB485">
        <v>55901</v>
      </c>
      <c r="EC485">
        <v>0.8</v>
      </c>
      <c r="ED485">
        <v>0.9</v>
      </c>
      <c r="EE485">
        <v>1.1000000000000001</v>
      </c>
      <c r="EF485">
        <v>3.4</v>
      </c>
      <c r="EG485">
        <v>2</v>
      </c>
      <c r="EH485">
        <v>2.2000000000000002</v>
      </c>
      <c r="EI485">
        <v>1.5</v>
      </c>
      <c r="EJ485">
        <v>1.7</v>
      </c>
      <c r="EK485">
        <v>0.4</v>
      </c>
      <c r="EL485">
        <v>0.9</v>
      </c>
      <c r="EM485">
        <v>1.1000000000000001</v>
      </c>
      <c r="EN485">
        <v>0.2</v>
      </c>
      <c r="EO485">
        <v>1.1000000000000001</v>
      </c>
      <c r="EP485">
        <v>0.7</v>
      </c>
      <c r="EQ485">
        <v>0.7</v>
      </c>
      <c r="ER485">
        <v>1.7</v>
      </c>
      <c r="ES485">
        <v>20.3</v>
      </c>
      <c r="ET485">
        <v>3.2</v>
      </c>
      <c r="EU485">
        <v>30.2</v>
      </c>
      <c r="EV485">
        <v>1.1000000000000001</v>
      </c>
      <c r="EW485">
        <v>8.6999999999999993</v>
      </c>
      <c r="EX485">
        <v>0.6</v>
      </c>
      <c r="EY485">
        <v>0.6</v>
      </c>
      <c r="EZ485">
        <v>3.4</v>
      </c>
      <c r="FA485">
        <v>1.6</v>
      </c>
      <c r="FB485">
        <v>6.1</v>
      </c>
      <c r="FC485">
        <v>1.6</v>
      </c>
      <c r="FD485">
        <v>0.8</v>
      </c>
      <c r="FE485">
        <v>5.3</v>
      </c>
      <c r="FF485">
        <v>3.1</v>
      </c>
      <c r="FG485">
        <v>1</v>
      </c>
      <c r="FH485">
        <v>0.6</v>
      </c>
      <c r="FI485">
        <v>1.2</v>
      </c>
      <c r="FJ485">
        <v>1.2</v>
      </c>
      <c r="FK485">
        <v>5</v>
      </c>
      <c r="FL485">
        <v>2.2000000000000002</v>
      </c>
      <c r="FM485">
        <v>1.4</v>
      </c>
      <c r="FN485">
        <v>1.7</v>
      </c>
      <c r="FO485">
        <v>2.6</v>
      </c>
      <c r="FP485">
        <v>2.2999999999999998</v>
      </c>
      <c r="FQ485">
        <v>1.2</v>
      </c>
      <c r="FR485">
        <v>1</v>
      </c>
      <c r="FS485">
        <v>165</v>
      </c>
      <c r="FZ485" t="s">
        <v>1872</v>
      </c>
      <c r="GA485" t="s">
        <v>1871</v>
      </c>
      <c r="GB485" t="s">
        <v>1291</v>
      </c>
      <c r="GC485" s="68" t="s">
        <v>2364</v>
      </c>
    </row>
    <row r="486" spans="1:185" x14ac:dyDescent="0.25">
      <c r="A486">
        <v>55902</v>
      </c>
      <c r="B486">
        <v>24979</v>
      </c>
      <c r="C486">
        <v>753</v>
      </c>
      <c r="D486">
        <v>6377</v>
      </c>
      <c r="E486">
        <v>85</v>
      </c>
      <c r="F486">
        <v>14522</v>
      </c>
      <c r="G486">
        <v>668</v>
      </c>
      <c r="H486">
        <v>4080</v>
      </c>
      <c r="I486">
        <v>0</v>
      </c>
      <c r="J486">
        <v>1948</v>
      </c>
      <c r="K486">
        <v>0</v>
      </c>
      <c r="L486">
        <v>4429</v>
      </c>
      <c r="M486">
        <v>85</v>
      </c>
      <c r="N486">
        <v>1797</v>
      </c>
      <c r="O486">
        <v>149</v>
      </c>
      <c r="P486">
        <v>2737</v>
      </c>
      <c r="Q486">
        <v>139</v>
      </c>
      <c r="R486">
        <v>3375</v>
      </c>
      <c r="S486">
        <v>136</v>
      </c>
      <c r="T486">
        <v>2897</v>
      </c>
      <c r="U486">
        <v>81</v>
      </c>
      <c r="V486">
        <v>3716</v>
      </c>
      <c r="W486">
        <v>163</v>
      </c>
      <c r="X486">
        <v>12085</v>
      </c>
      <c r="Y486">
        <v>589</v>
      </c>
      <c r="Z486">
        <v>12894</v>
      </c>
      <c r="AA486">
        <v>164</v>
      </c>
      <c r="AB486">
        <v>21168</v>
      </c>
      <c r="AC486">
        <v>578</v>
      </c>
      <c r="AD486">
        <v>875</v>
      </c>
      <c r="AE486">
        <v>67</v>
      </c>
      <c r="AF486">
        <v>32</v>
      </c>
      <c r="AG486">
        <v>2</v>
      </c>
      <c r="AH486">
        <v>2055</v>
      </c>
      <c r="AI486">
        <v>67</v>
      </c>
      <c r="AJ486">
        <v>156</v>
      </c>
      <c r="AK486">
        <v>28</v>
      </c>
      <c r="AL486">
        <v>693</v>
      </c>
      <c r="AM486">
        <v>11</v>
      </c>
      <c r="AN486">
        <v>1070</v>
      </c>
      <c r="AO486">
        <v>60</v>
      </c>
      <c r="AP486">
        <v>20285</v>
      </c>
      <c r="AQ486">
        <v>546</v>
      </c>
      <c r="AR486">
        <v>2487</v>
      </c>
      <c r="AS486">
        <v>42</v>
      </c>
      <c r="AT486">
        <v>22492</v>
      </c>
      <c r="AU486">
        <v>711</v>
      </c>
      <c r="AV486">
        <v>21614</v>
      </c>
      <c r="AW486">
        <v>586</v>
      </c>
      <c r="AX486">
        <v>3365</v>
      </c>
      <c r="AY486">
        <v>167</v>
      </c>
      <c r="AZ486">
        <v>1611</v>
      </c>
      <c r="BA486">
        <v>54</v>
      </c>
      <c r="BB486">
        <v>1754</v>
      </c>
      <c r="BC486">
        <v>113</v>
      </c>
      <c r="BD486">
        <v>481</v>
      </c>
      <c r="BE486">
        <v>38</v>
      </c>
      <c r="BF486">
        <v>2088</v>
      </c>
      <c r="BG486">
        <v>163</v>
      </c>
      <c r="BH486">
        <v>4141</v>
      </c>
      <c r="BI486">
        <v>250</v>
      </c>
      <c r="BJ486">
        <v>10095</v>
      </c>
      <c r="BK486">
        <v>68</v>
      </c>
      <c r="BL486">
        <v>12089</v>
      </c>
      <c r="BM486">
        <v>551</v>
      </c>
      <c r="BN486">
        <v>11746</v>
      </c>
      <c r="BO486">
        <v>525</v>
      </c>
      <c r="BP486">
        <v>343</v>
      </c>
      <c r="BQ486">
        <v>26</v>
      </c>
      <c r="BR486">
        <v>2433</v>
      </c>
      <c r="BS486">
        <v>117</v>
      </c>
      <c r="BT486">
        <v>8388</v>
      </c>
      <c r="BU486">
        <v>219</v>
      </c>
      <c r="BV486">
        <v>4208</v>
      </c>
      <c r="BW486">
        <v>363</v>
      </c>
      <c r="BX486">
        <v>1926</v>
      </c>
      <c r="BY486">
        <v>86</v>
      </c>
      <c r="BZ486">
        <v>1782</v>
      </c>
      <c r="CA486">
        <v>160</v>
      </c>
      <c r="CB486">
        <v>2651</v>
      </c>
      <c r="CC486">
        <v>205</v>
      </c>
      <c r="CD486">
        <v>6695</v>
      </c>
      <c r="CE486">
        <v>402</v>
      </c>
      <c r="CF486">
        <v>15577</v>
      </c>
      <c r="CG486">
        <v>146</v>
      </c>
      <c r="CH486">
        <v>753</v>
      </c>
      <c r="CI486">
        <v>24226</v>
      </c>
      <c r="CJ486">
        <v>21536</v>
      </c>
      <c r="CK486">
        <v>6493</v>
      </c>
      <c r="CL486">
        <v>20280</v>
      </c>
      <c r="CM486">
        <v>3244</v>
      </c>
      <c r="CN486">
        <v>928</v>
      </c>
      <c r="CO486">
        <v>100</v>
      </c>
      <c r="CP486">
        <v>357</v>
      </c>
      <c r="CQ486">
        <v>848</v>
      </c>
      <c r="CR486">
        <v>125</v>
      </c>
      <c r="CS486">
        <v>1336</v>
      </c>
      <c r="CT486">
        <v>257</v>
      </c>
      <c r="CU486">
        <v>131</v>
      </c>
      <c r="CV486">
        <v>361</v>
      </c>
      <c r="CW486">
        <v>723</v>
      </c>
      <c r="CX486">
        <v>7272</v>
      </c>
      <c r="CY486">
        <v>920</v>
      </c>
      <c r="CZ486">
        <v>412</v>
      </c>
      <c r="DA486">
        <v>195</v>
      </c>
      <c r="DB486">
        <v>286</v>
      </c>
      <c r="DC486">
        <v>195</v>
      </c>
      <c r="DD486">
        <v>367</v>
      </c>
      <c r="DE486">
        <v>3621</v>
      </c>
      <c r="DF486">
        <v>6645</v>
      </c>
      <c r="DG486">
        <v>5739</v>
      </c>
      <c r="DH486">
        <v>2492</v>
      </c>
      <c r="DI486">
        <v>187</v>
      </c>
      <c r="DJ486">
        <v>74</v>
      </c>
      <c r="DK486">
        <v>719</v>
      </c>
      <c r="DL486">
        <v>485</v>
      </c>
      <c r="DM486">
        <v>21256</v>
      </c>
      <c r="DN486">
        <v>3115</v>
      </c>
      <c r="DO486">
        <v>7367</v>
      </c>
      <c r="DP486">
        <v>2899</v>
      </c>
      <c r="DQ486">
        <v>410</v>
      </c>
      <c r="DR486">
        <v>347</v>
      </c>
      <c r="DS486">
        <v>370</v>
      </c>
      <c r="DT486">
        <v>346</v>
      </c>
      <c r="DU486">
        <v>318</v>
      </c>
      <c r="DV486">
        <v>948</v>
      </c>
      <c r="DW486">
        <v>10266</v>
      </c>
      <c r="DX486" t="s">
        <v>1857</v>
      </c>
      <c r="DY486" t="s">
        <v>1070</v>
      </c>
      <c r="DZ486" t="s">
        <v>1654</v>
      </c>
      <c r="EA486" s="68" t="s">
        <v>700</v>
      </c>
      <c r="EB486">
        <v>55902</v>
      </c>
      <c r="EC486">
        <v>0.8</v>
      </c>
      <c r="ED486">
        <v>0.9</v>
      </c>
      <c r="EE486">
        <v>1.4</v>
      </c>
      <c r="EF486">
        <v>5.9</v>
      </c>
      <c r="EG486">
        <v>2.7</v>
      </c>
      <c r="EH486">
        <v>1.9</v>
      </c>
      <c r="EI486">
        <v>1.5</v>
      </c>
      <c r="EJ486">
        <v>2.2000000000000002</v>
      </c>
      <c r="EK486">
        <v>0.8</v>
      </c>
      <c r="EL486">
        <v>1</v>
      </c>
      <c r="EM486">
        <v>1.3</v>
      </c>
      <c r="EN486">
        <v>0.4</v>
      </c>
      <c r="EO486">
        <v>1.6</v>
      </c>
      <c r="EP486">
        <v>0.6</v>
      </c>
      <c r="EQ486">
        <v>0.9</v>
      </c>
      <c r="ER486">
        <v>4.9000000000000004</v>
      </c>
      <c r="ES486">
        <v>15.5</v>
      </c>
      <c r="ET486">
        <v>1.8</v>
      </c>
      <c r="EU486">
        <v>21.3</v>
      </c>
      <c r="EV486">
        <v>1.9</v>
      </c>
      <c r="EW486">
        <v>4.8</v>
      </c>
      <c r="EX486">
        <v>0.9</v>
      </c>
      <c r="EY486">
        <v>0.9</v>
      </c>
      <c r="EZ486">
        <v>2.1</v>
      </c>
      <c r="FA486">
        <v>2.5</v>
      </c>
      <c r="FB486">
        <v>3.2</v>
      </c>
      <c r="FC486">
        <v>1.4</v>
      </c>
      <c r="FD486">
        <v>0.9</v>
      </c>
      <c r="FE486">
        <v>8.8000000000000007</v>
      </c>
      <c r="FF486">
        <v>2.7</v>
      </c>
      <c r="FG486">
        <v>2.4</v>
      </c>
      <c r="FH486">
        <v>0.4</v>
      </c>
      <c r="FI486">
        <v>1.5</v>
      </c>
      <c r="FJ486">
        <v>1.5</v>
      </c>
      <c r="FK486">
        <v>6.8</v>
      </c>
      <c r="FL486">
        <v>3</v>
      </c>
      <c r="FM486">
        <v>1.1000000000000001</v>
      </c>
      <c r="FN486">
        <v>3.4</v>
      </c>
      <c r="FO486">
        <v>3.9</v>
      </c>
      <c r="FP486">
        <v>3.2</v>
      </c>
      <c r="FQ486">
        <v>2.6</v>
      </c>
      <c r="FR486">
        <v>0.5</v>
      </c>
      <c r="FS486">
        <v>75</v>
      </c>
      <c r="FZ486" s="115" t="s">
        <v>1871</v>
      </c>
      <c r="GA486" s="115" t="s">
        <v>1871</v>
      </c>
      <c r="GB486" t="s">
        <v>1292</v>
      </c>
      <c r="GC486" s="68" t="s">
        <v>2364</v>
      </c>
    </row>
    <row r="487" spans="1:185" x14ac:dyDescent="0.25">
      <c r="A487">
        <v>55904</v>
      </c>
      <c r="B487">
        <v>25999</v>
      </c>
      <c r="C487">
        <v>1799</v>
      </c>
      <c r="D487">
        <v>6742</v>
      </c>
      <c r="E487">
        <v>324</v>
      </c>
      <c r="F487">
        <v>15989</v>
      </c>
      <c r="G487">
        <v>1475</v>
      </c>
      <c r="H487">
        <v>3268</v>
      </c>
      <c r="I487">
        <v>0</v>
      </c>
      <c r="J487">
        <v>2354</v>
      </c>
      <c r="K487">
        <v>111</v>
      </c>
      <c r="L487">
        <v>4388</v>
      </c>
      <c r="M487">
        <v>213</v>
      </c>
      <c r="N487">
        <v>2198</v>
      </c>
      <c r="O487">
        <v>284</v>
      </c>
      <c r="P487">
        <v>3718</v>
      </c>
      <c r="Q487">
        <v>532</v>
      </c>
      <c r="R487">
        <v>3254</v>
      </c>
      <c r="S487">
        <v>240</v>
      </c>
      <c r="T487">
        <v>3326</v>
      </c>
      <c r="U487">
        <v>228</v>
      </c>
      <c r="V487">
        <v>3493</v>
      </c>
      <c r="W487">
        <v>191</v>
      </c>
      <c r="X487">
        <v>12766</v>
      </c>
      <c r="Y487">
        <v>1133</v>
      </c>
      <c r="Z487">
        <v>13233</v>
      </c>
      <c r="AA487">
        <v>666</v>
      </c>
      <c r="AB487">
        <v>20839</v>
      </c>
      <c r="AC487">
        <v>1276</v>
      </c>
      <c r="AD487">
        <v>2751</v>
      </c>
      <c r="AE487">
        <v>217</v>
      </c>
      <c r="AF487">
        <v>175</v>
      </c>
      <c r="AG487">
        <v>12</v>
      </c>
      <c r="AH487">
        <v>1157</v>
      </c>
      <c r="AI487">
        <v>60</v>
      </c>
      <c r="AJ487">
        <v>512</v>
      </c>
      <c r="AK487">
        <v>212</v>
      </c>
      <c r="AL487">
        <v>495</v>
      </c>
      <c r="AM487">
        <v>22</v>
      </c>
      <c r="AN487">
        <v>2116</v>
      </c>
      <c r="AO487">
        <v>490</v>
      </c>
      <c r="AP487">
        <v>19392</v>
      </c>
      <c r="AQ487">
        <v>974</v>
      </c>
      <c r="AR487">
        <v>2956</v>
      </c>
      <c r="AS487">
        <v>179</v>
      </c>
      <c r="AT487">
        <v>23043</v>
      </c>
      <c r="AU487">
        <v>1620</v>
      </c>
      <c r="AV487">
        <v>22942</v>
      </c>
      <c r="AW487">
        <v>1453</v>
      </c>
      <c r="AX487">
        <v>3057</v>
      </c>
      <c r="AY487">
        <v>346</v>
      </c>
      <c r="AZ487">
        <v>1250</v>
      </c>
      <c r="BA487">
        <v>21</v>
      </c>
      <c r="BB487">
        <v>1807</v>
      </c>
      <c r="BC487">
        <v>325</v>
      </c>
      <c r="BD487">
        <v>1631</v>
      </c>
      <c r="BE487">
        <v>307</v>
      </c>
      <c r="BF487">
        <v>4832</v>
      </c>
      <c r="BG487">
        <v>480</v>
      </c>
      <c r="BH487">
        <v>5851</v>
      </c>
      <c r="BI487">
        <v>338</v>
      </c>
      <c r="BJ487">
        <v>4745</v>
      </c>
      <c r="BK487">
        <v>66</v>
      </c>
      <c r="BL487">
        <v>13657</v>
      </c>
      <c r="BM487">
        <v>1100</v>
      </c>
      <c r="BN487">
        <v>12986</v>
      </c>
      <c r="BO487">
        <v>915</v>
      </c>
      <c r="BP487">
        <v>671</v>
      </c>
      <c r="BQ487">
        <v>185</v>
      </c>
      <c r="BR487">
        <v>2332</v>
      </c>
      <c r="BS487">
        <v>375</v>
      </c>
      <c r="BT487">
        <v>8915</v>
      </c>
      <c r="BU487">
        <v>494</v>
      </c>
      <c r="BV487">
        <v>4967</v>
      </c>
      <c r="BW487">
        <v>714</v>
      </c>
      <c r="BX487">
        <v>2107</v>
      </c>
      <c r="BY487">
        <v>267</v>
      </c>
      <c r="BZ487">
        <v>3361</v>
      </c>
      <c r="CA487">
        <v>297</v>
      </c>
      <c r="CB487">
        <v>4954</v>
      </c>
      <c r="CC487">
        <v>513</v>
      </c>
      <c r="CD487">
        <v>11533</v>
      </c>
      <c r="CE487">
        <v>1005</v>
      </c>
      <c r="CF487">
        <v>9447</v>
      </c>
      <c r="CG487">
        <v>248</v>
      </c>
      <c r="CH487">
        <v>1799</v>
      </c>
      <c r="CI487">
        <v>24200</v>
      </c>
      <c r="CJ487">
        <v>18740</v>
      </c>
      <c r="CK487">
        <v>9078</v>
      </c>
      <c r="CL487">
        <v>20268</v>
      </c>
      <c r="CM487">
        <v>4789</v>
      </c>
      <c r="CN487">
        <v>2236</v>
      </c>
      <c r="CO487">
        <v>192</v>
      </c>
      <c r="CP487">
        <v>678</v>
      </c>
      <c r="CQ487">
        <v>1255</v>
      </c>
      <c r="CR487">
        <v>239</v>
      </c>
      <c r="CS487">
        <v>1495</v>
      </c>
      <c r="CT487">
        <v>483</v>
      </c>
      <c r="CU487">
        <v>152</v>
      </c>
      <c r="CV487">
        <v>296</v>
      </c>
      <c r="CW487">
        <v>783</v>
      </c>
      <c r="CX487">
        <v>5611</v>
      </c>
      <c r="CY487">
        <v>1377</v>
      </c>
      <c r="CZ487">
        <v>961</v>
      </c>
      <c r="DA487">
        <v>404</v>
      </c>
      <c r="DB487">
        <v>616</v>
      </c>
      <c r="DC487">
        <v>617</v>
      </c>
      <c r="DD487">
        <v>1547</v>
      </c>
      <c r="DE487">
        <v>3456</v>
      </c>
      <c r="DF487">
        <v>6739</v>
      </c>
      <c r="DG487">
        <v>4798</v>
      </c>
      <c r="DH487">
        <v>2129</v>
      </c>
      <c r="DI487">
        <v>483</v>
      </c>
      <c r="DJ487">
        <v>250</v>
      </c>
      <c r="DK487">
        <v>1458</v>
      </c>
      <c r="DL487">
        <v>955</v>
      </c>
      <c r="DM487">
        <v>22532</v>
      </c>
      <c r="DN487">
        <v>3970</v>
      </c>
      <c r="DO487">
        <v>7223</v>
      </c>
      <c r="DP487">
        <v>2972</v>
      </c>
      <c r="DQ487">
        <v>327</v>
      </c>
      <c r="DR487">
        <v>308</v>
      </c>
      <c r="DS487">
        <v>494</v>
      </c>
      <c r="DT487">
        <v>380</v>
      </c>
      <c r="DU487">
        <v>194</v>
      </c>
      <c r="DV487">
        <v>1127</v>
      </c>
      <c r="DW487">
        <v>10195</v>
      </c>
      <c r="DX487" t="s">
        <v>1857</v>
      </c>
      <c r="DY487" t="s">
        <v>1070</v>
      </c>
      <c r="DZ487" t="s">
        <v>1654</v>
      </c>
      <c r="EA487" s="68" t="s">
        <v>700</v>
      </c>
      <c r="EB487">
        <v>55904</v>
      </c>
      <c r="EC487">
        <v>1.4</v>
      </c>
      <c r="ED487">
        <v>2.9</v>
      </c>
      <c r="EE487">
        <v>2.4</v>
      </c>
      <c r="EF487">
        <v>6.1</v>
      </c>
      <c r="EG487">
        <v>3.6</v>
      </c>
      <c r="EH487">
        <v>3.8</v>
      </c>
      <c r="EI487">
        <v>3.5</v>
      </c>
      <c r="EJ487">
        <v>2.7</v>
      </c>
      <c r="EK487">
        <v>0.9</v>
      </c>
      <c r="EL487">
        <v>2.2999999999999998</v>
      </c>
      <c r="EM487">
        <v>1.8</v>
      </c>
      <c r="EN487">
        <v>0.5</v>
      </c>
      <c r="EO487">
        <v>2</v>
      </c>
      <c r="EP487">
        <v>1.6</v>
      </c>
      <c r="EQ487">
        <v>1.5</v>
      </c>
      <c r="ER487">
        <v>3.5</v>
      </c>
      <c r="ES487">
        <v>10.5</v>
      </c>
      <c r="ET487">
        <v>3.9</v>
      </c>
      <c r="EU487">
        <v>27</v>
      </c>
      <c r="EV487">
        <v>5.0999999999999996</v>
      </c>
      <c r="EW487">
        <v>10.5</v>
      </c>
      <c r="EX487">
        <v>1.3</v>
      </c>
      <c r="EY487">
        <v>1.5</v>
      </c>
      <c r="EZ487">
        <v>5.0999999999999996</v>
      </c>
      <c r="FA487">
        <v>2.1</v>
      </c>
      <c r="FB487">
        <v>8.4</v>
      </c>
      <c r="FC487">
        <v>3.6</v>
      </c>
      <c r="FD487">
        <v>1.5</v>
      </c>
      <c r="FE487">
        <v>8.3000000000000007</v>
      </c>
      <c r="FF487">
        <v>2.7</v>
      </c>
      <c r="FG487">
        <v>2.2999999999999998</v>
      </c>
      <c r="FH487">
        <v>1</v>
      </c>
      <c r="FI487">
        <v>1.7</v>
      </c>
      <c r="FJ487">
        <v>1.6</v>
      </c>
      <c r="FK487">
        <v>13.6</v>
      </c>
      <c r="FL487">
        <v>6.2</v>
      </c>
      <c r="FM487">
        <v>1.7</v>
      </c>
      <c r="FN487">
        <v>4</v>
      </c>
      <c r="FO487">
        <v>5.3</v>
      </c>
      <c r="FP487">
        <v>3.7</v>
      </c>
      <c r="FQ487">
        <v>2.2999999999999998</v>
      </c>
      <c r="FR487">
        <v>1.1000000000000001</v>
      </c>
      <c r="FS487">
        <v>117</v>
      </c>
      <c r="FZ487" t="s">
        <v>1872</v>
      </c>
      <c r="GA487" t="s">
        <v>1871</v>
      </c>
      <c r="GB487" t="s">
        <v>1293</v>
      </c>
      <c r="GC487" s="68" t="s">
        <v>2364</v>
      </c>
    </row>
    <row r="488" spans="1:185" x14ac:dyDescent="0.25">
      <c r="A488">
        <v>55906</v>
      </c>
      <c r="B488">
        <v>18739</v>
      </c>
      <c r="C488">
        <v>744</v>
      </c>
      <c r="D488">
        <v>4360</v>
      </c>
      <c r="E488">
        <v>192</v>
      </c>
      <c r="F488">
        <v>11263</v>
      </c>
      <c r="G488">
        <v>523</v>
      </c>
      <c r="H488">
        <v>3116</v>
      </c>
      <c r="I488">
        <v>29</v>
      </c>
      <c r="J488">
        <v>1359</v>
      </c>
      <c r="K488">
        <v>63</v>
      </c>
      <c r="L488">
        <v>3001</v>
      </c>
      <c r="M488">
        <v>129</v>
      </c>
      <c r="N488">
        <v>1254</v>
      </c>
      <c r="O488">
        <v>44</v>
      </c>
      <c r="P488">
        <v>2198</v>
      </c>
      <c r="Q488">
        <v>125</v>
      </c>
      <c r="R488">
        <v>2404</v>
      </c>
      <c r="S488">
        <v>88</v>
      </c>
      <c r="T488">
        <v>2794</v>
      </c>
      <c r="U488">
        <v>156</v>
      </c>
      <c r="V488">
        <v>2613</v>
      </c>
      <c r="W488">
        <v>110</v>
      </c>
      <c r="X488">
        <v>9633</v>
      </c>
      <c r="Y488">
        <v>544</v>
      </c>
      <c r="Z488">
        <v>9106</v>
      </c>
      <c r="AA488">
        <v>200</v>
      </c>
      <c r="AB488">
        <v>15904</v>
      </c>
      <c r="AC488">
        <v>598</v>
      </c>
      <c r="AD488">
        <v>573</v>
      </c>
      <c r="AE488">
        <v>8</v>
      </c>
      <c r="AF488">
        <v>126</v>
      </c>
      <c r="AG488">
        <v>0</v>
      </c>
      <c r="AH488">
        <v>1296</v>
      </c>
      <c r="AI488">
        <v>42</v>
      </c>
      <c r="AJ488">
        <v>124</v>
      </c>
      <c r="AK488">
        <v>0</v>
      </c>
      <c r="AL488">
        <v>716</v>
      </c>
      <c r="AM488">
        <v>96</v>
      </c>
      <c r="AN488">
        <v>1143</v>
      </c>
      <c r="AO488">
        <v>183</v>
      </c>
      <c r="AP488">
        <v>14995</v>
      </c>
      <c r="AQ488">
        <v>415</v>
      </c>
      <c r="AR488">
        <v>2188</v>
      </c>
      <c r="AS488">
        <v>118</v>
      </c>
      <c r="AT488">
        <v>16551</v>
      </c>
      <c r="AU488">
        <v>626</v>
      </c>
      <c r="AV488">
        <v>16359</v>
      </c>
      <c r="AW488">
        <v>539</v>
      </c>
      <c r="AX488">
        <v>2380</v>
      </c>
      <c r="AY488">
        <v>205</v>
      </c>
      <c r="AZ488">
        <v>1326</v>
      </c>
      <c r="BA488">
        <v>80</v>
      </c>
      <c r="BB488">
        <v>1054</v>
      </c>
      <c r="BC488">
        <v>125</v>
      </c>
      <c r="BD488">
        <v>644</v>
      </c>
      <c r="BE488">
        <v>78</v>
      </c>
      <c r="BF488">
        <v>2295</v>
      </c>
      <c r="BG488">
        <v>101</v>
      </c>
      <c r="BH488">
        <v>3453</v>
      </c>
      <c r="BI488">
        <v>184</v>
      </c>
      <c r="BJ488">
        <v>6733</v>
      </c>
      <c r="BK488">
        <v>145</v>
      </c>
      <c r="BL488">
        <v>9529</v>
      </c>
      <c r="BM488">
        <v>462</v>
      </c>
      <c r="BN488">
        <v>9232</v>
      </c>
      <c r="BO488">
        <v>424</v>
      </c>
      <c r="BP488">
        <v>297</v>
      </c>
      <c r="BQ488">
        <v>38</v>
      </c>
      <c r="BR488">
        <v>1734</v>
      </c>
      <c r="BS488">
        <v>61</v>
      </c>
      <c r="BT488">
        <v>6885</v>
      </c>
      <c r="BU488">
        <v>275</v>
      </c>
      <c r="BV488">
        <v>2737</v>
      </c>
      <c r="BW488">
        <v>185</v>
      </c>
      <c r="BX488">
        <v>1641</v>
      </c>
      <c r="BY488">
        <v>63</v>
      </c>
      <c r="BZ488">
        <v>1396</v>
      </c>
      <c r="CA488">
        <v>63</v>
      </c>
      <c r="CB488">
        <v>2193</v>
      </c>
      <c r="CC488">
        <v>177</v>
      </c>
      <c r="CD488">
        <v>5355</v>
      </c>
      <c r="CE488">
        <v>280</v>
      </c>
      <c r="CF488">
        <v>11136</v>
      </c>
      <c r="CG488">
        <v>287</v>
      </c>
      <c r="CH488">
        <v>744</v>
      </c>
      <c r="CI488">
        <v>17995</v>
      </c>
      <c r="CJ488">
        <v>15375</v>
      </c>
      <c r="CK488">
        <v>5460</v>
      </c>
      <c r="CL488">
        <v>15197</v>
      </c>
      <c r="CM488">
        <v>2407</v>
      </c>
      <c r="CN488">
        <v>894</v>
      </c>
      <c r="CO488">
        <v>59</v>
      </c>
      <c r="CP488">
        <v>349</v>
      </c>
      <c r="CQ488">
        <v>831</v>
      </c>
      <c r="CR488">
        <v>195</v>
      </c>
      <c r="CS488">
        <v>1044</v>
      </c>
      <c r="CT488">
        <v>277</v>
      </c>
      <c r="CU488">
        <v>167</v>
      </c>
      <c r="CV488">
        <v>511</v>
      </c>
      <c r="CW488">
        <v>780</v>
      </c>
      <c r="CX488">
        <v>4739</v>
      </c>
      <c r="CY488">
        <v>669</v>
      </c>
      <c r="CZ488">
        <v>264</v>
      </c>
      <c r="DA488">
        <v>190</v>
      </c>
      <c r="DB488">
        <v>206</v>
      </c>
      <c r="DC488">
        <v>244</v>
      </c>
      <c r="DD488">
        <v>570</v>
      </c>
      <c r="DE488">
        <v>2496</v>
      </c>
      <c r="DF488">
        <v>5043</v>
      </c>
      <c r="DG488">
        <v>4332</v>
      </c>
      <c r="DH488">
        <v>1753</v>
      </c>
      <c r="DI488">
        <v>259</v>
      </c>
      <c r="DJ488">
        <v>153</v>
      </c>
      <c r="DK488">
        <v>452</v>
      </c>
      <c r="DL488">
        <v>159</v>
      </c>
      <c r="DM488">
        <v>16377</v>
      </c>
      <c r="DN488">
        <v>2038</v>
      </c>
      <c r="DO488">
        <v>6012</v>
      </c>
      <c r="DP488">
        <v>1527</v>
      </c>
      <c r="DQ488">
        <v>103</v>
      </c>
      <c r="DR488">
        <v>258</v>
      </c>
      <c r="DS488">
        <v>150</v>
      </c>
      <c r="DT488">
        <v>118</v>
      </c>
      <c r="DU488">
        <v>110</v>
      </c>
      <c r="DV488">
        <v>564</v>
      </c>
      <c r="DW488">
        <v>7539</v>
      </c>
      <c r="DX488" t="s">
        <v>1857</v>
      </c>
      <c r="DY488" t="s">
        <v>1070</v>
      </c>
      <c r="DZ488" t="s">
        <v>1654</v>
      </c>
      <c r="EA488" s="68" t="s">
        <v>700</v>
      </c>
      <c r="EB488">
        <v>55906</v>
      </c>
      <c r="EC488">
        <v>1.1000000000000001</v>
      </c>
      <c r="ED488">
        <v>3.9</v>
      </c>
      <c r="EE488">
        <v>2.9</v>
      </c>
      <c r="EF488">
        <v>3.4</v>
      </c>
      <c r="EG488">
        <v>4</v>
      </c>
      <c r="EH488">
        <v>2.9</v>
      </c>
      <c r="EI488">
        <v>2.7</v>
      </c>
      <c r="EJ488">
        <v>2.2999999999999998</v>
      </c>
      <c r="EK488">
        <v>1.2</v>
      </c>
      <c r="EL488">
        <v>2.2999999999999998</v>
      </c>
      <c r="EM488">
        <v>1.5</v>
      </c>
      <c r="EN488">
        <v>1</v>
      </c>
      <c r="EO488">
        <v>1.8</v>
      </c>
      <c r="EP488">
        <v>0.9</v>
      </c>
      <c r="EQ488">
        <v>1.3</v>
      </c>
      <c r="ER488">
        <v>2.2999999999999998</v>
      </c>
      <c r="ES488">
        <v>12.9</v>
      </c>
      <c r="ET488">
        <v>2.6</v>
      </c>
      <c r="EU488">
        <v>13.1</v>
      </c>
      <c r="EV488">
        <v>7.1</v>
      </c>
      <c r="EW488">
        <v>10.3</v>
      </c>
      <c r="EX488">
        <v>1</v>
      </c>
      <c r="EY488">
        <v>1</v>
      </c>
      <c r="EZ488">
        <v>3.9</v>
      </c>
      <c r="FA488">
        <v>5.2</v>
      </c>
      <c r="FB488">
        <v>6.3</v>
      </c>
      <c r="FC488">
        <v>3.5</v>
      </c>
      <c r="FD488">
        <v>1.1000000000000001</v>
      </c>
      <c r="FE488">
        <v>8</v>
      </c>
      <c r="FF488">
        <v>2.4</v>
      </c>
      <c r="FG488">
        <v>2.2000000000000002</v>
      </c>
      <c r="FH488">
        <v>1.4</v>
      </c>
      <c r="FI488">
        <v>1.6</v>
      </c>
      <c r="FJ488">
        <v>1.6</v>
      </c>
      <c r="FK488">
        <v>12</v>
      </c>
      <c r="FL488">
        <v>3.2</v>
      </c>
      <c r="FM488">
        <v>1.7</v>
      </c>
      <c r="FN488">
        <v>3.5</v>
      </c>
      <c r="FO488">
        <v>3.5</v>
      </c>
      <c r="FP488">
        <v>5.4</v>
      </c>
      <c r="FQ488">
        <v>1.9</v>
      </c>
      <c r="FR488">
        <v>1.4</v>
      </c>
      <c r="FS488">
        <v>78</v>
      </c>
      <c r="FZ488" s="115" t="s">
        <v>1871</v>
      </c>
      <c r="GA488" s="115" t="s">
        <v>1871</v>
      </c>
      <c r="GB488" t="s">
        <v>1294</v>
      </c>
      <c r="GC488" s="68" t="s">
        <v>2364</v>
      </c>
    </row>
    <row r="489" spans="1:185" x14ac:dyDescent="0.25">
      <c r="A489">
        <v>55909</v>
      </c>
      <c r="B489">
        <v>1483</v>
      </c>
      <c r="C489">
        <v>78</v>
      </c>
      <c r="D489">
        <v>335</v>
      </c>
      <c r="E489">
        <v>29</v>
      </c>
      <c r="F489">
        <v>845</v>
      </c>
      <c r="G489">
        <v>49</v>
      </c>
      <c r="H489">
        <v>303</v>
      </c>
      <c r="I489">
        <v>0</v>
      </c>
      <c r="J489">
        <v>73</v>
      </c>
      <c r="K489">
        <v>6</v>
      </c>
      <c r="L489">
        <v>262</v>
      </c>
      <c r="M489">
        <v>23</v>
      </c>
      <c r="N489">
        <v>119</v>
      </c>
      <c r="O489">
        <v>10</v>
      </c>
      <c r="P489">
        <v>150</v>
      </c>
      <c r="Q489">
        <v>5</v>
      </c>
      <c r="R489">
        <v>166</v>
      </c>
      <c r="S489">
        <v>18</v>
      </c>
      <c r="T489">
        <v>173</v>
      </c>
      <c r="U489">
        <v>4</v>
      </c>
      <c r="V489">
        <v>237</v>
      </c>
      <c r="W489">
        <v>12</v>
      </c>
      <c r="X489">
        <v>757</v>
      </c>
      <c r="Y489">
        <v>50</v>
      </c>
      <c r="Z489">
        <v>726</v>
      </c>
      <c r="AA489">
        <v>28</v>
      </c>
      <c r="AB489">
        <v>1476</v>
      </c>
      <c r="AC489">
        <v>78</v>
      </c>
      <c r="AD489">
        <v>0</v>
      </c>
      <c r="AE489">
        <v>0</v>
      </c>
      <c r="AF489">
        <v>0</v>
      </c>
      <c r="AG489">
        <v>0</v>
      </c>
      <c r="AH489">
        <v>4</v>
      </c>
      <c r="AI489">
        <v>0</v>
      </c>
      <c r="AJ489">
        <v>0</v>
      </c>
      <c r="AK489">
        <v>0</v>
      </c>
      <c r="AL489">
        <v>3</v>
      </c>
      <c r="AM489">
        <v>0</v>
      </c>
      <c r="AN489">
        <v>35</v>
      </c>
      <c r="AO489">
        <v>15</v>
      </c>
      <c r="AP489">
        <v>1441</v>
      </c>
      <c r="AQ489">
        <v>63</v>
      </c>
      <c r="AR489">
        <v>159</v>
      </c>
      <c r="AS489">
        <v>0</v>
      </c>
      <c r="AT489">
        <v>1324</v>
      </c>
      <c r="AU489">
        <v>78</v>
      </c>
      <c r="AV489">
        <v>1464</v>
      </c>
      <c r="AW489">
        <v>63</v>
      </c>
      <c r="AX489">
        <v>19</v>
      </c>
      <c r="AY489">
        <v>15</v>
      </c>
      <c r="AZ489">
        <v>2</v>
      </c>
      <c r="BA489">
        <v>2</v>
      </c>
      <c r="BB489">
        <v>17</v>
      </c>
      <c r="BC489">
        <v>13</v>
      </c>
      <c r="BD489">
        <v>69</v>
      </c>
      <c r="BE489">
        <v>2</v>
      </c>
      <c r="BF489">
        <v>349</v>
      </c>
      <c r="BG489">
        <v>26</v>
      </c>
      <c r="BH489">
        <v>361</v>
      </c>
      <c r="BI489">
        <v>4</v>
      </c>
      <c r="BJ489">
        <v>250</v>
      </c>
      <c r="BK489">
        <v>7</v>
      </c>
      <c r="BL489">
        <v>761</v>
      </c>
      <c r="BM489">
        <v>47</v>
      </c>
      <c r="BN489">
        <v>753</v>
      </c>
      <c r="BO489">
        <v>47</v>
      </c>
      <c r="BP489">
        <v>8</v>
      </c>
      <c r="BQ489">
        <v>0</v>
      </c>
      <c r="BR489">
        <v>84</v>
      </c>
      <c r="BS489">
        <v>2</v>
      </c>
      <c r="BT489">
        <v>523</v>
      </c>
      <c r="BU489">
        <v>21</v>
      </c>
      <c r="BV489">
        <v>268</v>
      </c>
      <c r="BW489">
        <v>26</v>
      </c>
      <c r="BX489">
        <v>54</v>
      </c>
      <c r="BY489">
        <v>2</v>
      </c>
      <c r="BZ489">
        <v>104</v>
      </c>
      <c r="CA489">
        <v>0</v>
      </c>
      <c r="CB489">
        <v>143</v>
      </c>
      <c r="CC489">
        <v>0</v>
      </c>
      <c r="CD489">
        <v>684</v>
      </c>
      <c r="CE489">
        <v>69</v>
      </c>
      <c r="CF489">
        <v>651</v>
      </c>
      <c r="CG489">
        <v>9</v>
      </c>
      <c r="CH489">
        <v>78</v>
      </c>
      <c r="CI489">
        <v>1405</v>
      </c>
      <c r="CJ489">
        <v>1218</v>
      </c>
      <c r="CK489">
        <v>442</v>
      </c>
      <c r="CL489">
        <v>1417</v>
      </c>
      <c r="CM489">
        <v>49</v>
      </c>
      <c r="CN489">
        <v>18</v>
      </c>
      <c r="CO489">
        <v>91</v>
      </c>
      <c r="CP489">
        <v>72</v>
      </c>
      <c r="CQ489">
        <v>91</v>
      </c>
      <c r="CR489">
        <v>34</v>
      </c>
      <c r="CS489">
        <v>54</v>
      </c>
      <c r="CT489">
        <v>34</v>
      </c>
      <c r="CU489">
        <v>4</v>
      </c>
      <c r="CV489">
        <v>47</v>
      </c>
      <c r="CW489">
        <v>21</v>
      </c>
      <c r="CX489">
        <v>314</v>
      </c>
      <c r="CY489">
        <v>15</v>
      </c>
      <c r="CZ489">
        <v>37</v>
      </c>
      <c r="DA489">
        <v>18</v>
      </c>
      <c r="DB489">
        <v>20</v>
      </c>
      <c r="DC489">
        <v>16</v>
      </c>
      <c r="DD489">
        <v>25</v>
      </c>
      <c r="DE489">
        <v>176</v>
      </c>
      <c r="DF489">
        <v>400</v>
      </c>
      <c r="DG489">
        <v>366</v>
      </c>
      <c r="DH489">
        <v>138</v>
      </c>
      <c r="DI489">
        <v>15</v>
      </c>
      <c r="DJ489">
        <v>11</v>
      </c>
      <c r="DK489">
        <v>19</v>
      </c>
      <c r="DL489">
        <v>16</v>
      </c>
      <c r="DM489">
        <v>1360</v>
      </c>
      <c r="DN489">
        <v>144</v>
      </c>
      <c r="DO489">
        <v>493</v>
      </c>
      <c r="DP489">
        <v>83</v>
      </c>
      <c r="DQ489">
        <v>25</v>
      </c>
      <c r="DR489">
        <v>4</v>
      </c>
      <c r="DS489">
        <v>8</v>
      </c>
      <c r="DT489">
        <v>15</v>
      </c>
      <c r="DU489">
        <v>0</v>
      </c>
      <c r="DV489">
        <v>13</v>
      </c>
      <c r="DW489">
        <v>576</v>
      </c>
      <c r="DX489" t="s">
        <v>1857</v>
      </c>
      <c r="DY489" t="s">
        <v>1065</v>
      </c>
      <c r="DZ489" t="s">
        <v>1655</v>
      </c>
      <c r="EA489" s="68" t="s">
        <v>700</v>
      </c>
      <c r="EB489">
        <v>55909</v>
      </c>
      <c r="EC489">
        <v>2.2000000000000002</v>
      </c>
      <c r="ED489">
        <v>7</v>
      </c>
      <c r="EE489">
        <v>4.8</v>
      </c>
      <c r="EF489">
        <v>7.1</v>
      </c>
      <c r="EG489">
        <v>4.9000000000000004</v>
      </c>
      <c r="EH489">
        <v>10.6</v>
      </c>
      <c r="EI489">
        <v>2.8</v>
      </c>
      <c r="EJ489">
        <v>4.5999999999999996</v>
      </c>
      <c r="EK489">
        <v>12</v>
      </c>
      <c r="EL489">
        <v>4.7</v>
      </c>
      <c r="EM489">
        <v>3.1</v>
      </c>
      <c r="EN489">
        <v>5.6</v>
      </c>
      <c r="EO489">
        <v>2.8</v>
      </c>
      <c r="EP489">
        <v>2</v>
      </c>
      <c r="EQ489">
        <v>2.2000000000000002</v>
      </c>
      <c r="ET489">
        <v>100</v>
      </c>
      <c r="EV489">
        <v>100</v>
      </c>
      <c r="EW489">
        <v>24.7</v>
      </c>
      <c r="EX489">
        <v>1.8</v>
      </c>
      <c r="EY489">
        <v>1.8</v>
      </c>
      <c r="EZ489">
        <v>37.200000000000003</v>
      </c>
      <c r="FA489">
        <v>100</v>
      </c>
      <c r="FB489">
        <v>45.1</v>
      </c>
      <c r="FC489">
        <v>10.4</v>
      </c>
      <c r="FD489">
        <v>2.4</v>
      </c>
      <c r="FE489">
        <v>6.6</v>
      </c>
      <c r="FF489">
        <v>6</v>
      </c>
      <c r="FG489">
        <v>1</v>
      </c>
      <c r="FH489">
        <v>2.6</v>
      </c>
      <c r="FI489">
        <v>3.1</v>
      </c>
      <c r="FJ489">
        <v>3.1</v>
      </c>
      <c r="FK489">
        <v>76.900000000000006</v>
      </c>
      <c r="FL489">
        <v>5.3</v>
      </c>
      <c r="FM489">
        <v>2.6</v>
      </c>
      <c r="FN489">
        <v>5.4</v>
      </c>
      <c r="FO489">
        <v>8.1</v>
      </c>
      <c r="FP489">
        <v>11.5</v>
      </c>
      <c r="FQ489">
        <v>4.2</v>
      </c>
      <c r="FR489">
        <v>1.2</v>
      </c>
      <c r="FS489">
        <v>9</v>
      </c>
      <c r="FZ489" t="s">
        <v>1871</v>
      </c>
      <c r="GA489" t="s">
        <v>1871</v>
      </c>
      <c r="GB489" t="s">
        <v>1295</v>
      </c>
      <c r="GC489" s="68" t="s">
        <v>2364</v>
      </c>
    </row>
    <row r="490" spans="1:185" x14ac:dyDescent="0.25">
      <c r="A490">
        <v>55912</v>
      </c>
      <c r="B490">
        <v>28467</v>
      </c>
      <c r="C490">
        <v>2048</v>
      </c>
      <c r="D490">
        <v>7533</v>
      </c>
      <c r="E490">
        <v>537</v>
      </c>
      <c r="F490">
        <v>15989</v>
      </c>
      <c r="G490">
        <v>1511</v>
      </c>
      <c r="H490">
        <v>4945</v>
      </c>
      <c r="I490">
        <v>0</v>
      </c>
      <c r="J490">
        <v>2414</v>
      </c>
      <c r="K490">
        <v>188</v>
      </c>
      <c r="L490">
        <v>5119</v>
      </c>
      <c r="M490">
        <v>349</v>
      </c>
      <c r="N490">
        <v>2177</v>
      </c>
      <c r="O490">
        <v>480</v>
      </c>
      <c r="P490">
        <v>3242</v>
      </c>
      <c r="Q490">
        <v>316</v>
      </c>
      <c r="R490">
        <v>3528</v>
      </c>
      <c r="S490">
        <v>316</v>
      </c>
      <c r="T490">
        <v>3435</v>
      </c>
      <c r="U490">
        <v>135</v>
      </c>
      <c r="V490">
        <v>3607</v>
      </c>
      <c r="W490">
        <v>264</v>
      </c>
      <c r="X490">
        <v>14413</v>
      </c>
      <c r="Y490">
        <v>1333</v>
      </c>
      <c r="Z490">
        <v>14054</v>
      </c>
      <c r="AA490">
        <v>715</v>
      </c>
      <c r="AB490">
        <v>24274</v>
      </c>
      <c r="AC490">
        <v>1514</v>
      </c>
      <c r="AD490">
        <v>1320</v>
      </c>
      <c r="AE490">
        <v>117</v>
      </c>
      <c r="AF490">
        <v>19</v>
      </c>
      <c r="AG490">
        <v>0</v>
      </c>
      <c r="AH490">
        <v>1180</v>
      </c>
      <c r="AI490">
        <v>32</v>
      </c>
      <c r="AJ490">
        <v>858</v>
      </c>
      <c r="AK490">
        <v>208</v>
      </c>
      <c r="AL490">
        <v>660</v>
      </c>
      <c r="AM490">
        <v>89</v>
      </c>
      <c r="AN490">
        <v>4235</v>
      </c>
      <c r="AO490">
        <v>1043</v>
      </c>
      <c r="AP490">
        <v>21053</v>
      </c>
      <c r="AQ490">
        <v>764</v>
      </c>
      <c r="AR490">
        <v>3624</v>
      </c>
      <c r="AS490">
        <v>162</v>
      </c>
      <c r="AT490">
        <v>24843</v>
      </c>
      <c r="AU490">
        <v>1886</v>
      </c>
      <c r="AV490">
        <v>24678</v>
      </c>
      <c r="AW490">
        <v>1056</v>
      </c>
      <c r="AX490">
        <v>3789</v>
      </c>
      <c r="AY490">
        <v>992</v>
      </c>
      <c r="AZ490">
        <v>1024</v>
      </c>
      <c r="BA490">
        <v>109</v>
      </c>
      <c r="BB490">
        <v>2765</v>
      </c>
      <c r="BC490">
        <v>883</v>
      </c>
      <c r="BD490">
        <v>2822</v>
      </c>
      <c r="BE490">
        <v>387</v>
      </c>
      <c r="BF490">
        <v>5498</v>
      </c>
      <c r="BG490">
        <v>350</v>
      </c>
      <c r="BH490">
        <v>6133</v>
      </c>
      <c r="BI490">
        <v>186</v>
      </c>
      <c r="BJ490">
        <v>4304</v>
      </c>
      <c r="BK490">
        <v>108</v>
      </c>
      <c r="BL490">
        <v>13127</v>
      </c>
      <c r="BM490">
        <v>1041</v>
      </c>
      <c r="BN490">
        <v>12520</v>
      </c>
      <c r="BO490">
        <v>773</v>
      </c>
      <c r="BP490">
        <v>607</v>
      </c>
      <c r="BQ490">
        <v>268</v>
      </c>
      <c r="BR490">
        <v>2862</v>
      </c>
      <c r="BS490">
        <v>470</v>
      </c>
      <c r="BT490">
        <v>9047</v>
      </c>
      <c r="BU490">
        <v>377</v>
      </c>
      <c r="BV490">
        <v>4362</v>
      </c>
      <c r="BW490">
        <v>593</v>
      </c>
      <c r="BX490">
        <v>2580</v>
      </c>
      <c r="BY490">
        <v>541</v>
      </c>
      <c r="BZ490">
        <v>3980</v>
      </c>
      <c r="CA490">
        <v>675</v>
      </c>
      <c r="CB490">
        <v>6235</v>
      </c>
      <c r="CC490">
        <v>1142</v>
      </c>
      <c r="CD490">
        <v>13153</v>
      </c>
      <c r="CE490">
        <v>722</v>
      </c>
      <c r="CF490">
        <v>8926</v>
      </c>
      <c r="CG490">
        <v>176</v>
      </c>
      <c r="CH490">
        <v>2048</v>
      </c>
      <c r="CI490">
        <v>26419</v>
      </c>
      <c r="CJ490">
        <v>20201</v>
      </c>
      <c r="CK490">
        <v>11242</v>
      </c>
      <c r="CL490">
        <v>21540</v>
      </c>
      <c r="CM490">
        <v>5354</v>
      </c>
      <c r="CN490">
        <v>3177</v>
      </c>
      <c r="CO490">
        <v>426</v>
      </c>
      <c r="CP490">
        <v>736</v>
      </c>
      <c r="CQ490">
        <v>3822</v>
      </c>
      <c r="CR490">
        <v>327</v>
      </c>
      <c r="CS490">
        <v>1335</v>
      </c>
      <c r="CT490">
        <v>446</v>
      </c>
      <c r="CU490">
        <v>101</v>
      </c>
      <c r="CV490">
        <v>483</v>
      </c>
      <c r="CW490">
        <v>1063</v>
      </c>
      <c r="CX490">
        <v>3155</v>
      </c>
      <c r="CY490">
        <v>892</v>
      </c>
      <c r="CZ490">
        <v>530</v>
      </c>
      <c r="DA490">
        <v>371</v>
      </c>
      <c r="DB490">
        <v>491</v>
      </c>
      <c r="DC490">
        <v>449</v>
      </c>
      <c r="DD490">
        <v>1338</v>
      </c>
      <c r="DE490">
        <v>4131</v>
      </c>
      <c r="DF490">
        <v>7234</v>
      </c>
      <c r="DG490">
        <v>5437</v>
      </c>
      <c r="DH490">
        <v>2152</v>
      </c>
      <c r="DI490">
        <v>801</v>
      </c>
      <c r="DJ490">
        <v>567</v>
      </c>
      <c r="DK490">
        <v>996</v>
      </c>
      <c r="DL490">
        <v>560</v>
      </c>
      <c r="DM490">
        <v>23414</v>
      </c>
      <c r="DN490">
        <v>4767</v>
      </c>
      <c r="DO490">
        <v>7958</v>
      </c>
      <c r="DP490">
        <v>3407</v>
      </c>
      <c r="DQ490">
        <v>430</v>
      </c>
      <c r="DR490">
        <v>367</v>
      </c>
      <c r="DS490">
        <v>582</v>
      </c>
      <c r="DT490">
        <v>511</v>
      </c>
      <c r="DU490">
        <v>171</v>
      </c>
      <c r="DV490">
        <v>1217</v>
      </c>
      <c r="DW490">
        <v>11365</v>
      </c>
      <c r="DX490" t="s">
        <v>1857</v>
      </c>
      <c r="DY490" t="s">
        <v>1065</v>
      </c>
      <c r="DZ490" t="s">
        <v>1656</v>
      </c>
      <c r="EA490" s="68" t="s">
        <v>700</v>
      </c>
      <c r="EB490">
        <v>55912</v>
      </c>
      <c r="EC490">
        <v>1.4</v>
      </c>
      <c r="ED490">
        <v>4</v>
      </c>
      <c r="EE490">
        <v>2.9</v>
      </c>
      <c r="EF490">
        <v>8.1</v>
      </c>
      <c r="EG490">
        <v>3.8</v>
      </c>
      <c r="EH490">
        <v>3.7</v>
      </c>
      <c r="EI490">
        <v>1.8</v>
      </c>
      <c r="EJ490">
        <v>2.8</v>
      </c>
      <c r="EK490">
        <v>0.7</v>
      </c>
      <c r="EL490">
        <v>2.6</v>
      </c>
      <c r="EM490">
        <v>1.8</v>
      </c>
      <c r="EN490">
        <v>0.4</v>
      </c>
      <c r="EO490">
        <v>1.9</v>
      </c>
      <c r="EP490">
        <v>1.3</v>
      </c>
      <c r="EQ490">
        <v>1.3</v>
      </c>
      <c r="ER490">
        <v>6.1</v>
      </c>
      <c r="ES490">
        <v>49.9</v>
      </c>
      <c r="ET490">
        <v>4.2</v>
      </c>
      <c r="EU490">
        <v>29.1</v>
      </c>
      <c r="EV490">
        <v>9.3000000000000007</v>
      </c>
      <c r="EW490">
        <v>8.8000000000000007</v>
      </c>
      <c r="EX490">
        <v>0.9</v>
      </c>
      <c r="EY490">
        <v>0.9</v>
      </c>
      <c r="EZ490">
        <v>8</v>
      </c>
      <c r="FA490">
        <v>8.5</v>
      </c>
      <c r="FB490">
        <v>8.6</v>
      </c>
      <c r="FC490">
        <v>2.5</v>
      </c>
      <c r="FD490">
        <v>1.5</v>
      </c>
      <c r="FE490">
        <v>5.8</v>
      </c>
      <c r="FF490">
        <v>2.4</v>
      </c>
      <c r="FG490">
        <v>1.6</v>
      </c>
      <c r="FH490">
        <v>1.7</v>
      </c>
      <c r="FI490">
        <v>2</v>
      </c>
      <c r="FJ490">
        <v>1.6</v>
      </c>
      <c r="FK490">
        <v>18</v>
      </c>
      <c r="FL490">
        <v>7.3</v>
      </c>
      <c r="FM490">
        <v>1.3</v>
      </c>
      <c r="FN490">
        <v>4.8</v>
      </c>
      <c r="FO490">
        <v>7.5</v>
      </c>
      <c r="FP490">
        <v>5.9</v>
      </c>
      <c r="FQ490">
        <v>1.4</v>
      </c>
      <c r="FR490">
        <v>1</v>
      </c>
      <c r="FS490">
        <v>340</v>
      </c>
      <c r="FZ490" t="s">
        <v>1872</v>
      </c>
      <c r="GA490" t="s">
        <v>1871</v>
      </c>
      <c r="GB490" t="s">
        <v>1296</v>
      </c>
      <c r="GC490" s="68" t="s">
        <v>2364</v>
      </c>
    </row>
    <row r="491" spans="1:185" x14ac:dyDescent="0.25">
      <c r="A491">
        <v>55917</v>
      </c>
      <c r="B491">
        <v>3688</v>
      </c>
      <c r="C491">
        <v>136</v>
      </c>
      <c r="D491">
        <v>1087</v>
      </c>
      <c r="E491">
        <v>23</v>
      </c>
      <c r="F491">
        <v>2027</v>
      </c>
      <c r="G491">
        <v>113</v>
      </c>
      <c r="H491">
        <v>574</v>
      </c>
      <c r="I491">
        <v>0</v>
      </c>
      <c r="J491">
        <v>335</v>
      </c>
      <c r="K491">
        <v>6</v>
      </c>
      <c r="L491">
        <v>752</v>
      </c>
      <c r="M491">
        <v>17</v>
      </c>
      <c r="N491">
        <v>250</v>
      </c>
      <c r="O491">
        <v>14</v>
      </c>
      <c r="P491">
        <v>478</v>
      </c>
      <c r="Q491">
        <v>51</v>
      </c>
      <c r="R491">
        <v>420</v>
      </c>
      <c r="S491">
        <v>30</v>
      </c>
      <c r="T491">
        <v>407</v>
      </c>
      <c r="U491">
        <v>3</v>
      </c>
      <c r="V491">
        <v>472</v>
      </c>
      <c r="W491">
        <v>15</v>
      </c>
      <c r="X491">
        <v>1758</v>
      </c>
      <c r="Y491">
        <v>71</v>
      </c>
      <c r="Z491">
        <v>1930</v>
      </c>
      <c r="AA491">
        <v>65</v>
      </c>
      <c r="AB491">
        <v>3662</v>
      </c>
      <c r="AC491">
        <v>132</v>
      </c>
      <c r="AD491">
        <v>5</v>
      </c>
      <c r="AE491">
        <v>0</v>
      </c>
      <c r="AF491">
        <v>0</v>
      </c>
      <c r="AG491">
        <v>0</v>
      </c>
      <c r="AH491">
        <v>0</v>
      </c>
      <c r="AI491">
        <v>0</v>
      </c>
      <c r="AJ491">
        <v>9</v>
      </c>
      <c r="AK491">
        <v>0</v>
      </c>
      <c r="AL491">
        <v>10</v>
      </c>
      <c r="AM491">
        <v>4</v>
      </c>
      <c r="AN491">
        <v>232</v>
      </c>
      <c r="AO491">
        <v>39</v>
      </c>
      <c r="AP491">
        <v>3439</v>
      </c>
      <c r="AQ491">
        <v>93</v>
      </c>
      <c r="AR491">
        <v>400</v>
      </c>
      <c r="AS491">
        <v>3</v>
      </c>
      <c r="AT491">
        <v>3288</v>
      </c>
      <c r="AU491">
        <v>133</v>
      </c>
      <c r="AV491">
        <v>3624</v>
      </c>
      <c r="AW491">
        <v>96</v>
      </c>
      <c r="AX491">
        <v>64</v>
      </c>
      <c r="AY491">
        <v>40</v>
      </c>
      <c r="AZ491">
        <v>16</v>
      </c>
      <c r="BA491">
        <v>0</v>
      </c>
      <c r="BB491">
        <v>48</v>
      </c>
      <c r="BC491">
        <v>40</v>
      </c>
      <c r="BD491">
        <v>173</v>
      </c>
      <c r="BE491">
        <v>18</v>
      </c>
      <c r="BF491">
        <v>848</v>
      </c>
      <c r="BG491">
        <v>38</v>
      </c>
      <c r="BH491">
        <v>858</v>
      </c>
      <c r="BI491">
        <v>23</v>
      </c>
      <c r="BJ491">
        <v>472</v>
      </c>
      <c r="BK491">
        <v>20</v>
      </c>
      <c r="BL491">
        <v>1802</v>
      </c>
      <c r="BM491">
        <v>97</v>
      </c>
      <c r="BN491">
        <v>1769</v>
      </c>
      <c r="BO491">
        <v>95</v>
      </c>
      <c r="BP491">
        <v>33</v>
      </c>
      <c r="BQ491">
        <v>2</v>
      </c>
      <c r="BR491">
        <v>225</v>
      </c>
      <c r="BS491">
        <v>16</v>
      </c>
      <c r="BT491">
        <v>1385</v>
      </c>
      <c r="BU491">
        <v>68</v>
      </c>
      <c r="BV491">
        <v>446</v>
      </c>
      <c r="BW491">
        <v>42</v>
      </c>
      <c r="BX491">
        <v>196</v>
      </c>
      <c r="BY491">
        <v>3</v>
      </c>
      <c r="BZ491">
        <v>391</v>
      </c>
      <c r="CA491">
        <v>17</v>
      </c>
      <c r="CB491">
        <v>658</v>
      </c>
      <c r="CC491">
        <v>45</v>
      </c>
      <c r="CD491">
        <v>1590</v>
      </c>
      <c r="CE491">
        <v>46</v>
      </c>
      <c r="CF491">
        <v>1435</v>
      </c>
      <c r="CG491">
        <v>45</v>
      </c>
      <c r="CH491">
        <v>136</v>
      </c>
      <c r="CI491">
        <v>3552</v>
      </c>
      <c r="CJ491">
        <v>2903</v>
      </c>
      <c r="CK491">
        <v>1236</v>
      </c>
      <c r="CL491">
        <v>3389</v>
      </c>
      <c r="CM491">
        <v>97</v>
      </c>
      <c r="CN491">
        <v>55</v>
      </c>
      <c r="CO491">
        <v>115</v>
      </c>
      <c r="CP491">
        <v>191</v>
      </c>
      <c r="CQ491">
        <v>386</v>
      </c>
      <c r="CR491">
        <v>67</v>
      </c>
      <c r="CS491">
        <v>180</v>
      </c>
      <c r="CT491">
        <v>72</v>
      </c>
      <c r="CU491">
        <v>19</v>
      </c>
      <c r="CV491">
        <v>81</v>
      </c>
      <c r="CW491">
        <v>87</v>
      </c>
      <c r="CX491">
        <v>454</v>
      </c>
      <c r="CY491">
        <v>125</v>
      </c>
      <c r="CZ491">
        <v>87</v>
      </c>
      <c r="DA491">
        <v>46</v>
      </c>
      <c r="DB491">
        <v>52</v>
      </c>
      <c r="DC491">
        <v>29</v>
      </c>
      <c r="DD491">
        <v>121</v>
      </c>
      <c r="DE491">
        <v>420</v>
      </c>
      <c r="DF491">
        <v>985</v>
      </c>
      <c r="DG491">
        <v>755</v>
      </c>
      <c r="DH491">
        <v>307</v>
      </c>
      <c r="DI491">
        <v>55</v>
      </c>
      <c r="DJ491">
        <v>36</v>
      </c>
      <c r="DK491">
        <v>175</v>
      </c>
      <c r="DL491">
        <v>93</v>
      </c>
      <c r="DM491">
        <v>3411</v>
      </c>
      <c r="DN491">
        <v>285</v>
      </c>
      <c r="DO491">
        <v>1175</v>
      </c>
      <c r="DP491">
        <v>230</v>
      </c>
      <c r="DQ491">
        <v>25</v>
      </c>
      <c r="DR491">
        <v>41</v>
      </c>
      <c r="DS491">
        <v>6</v>
      </c>
      <c r="DT491">
        <v>15</v>
      </c>
      <c r="DU491">
        <v>13</v>
      </c>
      <c r="DV491">
        <v>97</v>
      </c>
      <c r="DW491">
        <v>1405</v>
      </c>
      <c r="DX491" t="s">
        <v>1857</v>
      </c>
      <c r="DY491" t="s">
        <v>1089</v>
      </c>
      <c r="DZ491" t="s">
        <v>1657</v>
      </c>
      <c r="EA491" s="68" t="s">
        <v>700</v>
      </c>
      <c r="EB491">
        <v>55917</v>
      </c>
      <c r="EC491">
        <v>1.8</v>
      </c>
      <c r="ED491">
        <v>2.5</v>
      </c>
      <c r="EE491">
        <v>3</v>
      </c>
      <c r="EF491">
        <v>5.3</v>
      </c>
      <c r="EG491">
        <v>7.1</v>
      </c>
      <c r="EH491">
        <v>5.5</v>
      </c>
      <c r="EI491">
        <v>0.8</v>
      </c>
      <c r="EJ491">
        <v>2.2999999999999998</v>
      </c>
      <c r="EK491">
        <v>6.1</v>
      </c>
      <c r="EL491">
        <v>2.7</v>
      </c>
      <c r="EM491">
        <v>2.4</v>
      </c>
      <c r="EN491">
        <v>3</v>
      </c>
      <c r="EO491">
        <v>2.2000000000000002</v>
      </c>
      <c r="EP491">
        <v>2</v>
      </c>
      <c r="EQ491">
        <v>1.8</v>
      </c>
      <c r="ER491">
        <v>97.3</v>
      </c>
      <c r="EU491">
        <v>72.5</v>
      </c>
      <c r="EV491">
        <v>48</v>
      </c>
      <c r="EW491">
        <v>17.899999999999999</v>
      </c>
      <c r="EX491">
        <v>1.2</v>
      </c>
      <c r="EY491">
        <v>1.1000000000000001</v>
      </c>
      <c r="EZ491">
        <v>37</v>
      </c>
      <c r="FA491">
        <v>54.4</v>
      </c>
      <c r="FB491">
        <v>27.5</v>
      </c>
      <c r="FC491">
        <v>0.9</v>
      </c>
      <c r="FD491">
        <v>1.9</v>
      </c>
      <c r="FE491">
        <v>11.8</v>
      </c>
      <c r="FF491">
        <v>2.8</v>
      </c>
      <c r="FG491">
        <v>1.7</v>
      </c>
      <c r="FH491">
        <v>6.1</v>
      </c>
      <c r="FI491">
        <v>2.6</v>
      </c>
      <c r="FJ491">
        <v>2.6</v>
      </c>
      <c r="FK491">
        <v>8.1999999999999993</v>
      </c>
      <c r="FL491">
        <v>5.6</v>
      </c>
      <c r="FM491">
        <v>3.1</v>
      </c>
      <c r="FN491">
        <v>4.3</v>
      </c>
      <c r="FO491">
        <v>1.8</v>
      </c>
      <c r="FP491">
        <v>6.3</v>
      </c>
      <c r="FQ491">
        <v>1.3</v>
      </c>
      <c r="FR491">
        <v>2.4</v>
      </c>
      <c r="FS491">
        <v>18</v>
      </c>
      <c r="FZ491" s="115" t="s">
        <v>1871</v>
      </c>
      <c r="GA491" t="s">
        <v>1871</v>
      </c>
      <c r="GB491" t="s">
        <v>1297</v>
      </c>
      <c r="GC491" s="68" t="s">
        <v>2364</v>
      </c>
    </row>
    <row r="492" spans="1:185" x14ac:dyDescent="0.25">
      <c r="A492">
        <v>55920</v>
      </c>
      <c r="B492">
        <v>7807</v>
      </c>
      <c r="C492">
        <v>333</v>
      </c>
      <c r="D492">
        <v>2407</v>
      </c>
      <c r="E492">
        <v>91</v>
      </c>
      <c r="F492">
        <v>4455</v>
      </c>
      <c r="G492">
        <v>242</v>
      </c>
      <c r="H492">
        <v>945</v>
      </c>
      <c r="I492">
        <v>0</v>
      </c>
      <c r="J492">
        <v>766</v>
      </c>
      <c r="K492">
        <v>35</v>
      </c>
      <c r="L492">
        <v>1641</v>
      </c>
      <c r="M492">
        <v>56</v>
      </c>
      <c r="N492">
        <v>389</v>
      </c>
      <c r="O492">
        <v>39</v>
      </c>
      <c r="P492">
        <v>865</v>
      </c>
      <c r="Q492">
        <v>51</v>
      </c>
      <c r="R492">
        <v>1203</v>
      </c>
      <c r="S492">
        <v>65</v>
      </c>
      <c r="T492">
        <v>962</v>
      </c>
      <c r="U492">
        <v>20</v>
      </c>
      <c r="V492">
        <v>1036</v>
      </c>
      <c r="W492">
        <v>67</v>
      </c>
      <c r="X492">
        <v>3764</v>
      </c>
      <c r="Y492">
        <v>198</v>
      </c>
      <c r="Z492">
        <v>4043</v>
      </c>
      <c r="AA492">
        <v>135</v>
      </c>
      <c r="AB492">
        <v>7588</v>
      </c>
      <c r="AC492">
        <v>333</v>
      </c>
      <c r="AD492">
        <v>14</v>
      </c>
      <c r="AE492">
        <v>0</v>
      </c>
      <c r="AF492">
        <v>0</v>
      </c>
      <c r="AG492">
        <v>0</v>
      </c>
      <c r="AH492">
        <v>125</v>
      </c>
      <c r="AI492">
        <v>0</v>
      </c>
      <c r="AJ492">
        <v>10</v>
      </c>
      <c r="AK492">
        <v>0</v>
      </c>
      <c r="AL492">
        <v>70</v>
      </c>
      <c r="AM492">
        <v>0</v>
      </c>
      <c r="AN492">
        <v>127</v>
      </c>
      <c r="AO492">
        <v>0</v>
      </c>
      <c r="AP492">
        <v>7484</v>
      </c>
      <c r="AQ492">
        <v>333</v>
      </c>
      <c r="AR492">
        <v>629</v>
      </c>
      <c r="AS492">
        <v>22</v>
      </c>
      <c r="AT492">
        <v>7178</v>
      </c>
      <c r="AU492">
        <v>311</v>
      </c>
      <c r="AV492">
        <v>7595</v>
      </c>
      <c r="AW492">
        <v>246</v>
      </c>
      <c r="AX492">
        <v>212</v>
      </c>
      <c r="AY492">
        <v>87</v>
      </c>
      <c r="AZ492">
        <v>101</v>
      </c>
      <c r="BA492">
        <v>18</v>
      </c>
      <c r="BB492">
        <v>111</v>
      </c>
      <c r="BC492">
        <v>69</v>
      </c>
      <c r="BD492">
        <v>166</v>
      </c>
      <c r="BE492">
        <v>12</v>
      </c>
      <c r="BF492">
        <v>921</v>
      </c>
      <c r="BG492">
        <v>84</v>
      </c>
      <c r="BH492">
        <v>1840</v>
      </c>
      <c r="BI492">
        <v>65</v>
      </c>
      <c r="BJ492">
        <v>2084</v>
      </c>
      <c r="BK492">
        <v>42</v>
      </c>
      <c r="BL492">
        <v>4035</v>
      </c>
      <c r="BM492">
        <v>179</v>
      </c>
      <c r="BN492">
        <v>3987</v>
      </c>
      <c r="BO492">
        <v>177</v>
      </c>
      <c r="BP492">
        <v>48</v>
      </c>
      <c r="BQ492">
        <v>2</v>
      </c>
      <c r="BR492">
        <v>420</v>
      </c>
      <c r="BS492">
        <v>63</v>
      </c>
      <c r="BT492">
        <v>3144</v>
      </c>
      <c r="BU492">
        <v>131</v>
      </c>
      <c r="BV492">
        <v>1040</v>
      </c>
      <c r="BW492">
        <v>65</v>
      </c>
      <c r="BX492">
        <v>271</v>
      </c>
      <c r="BY492">
        <v>46</v>
      </c>
      <c r="BZ492">
        <v>169</v>
      </c>
      <c r="CA492">
        <v>2</v>
      </c>
      <c r="CB492">
        <v>326</v>
      </c>
      <c r="CC492">
        <v>18</v>
      </c>
      <c r="CD492">
        <v>2975</v>
      </c>
      <c r="CE492">
        <v>206</v>
      </c>
      <c r="CF492">
        <v>4469</v>
      </c>
      <c r="CG492">
        <v>99</v>
      </c>
      <c r="CH492">
        <v>333</v>
      </c>
      <c r="CI492">
        <v>7474</v>
      </c>
      <c r="CJ492">
        <v>6583</v>
      </c>
      <c r="CK492">
        <v>1749</v>
      </c>
      <c r="CL492">
        <v>6963</v>
      </c>
      <c r="CM492">
        <v>208</v>
      </c>
      <c r="CN492">
        <v>84</v>
      </c>
      <c r="CO492">
        <v>54</v>
      </c>
      <c r="CP492">
        <v>349</v>
      </c>
      <c r="CQ492">
        <v>282</v>
      </c>
      <c r="CR492">
        <v>52</v>
      </c>
      <c r="CS492">
        <v>390</v>
      </c>
      <c r="CT492">
        <v>102</v>
      </c>
      <c r="CU492">
        <v>34</v>
      </c>
      <c r="CV492">
        <v>153</v>
      </c>
      <c r="CW492">
        <v>311</v>
      </c>
      <c r="CX492">
        <v>1991</v>
      </c>
      <c r="CY492">
        <v>198</v>
      </c>
      <c r="CZ492">
        <v>211</v>
      </c>
      <c r="DA492">
        <v>143</v>
      </c>
      <c r="DB492">
        <v>67</v>
      </c>
      <c r="DC492">
        <v>28</v>
      </c>
      <c r="DD492">
        <v>73</v>
      </c>
      <c r="DE492">
        <v>587</v>
      </c>
      <c r="DF492">
        <v>2332</v>
      </c>
      <c r="DG492">
        <v>1950</v>
      </c>
      <c r="DH492">
        <v>943</v>
      </c>
      <c r="DI492">
        <v>102</v>
      </c>
      <c r="DJ492">
        <v>100</v>
      </c>
      <c r="DK492">
        <v>280</v>
      </c>
      <c r="DL492">
        <v>229</v>
      </c>
      <c r="DM492">
        <v>6971</v>
      </c>
      <c r="DN492">
        <v>672</v>
      </c>
      <c r="DO492">
        <v>2577</v>
      </c>
      <c r="DP492">
        <v>342</v>
      </c>
      <c r="DQ492">
        <v>63</v>
      </c>
      <c r="DR492">
        <v>54</v>
      </c>
      <c r="DS492">
        <v>38</v>
      </c>
      <c r="DT492">
        <v>48</v>
      </c>
      <c r="DU492">
        <v>26</v>
      </c>
      <c r="DV492">
        <v>79</v>
      </c>
      <c r="DW492">
        <v>2919</v>
      </c>
      <c r="DX492" t="s">
        <v>1857</v>
      </c>
      <c r="DY492" t="s">
        <v>1070</v>
      </c>
      <c r="DZ492" t="s">
        <v>1658</v>
      </c>
      <c r="EA492" s="68" t="s">
        <v>700</v>
      </c>
      <c r="EB492">
        <v>55920</v>
      </c>
      <c r="EC492">
        <v>2</v>
      </c>
      <c r="ED492">
        <v>4.0999999999999996</v>
      </c>
      <c r="EE492">
        <v>3.6</v>
      </c>
      <c r="EF492">
        <v>6.6</v>
      </c>
      <c r="EG492">
        <v>4.9000000000000004</v>
      </c>
      <c r="EH492">
        <v>4.8</v>
      </c>
      <c r="EI492">
        <v>1.5</v>
      </c>
      <c r="EJ492">
        <v>4.7</v>
      </c>
      <c r="EK492">
        <v>3.1</v>
      </c>
      <c r="EL492">
        <v>3.4</v>
      </c>
      <c r="EM492">
        <v>2.2000000000000002</v>
      </c>
      <c r="EN492">
        <v>1.8</v>
      </c>
      <c r="EO492">
        <v>2.2999999999999998</v>
      </c>
      <c r="EP492">
        <v>2.1</v>
      </c>
      <c r="EQ492">
        <v>2.1</v>
      </c>
      <c r="ER492">
        <v>58.2</v>
      </c>
      <c r="ET492">
        <v>13</v>
      </c>
      <c r="EU492">
        <v>68.8</v>
      </c>
      <c r="EV492">
        <v>21.9</v>
      </c>
      <c r="EW492">
        <v>12.8</v>
      </c>
      <c r="EX492">
        <v>2.1</v>
      </c>
      <c r="EY492">
        <v>1.2</v>
      </c>
      <c r="EZ492">
        <v>40.799999999999997</v>
      </c>
      <c r="FA492">
        <v>25</v>
      </c>
      <c r="FB492">
        <v>43.1</v>
      </c>
      <c r="FC492">
        <v>3.7</v>
      </c>
      <c r="FD492">
        <v>2.2000000000000002</v>
      </c>
      <c r="FE492">
        <v>11.7</v>
      </c>
      <c r="FF492">
        <v>4.9000000000000004</v>
      </c>
      <c r="FG492">
        <v>2.2000000000000002</v>
      </c>
      <c r="FH492">
        <v>1.6</v>
      </c>
      <c r="FI492">
        <v>1.9</v>
      </c>
      <c r="FJ492">
        <v>1.9</v>
      </c>
      <c r="FK492">
        <v>6</v>
      </c>
      <c r="FL492">
        <v>9.6999999999999993</v>
      </c>
      <c r="FM492">
        <v>1.8</v>
      </c>
      <c r="FN492">
        <v>3.6</v>
      </c>
      <c r="FO492">
        <v>13.3</v>
      </c>
      <c r="FP492">
        <v>6</v>
      </c>
      <c r="FQ492">
        <v>4.5999999999999996</v>
      </c>
      <c r="FR492">
        <v>1.1000000000000001</v>
      </c>
      <c r="FS492">
        <v>3</v>
      </c>
      <c r="FZ492" s="115" t="s">
        <v>1871</v>
      </c>
      <c r="GA492" t="s">
        <v>1871</v>
      </c>
      <c r="GB492" t="s">
        <v>1298</v>
      </c>
      <c r="GC492" s="68" t="s">
        <v>2364</v>
      </c>
    </row>
    <row r="493" spans="1:185" x14ac:dyDescent="0.25">
      <c r="A493">
        <v>55922</v>
      </c>
      <c r="B493">
        <v>1028</v>
      </c>
      <c r="C493">
        <v>385</v>
      </c>
      <c r="D493">
        <v>380</v>
      </c>
      <c r="E493">
        <v>185</v>
      </c>
      <c r="F493">
        <v>536</v>
      </c>
      <c r="G493">
        <v>198</v>
      </c>
      <c r="H493">
        <v>112</v>
      </c>
      <c r="I493">
        <v>2</v>
      </c>
      <c r="J493">
        <v>91</v>
      </c>
      <c r="K493">
        <v>55</v>
      </c>
      <c r="L493">
        <v>289</v>
      </c>
      <c r="M493">
        <v>130</v>
      </c>
      <c r="N493">
        <v>79</v>
      </c>
      <c r="O493">
        <v>42</v>
      </c>
      <c r="P493">
        <v>117</v>
      </c>
      <c r="Q493">
        <v>57</v>
      </c>
      <c r="R493">
        <v>111</v>
      </c>
      <c r="S493">
        <v>43</v>
      </c>
      <c r="T493">
        <v>117</v>
      </c>
      <c r="U493">
        <v>36</v>
      </c>
      <c r="V493">
        <v>112</v>
      </c>
      <c r="W493">
        <v>20</v>
      </c>
      <c r="X493">
        <v>547</v>
      </c>
      <c r="Y493">
        <v>211</v>
      </c>
      <c r="Z493">
        <v>481</v>
      </c>
      <c r="AA493">
        <v>174</v>
      </c>
      <c r="AB493">
        <v>1015</v>
      </c>
      <c r="AC493">
        <v>385</v>
      </c>
      <c r="AD493">
        <v>13</v>
      </c>
      <c r="AE493">
        <v>0</v>
      </c>
      <c r="AF493">
        <v>0</v>
      </c>
      <c r="AG493">
        <v>0</v>
      </c>
      <c r="AH493">
        <v>0</v>
      </c>
      <c r="AI493">
        <v>0</v>
      </c>
      <c r="AJ493">
        <v>0</v>
      </c>
      <c r="AK493">
        <v>0</v>
      </c>
      <c r="AL493">
        <v>0</v>
      </c>
      <c r="AM493">
        <v>0</v>
      </c>
      <c r="AN493">
        <v>33</v>
      </c>
      <c r="AO493">
        <v>33</v>
      </c>
      <c r="AP493">
        <v>982</v>
      </c>
      <c r="AQ493">
        <v>352</v>
      </c>
      <c r="AR493">
        <v>120</v>
      </c>
      <c r="AS493">
        <v>41</v>
      </c>
      <c r="AT493">
        <v>908</v>
      </c>
      <c r="AU493">
        <v>344</v>
      </c>
      <c r="AV493">
        <v>997</v>
      </c>
      <c r="AW493">
        <v>364</v>
      </c>
      <c r="AX493">
        <v>31</v>
      </c>
      <c r="AY493">
        <v>21</v>
      </c>
      <c r="AZ493">
        <v>4</v>
      </c>
      <c r="BA493">
        <v>2</v>
      </c>
      <c r="BB493">
        <v>27</v>
      </c>
      <c r="BC493">
        <v>19</v>
      </c>
      <c r="BD493">
        <v>133</v>
      </c>
      <c r="BE493">
        <v>98</v>
      </c>
      <c r="BF493">
        <v>183</v>
      </c>
      <c r="BG493">
        <v>23</v>
      </c>
      <c r="BH493">
        <v>188</v>
      </c>
      <c r="BI493">
        <v>27</v>
      </c>
      <c r="BJ493">
        <v>65</v>
      </c>
      <c r="BK493">
        <v>10</v>
      </c>
      <c r="BL493">
        <v>412</v>
      </c>
      <c r="BM493">
        <v>123</v>
      </c>
      <c r="BN493">
        <v>402</v>
      </c>
      <c r="BO493">
        <v>123</v>
      </c>
      <c r="BP493">
        <v>10</v>
      </c>
      <c r="BQ493">
        <v>0</v>
      </c>
      <c r="BR493">
        <v>124</v>
      </c>
      <c r="BS493">
        <v>75</v>
      </c>
      <c r="BT493">
        <v>251</v>
      </c>
      <c r="BU493">
        <v>70</v>
      </c>
      <c r="BV493">
        <v>186</v>
      </c>
      <c r="BW493">
        <v>66</v>
      </c>
      <c r="BX493">
        <v>99</v>
      </c>
      <c r="BY493">
        <v>62</v>
      </c>
      <c r="BZ493">
        <v>186</v>
      </c>
      <c r="CA493">
        <v>106</v>
      </c>
      <c r="CB493">
        <v>232</v>
      </c>
      <c r="CC493">
        <v>133</v>
      </c>
      <c r="CD493">
        <v>572</v>
      </c>
      <c r="CE493">
        <v>235</v>
      </c>
      <c r="CF493">
        <v>224</v>
      </c>
      <c r="CG493">
        <v>17</v>
      </c>
      <c r="CH493">
        <v>385</v>
      </c>
      <c r="CI493">
        <v>643</v>
      </c>
      <c r="CJ493">
        <v>494</v>
      </c>
      <c r="CK493">
        <v>245</v>
      </c>
      <c r="CL493">
        <v>590</v>
      </c>
      <c r="CM493">
        <v>366</v>
      </c>
      <c r="CN493">
        <v>191</v>
      </c>
      <c r="CO493">
        <v>62</v>
      </c>
      <c r="CP493">
        <v>99</v>
      </c>
      <c r="CQ493">
        <v>39</v>
      </c>
      <c r="CR493">
        <v>14</v>
      </c>
      <c r="CS493">
        <v>20</v>
      </c>
      <c r="CT493">
        <v>30</v>
      </c>
      <c r="CU493">
        <v>2</v>
      </c>
      <c r="CV493">
        <v>10</v>
      </c>
      <c r="CW493">
        <v>15</v>
      </c>
      <c r="CX493">
        <v>111</v>
      </c>
      <c r="CY493">
        <v>7</v>
      </c>
      <c r="CZ493">
        <v>17</v>
      </c>
      <c r="DA493">
        <v>11</v>
      </c>
      <c r="DB493">
        <v>9</v>
      </c>
      <c r="DC493">
        <v>21</v>
      </c>
      <c r="DD493">
        <v>39</v>
      </c>
      <c r="DE493">
        <v>104</v>
      </c>
      <c r="DF493">
        <v>250</v>
      </c>
      <c r="DG493">
        <v>212</v>
      </c>
      <c r="DH493">
        <v>105</v>
      </c>
      <c r="DI493">
        <v>14</v>
      </c>
      <c r="DJ493">
        <v>9</v>
      </c>
      <c r="DK493">
        <v>24</v>
      </c>
      <c r="DL493">
        <v>22</v>
      </c>
      <c r="DM493">
        <v>948</v>
      </c>
      <c r="DN493">
        <v>60</v>
      </c>
      <c r="DO493">
        <v>287</v>
      </c>
      <c r="DP493">
        <v>67</v>
      </c>
      <c r="DQ493">
        <v>11</v>
      </c>
      <c r="DR493">
        <v>3</v>
      </c>
      <c r="DS493">
        <v>0</v>
      </c>
      <c r="DT493">
        <v>5</v>
      </c>
      <c r="DU493">
        <v>3</v>
      </c>
      <c r="DV493">
        <v>14</v>
      </c>
      <c r="DW493">
        <v>354</v>
      </c>
      <c r="DX493" t="s">
        <v>1857</v>
      </c>
      <c r="DY493" t="s">
        <v>1038</v>
      </c>
      <c r="DZ493" t="s">
        <v>1659</v>
      </c>
      <c r="EA493" s="68" t="s">
        <v>700</v>
      </c>
      <c r="EB493">
        <v>55922</v>
      </c>
      <c r="EC493">
        <v>9.8000000000000007</v>
      </c>
      <c r="ED493">
        <v>17.7</v>
      </c>
      <c r="EE493">
        <v>17.899999999999999</v>
      </c>
      <c r="EF493">
        <v>21.5</v>
      </c>
      <c r="EG493">
        <v>17.7</v>
      </c>
      <c r="EH493">
        <v>18.600000000000001</v>
      </c>
      <c r="EI493">
        <v>15.6</v>
      </c>
      <c r="EJ493">
        <v>10.9</v>
      </c>
      <c r="EK493">
        <v>3.9</v>
      </c>
      <c r="EL493">
        <v>15.8</v>
      </c>
      <c r="EM493">
        <v>8.6999999999999993</v>
      </c>
      <c r="EN493">
        <v>2.2999999999999998</v>
      </c>
      <c r="EO493">
        <v>10.8</v>
      </c>
      <c r="EP493">
        <v>9.9</v>
      </c>
      <c r="EQ493">
        <v>9.6999999999999993</v>
      </c>
      <c r="ER493">
        <v>60.4</v>
      </c>
      <c r="EW493">
        <v>37.9</v>
      </c>
      <c r="EX493">
        <v>10.3</v>
      </c>
      <c r="EY493">
        <v>10.1</v>
      </c>
      <c r="EZ493">
        <v>35.4</v>
      </c>
      <c r="FA493">
        <v>50</v>
      </c>
      <c r="FB493">
        <v>38.4</v>
      </c>
      <c r="FC493">
        <v>19.100000000000001</v>
      </c>
      <c r="FD493">
        <v>9.9</v>
      </c>
      <c r="FE493">
        <v>12.4</v>
      </c>
      <c r="FF493">
        <v>6.8</v>
      </c>
      <c r="FG493">
        <v>9.3000000000000007</v>
      </c>
      <c r="FH493">
        <v>12.6</v>
      </c>
      <c r="FI493">
        <v>8.1</v>
      </c>
      <c r="FJ493">
        <v>8.1999999999999993</v>
      </c>
      <c r="FK493">
        <v>68.8</v>
      </c>
      <c r="FL493">
        <v>13.7</v>
      </c>
      <c r="FM493">
        <v>10.4</v>
      </c>
      <c r="FN493">
        <v>13.8</v>
      </c>
      <c r="FO493">
        <v>14.7</v>
      </c>
      <c r="FP493">
        <v>23.8</v>
      </c>
      <c r="FQ493">
        <v>12.7</v>
      </c>
      <c r="FR493">
        <v>7.6</v>
      </c>
      <c r="FS493">
        <v>99</v>
      </c>
      <c r="FZ493" s="115" t="s">
        <v>1871</v>
      </c>
      <c r="GA493" t="s">
        <v>1872</v>
      </c>
      <c r="GB493" t="s">
        <v>1299</v>
      </c>
      <c r="GC493" s="68" t="s">
        <v>2364</v>
      </c>
    </row>
    <row r="494" spans="1:185" x14ac:dyDescent="0.25">
      <c r="A494">
        <v>55924</v>
      </c>
      <c r="B494">
        <v>1388</v>
      </c>
      <c r="C494">
        <v>134</v>
      </c>
      <c r="D494">
        <v>322</v>
      </c>
      <c r="E494">
        <v>19</v>
      </c>
      <c r="F494">
        <v>779</v>
      </c>
      <c r="G494">
        <v>115</v>
      </c>
      <c r="H494">
        <v>287</v>
      </c>
      <c r="I494">
        <v>0</v>
      </c>
      <c r="J494">
        <v>111</v>
      </c>
      <c r="K494">
        <v>15</v>
      </c>
      <c r="L494">
        <v>211</v>
      </c>
      <c r="M494">
        <v>4</v>
      </c>
      <c r="N494">
        <v>120</v>
      </c>
      <c r="O494">
        <v>20</v>
      </c>
      <c r="P494">
        <v>124</v>
      </c>
      <c r="Q494">
        <v>29</v>
      </c>
      <c r="R494">
        <v>150</v>
      </c>
      <c r="S494">
        <v>49</v>
      </c>
      <c r="T494">
        <v>207</v>
      </c>
      <c r="U494">
        <v>7</v>
      </c>
      <c r="V494">
        <v>178</v>
      </c>
      <c r="W494">
        <v>10</v>
      </c>
      <c r="X494">
        <v>778</v>
      </c>
      <c r="Y494">
        <v>87</v>
      </c>
      <c r="Z494">
        <v>610</v>
      </c>
      <c r="AA494">
        <v>47</v>
      </c>
      <c r="AB494">
        <v>1277</v>
      </c>
      <c r="AC494">
        <v>84</v>
      </c>
      <c r="AD494">
        <v>10</v>
      </c>
      <c r="AE494">
        <v>10</v>
      </c>
      <c r="AF494">
        <v>39</v>
      </c>
      <c r="AG494">
        <v>25</v>
      </c>
      <c r="AH494">
        <v>0</v>
      </c>
      <c r="AI494">
        <v>0</v>
      </c>
      <c r="AJ494">
        <v>61</v>
      </c>
      <c r="AK494">
        <v>15</v>
      </c>
      <c r="AL494">
        <v>1</v>
      </c>
      <c r="AM494">
        <v>0</v>
      </c>
      <c r="AN494">
        <v>180</v>
      </c>
      <c r="AO494">
        <v>35</v>
      </c>
      <c r="AP494">
        <v>1152</v>
      </c>
      <c r="AQ494">
        <v>64</v>
      </c>
      <c r="AR494">
        <v>172</v>
      </c>
      <c r="AS494">
        <v>2</v>
      </c>
      <c r="AT494">
        <v>1216</v>
      </c>
      <c r="AU494">
        <v>132</v>
      </c>
      <c r="AV494">
        <v>1350</v>
      </c>
      <c r="AW494">
        <v>107</v>
      </c>
      <c r="AX494">
        <v>38</v>
      </c>
      <c r="AY494">
        <v>27</v>
      </c>
      <c r="AZ494">
        <v>4</v>
      </c>
      <c r="BA494">
        <v>0</v>
      </c>
      <c r="BB494">
        <v>34</v>
      </c>
      <c r="BC494">
        <v>27</v>
      </c>
      <c r="BD494">
        <v>153</v>
      </c>
      <c r="BE494">
        <v>23</v>
      </c>
      <c r="BF494">
        <v>462</v>
      </c>
      <c r="BG494">
        <v>51</v>
      </c>
      <c r="BH494">
        <v>229</v>
      </c>
      <c r="BI494">
        <v>21</v>
      </c>
      <c r="BJ494">
        <v>102</v>
      </c>
      <c r="BK494">
        <v>0</v>
      </c>
      <c r="BL494">
        <v>685</v>
      </c>
      <c r="BM494">
        <v>108</v>
      </c>
      <c r="BN494">
        <v>630</v>
      </c>
      <c r="BO494">
        <v>99</v>
      </c>
      <c r="BP494">
        <v>55</v>
      </c>
      <c r="BQ494">
        <v>9</v>
      </c>
      <c r="BR494">
        <v>94</v>
      </c>
      <c r="BS494">
        <v>7</v>
      </c>
      <c r="BT494">
        <v>482</v>
      </c>
      <c r="BU494">
        <v>70</v>
      </c>
      <c r="BV494">
        <v>204</v>
      </c>
      <c r="BW494">
        <v>33</v>
      </c>
      <c r="BX494">
        <v>93</v>
      </c>
      <c r="BY494">
        <v>12</v>
      </c>
      <c r="BZ494">
        <v>131</v>
      </c>
      <c r="CA494">
        <v>34</v>
      </c>
      <c r="CB494">
        <v>261</v>
      </c>
      <c r="CC494">
        <v>39</v>
      </c>
      <c r="CD494">
        <v>679</v>
      </c>
      <c r="CE494">
        <v>87</v>
      </c>
      <c r="CF494">
        <v>448</v>
      </c>
      <c r="CG494">
        <v>8</v>
      </c>
      <c r="CH494">
        <v>134</v>
      </c>
      <c r="CI494">
        <v>1254</v>
      </c>
      <c r="CJ494">
        <v>864</v>
      </c>
      <c r="CK494">
        <v>614</v>
      </c>
      <c r="CL494">
        <v>1157</v>
      </c>
      <c r="CM494">
        <v>145</v>
      </c>
      <c r="CN494">
        <v>47</v>
      </c>
      <c r="CO494">
        <v>77</v>
      </c>
      <c r="CP494">
        <v>61</v>
      </c>
      <c r="CQ494">
        <v>124</v>
      </c>
      <c r="CR494">
        <v>30</v>
      </c>
      <c r="CS494">
        <v>63</v>
      </c>
      <c r="CT494">
        <v>39</v>
      </c>
      <c r="CU494">
        <v>5</v>
      </c>
      <c r="CV494">
        <v>29</v>
      </c>
      <c r="CW494">
        <v>16</v>
      </c>
      <c r="CX494">
        <v>118</v>
      </c>
      <c r="CY494">
        <v>60</v>
      </c>
      <c r="CZ494">
        <v>60</v>
      </c>
      <c r="DA494">
        <v>20</v>
      </c>
      <c r="DB494">
        <v>19</v>
      </c>
      <c r="DC494">
        <v>4</v>
      </c>
      <c r="DD494">
        <v>54</v>
      </c>
      <c r="DE494">
        <v>132</v>
      </c>
      <c r="DF494">
        <v>405</v>
      </c>
      <c r="DG494">
        <v>312</v>
      </c>
      <c r="DH494">
        <v>78</v>
      </c>
      <c r="DI494">
        <v>33</v>
      </c>
      <c r="DJ494">
        <v>14</v>
      </c>
      <c r="DK494">
        <v>60</v>
      </c>
      <c r="DL494">
        <v>37</v>
      </c>
      <c r="DM494">
        <v>1200</v>
      </c>
      <c r="DN494">
        <v>160</v>
      </c>
      <c r="DO494">
        <v>463</v>
      </c>
      <c r="DP494">
        <v>74</v>
      </c>
      <c r="DQ494">
        <v>23</v>
      </c>
      <c r="DR494">
        <v>22</v>
      </c>
      <c r="DS494">
        <v>8</v>
      </c>
      <c r="DT494">
        <v>2</v>
      </c>
      <c r="DU494">
        <v>2</v>
      </c>
      <c r="DV494">
        <v>4</v>
      </c>
      <c r="DW494">
        <v>537</v>
      </c>
      <c r="DX494" t="s">
        <v>1857</v>
      </c>
      <c r="DY494" t="s">
        <v>1035</v>
      </c>
      <c r="DZ494" t="s">
        <v>1660</v>
      </c>
      <c r="EA494" s="68" t="s">
        <v>700</v>
      </c>
      <c r="EB494">
        <v>55924</v>
      </c>
      <c r="EC494">
        <v>3.4</v>
      </c>
      <c r="ED494">
        <v>14.1</v>
      </c>
      <c r="EE494">
        <v>3</v>
      </c>
      <c r="EF494">
        <v>12.7</v>
      </c>
      <c r="EG494">
        <v>13.2</v>
      </c>
      <c r="EH494">
        <v>18</v>
      </c>
      <c r="EI494">
        <v>3.2</v>
      </c>
      <c r="EJ494">
        <v>5.3</v>
      </c>
      <c r="EK494">
        <v>8.5</v>
      </c>
      <c r="EL494">
        <v>5.5</v>
      </c>
      <c r="EM494">
        <v>5</v>
      </c>
      <c r="EN494">
        <v>5.9</v>
      </c>
      <c r="EO494">
        <v>3.6</v>
      </c>
      <c r="EP494">
        <v>3.8</v>
      </c>
      <c r="EQ494">
        <v>2.8</v>
      </c>
      <c r="ER494">
        <v>68.8</v>
      </c>
      <c r="ES494">
        <v>24.7</v>
      </c>
      <c r="EU494">
        <v>24.1</v>
      </c>
      <c r="EV494">
        <v>100</v>
      </c>
      <c r="EW494">
        <v>15.7</v>
      </c>
      <c r="EX494">
        <v>2.2999999999999998</v>
      </c>
      <c r="EY494">
        <v>3</v>
      </c>
      <c r="EZ494">
        <v>33.200000000000003</v>
      </c>
      <c r="FA494">
        <v>100</v>
      </c>
      <c r="FB494">
        <v>33.1</v>
      </c>
      <c r="FC494">
        <v>1.5</v>
      </c>
      <c r="FD494">
        <v>3.8</v>
      </c>
      <c r="FE494">
        <v>10.9</v>
      </c>
      <c r="FF494">
        <v>6</v>
      </c>
      <c r="FG494">
        <v>5.3</v>
      </c>
      <c r="FH494">
        <v>15.7</v>
      </c>
      <c r="FI494">
        <v>5.6</v>
      </c>
      <c r="FJ494">
        <v>5.8</v>
      </c>
      <c r="FK494">
        <v>15.6</v>
      </c>
      <c r="FL494">
        <v>5.2</v>
      </c>
      <c r="FM494">
        <v>6.7</v>
      </c>
      <c r="FN494">
        <v>8.3000000000000007</v>
      </c>
      <c r="FO494">
        <v>9.1999999999999993</v>
      </c>
      <c r="FP494">
        <v>12.7</v>
      </c>
      <c r="FQ494">
        <v>5.3</v>
      </c>
      <c r="FR494">
        <v>1.6</v>
      </c>
      <c r="FS494">
        <v>31</v>
      </c>
      <c r="FZ494" s="115" t="s">
        <v>1871</v>
      </c>
      <c r="GA494" s="115" t="s">
        <v>1871</v>
      </c>
      <c r="GB494" t="s">
        <v>1300</v>
      </c>
      <c r="GC494" s="68" t="s">
        <v>2364</v>
      </c>
    </row>
    <row r="495" spans="1:185" x14ac:dyDescent="0.25">
      <c r="A495">
        <v>55927</v>
      </c>
      <c r="B495">
        <v>4243</v>
      </c>
      <c r="C495">
        <v>281</v>
      </c>
      <c r="D495">
        <v>1247</v>
      </c>
      <c r="E495">
        <v>71</v>
      </c>
      <c r="F495">
        <v>2403</v>
      </c>
      <c r="G495">
        <v>207</v>
      </c>
      <c r="H495">
        <v>593</v>
      </c>
      <c r="I495">
        <v>3</v>
      </c>
      <c r="J495">
        <v>280</v>
      </c>
      <c r="K495">
        <v>12</v>
      </c>
      <c r="L495">
        <v>967</v>
      </c>
      <c r="M495">
        <v>59</v>
      </c>
      <c r="N495">
        <v>396</v>
      </c>
      <c r="O495">
        <v>57</v>
      </c>
      <c r="P495">
        <v>402</v>
      </c>
      <c r="Q495">
        <v>51</v>
      </c>
      <c r="R495">
        <v>547</v>
      </c>
      <c r="S495">
        <v>9</v>
      </c>
      <c r="T495">
        <v>562</v>
      </c>
      <c r="U495">
        <v>48</v>
      </c>
      <c r="V495">
        <v>496</v>
      </c>
      <c r="W495">
        <v>42</v>
      </c>
      <c r="X495">
        <v>2182</v>
      </c>
      <c r="Y495">
        <v>188</v>
      </c>
      <c r="Z495">
        <v>2061</v>
      </c>
      <c r="AA495">
        <v>93</v>
      </c>
      <c r="AB495">
        <v>3967</v>
      </c>
      <c r="AC495">
        <v>228</v>
      </c>
      <c r="AD495">
        <v>6</v>
      </c>
      <c r="AE495">
        <v>1</v>
      </c>
      <c r="AF495">
        <v>10</v>
      </c>
      <c r="AG495">
        <v>0</v>
      </c>
      <c r="AH495">
        <v>31</v>
      </c>
      <c r="AI495">
        <v>14</v>
      </c>
      <c r="AJ495">
        <v>197</v>
      </c>
      <c r="AK495">
        <v>20</v>
      </c>
      <c r="AL495">
        <v>30</v>
      </c>
      <c r="AM495">
        <v>18</v>
      </c>
      <c r="AN495">
        <v>532</v>
      </c>
      <c r="AO495">
        <v>103</v>
      </c>
      <c r="AP495">
        <v>3635</v>
      </c>
      <c r="AQ495">
        <v>148</v>
      </c>
      <c r="AR495">
        <v>443</v>
      </c>
      <c r="AS495">
        <v>33</v>
      </c>
      <c r="AT495">
        <v>3800</v>
      </c>
      <c r="AU495">
        <v>248</v>
      </c>
      <c r="AV495">
        <v>4055</v>
      </c>
      <c r="AW495">
        <v>252</v>
      </c>
      <c r="AX495">
        <v>188</v>
      </c>
      <c r="AY495">
        <v>29</v>
      </c>
      <c r="AZ495">
        <v>88</v>
      </c>
      <c r="BA495">
        <v>11</v>
      </c>
      <c r="BB495">
        <v>100</v>
      </c>
      <c r="BC495">
        <v>18</v>
      </c>
      <c r="BD495">
        <v>185</v>
      </c>
      <c r="BE495">
        <v>22</v>
      </c>
      <c r="BF495">
        <v>920</v>
      </c>
      <c r="BG495">
        <v>92</v>
      </c>
      <c r="BH495">
        <v>978</v>
      </c>
      <c r="BI495">
        <v>39</v>
      </c>
      <c r="BJ495">
        <v>517</v>
      </c>
      <c r="BK495">
        <v>0</v>
      </c>
      <c r="BL495">
        <v>2129</v>
      </c>
      <c r="BM495">
        <v>188</v>
      </c>
      <c r="BN495">
        <v>2061</v>
      </c>
      <c r="BO495">
        <v>166</v>
      </c>
      <c r="BP495">
        <v>68</v>
      </c>
      <c r="BQ495">
        <v>22</v>
      </c>
      <c r="BR495">
        <v>274</v>
      </c>
      <c r="BS495">
        <v>19</v>
      </c>
      <c r="BT495">
        <v>1537</v>
      </c>
      <c r="BU495">
        <v>111</v>
      </c>
      <c r="BV495">
        <v>670</v>
      </c>
      <c r="BW495">
        <v>82</v>
      </c>
      <c r="BX495">
        <v>196</v>
      </c>
      <c r="BY495">
        <v>14</v>
      </c>
      <c r="BZ495">
        <v>376</v>
      </c>
      <c r="CA495">
        <v>58</v>
      </c>
      <c r="CB495">
        <v>629</v>
      </c>
      <c r="CC495">
        <v>74</v>
      </c>
      <c r="CD495">
        <v>2063</v>
      </c>
      <c r="CE495">
        <v>201</v>
      </c>
      <c r="CF495">
        <v>1531</v>
      </c>
      <c r="CG495">
        <v>5</v>
      </c>
      <c r="CH495">
        <v>281</v>
      </c>
      <c r="CI495">
        <v>3962</v>
      </c>
      <c r="CJ495">
        <v>3274</v>
      </c>
      <c r="CK495">
        <v>1232</v>
      </c>
      <c r="CL495">
        <v>3710</v>
      </c>
      <c r="CM495">
        <v>369</v>
      </c>
      <c r="CN495">
        <v>105</v>
      </c>
      <c r="CO495">
        <v>153</v>
      </c>
      <c r="CP495">
        <v>183</v>
      </c>
      <c r="CQ495">
        <v>351</v>
      </c>
      <c r="CR495">
        <v>125</v>
      </c>
      <c r="CS495">
        <v>297</v>
      </c>
      <c r="CT495">
        <v>91</v>
      </c>
      <c r="CU495">
        <v>20</v>
      </c>
      <c r="CV495">
        <v>70</v>
      </c>
      <c r="CW495">
        <v>110</v>
      </c>
      <c r="CX495">
        <v>607</v>
      </c>
      <c r="CY495">
        <v>104</v>
      </c>
      <c r="CZ495">
        <v>88</v>
      </c>
      <c r="DA495">
        <v>54</v>
      </c>
      <c r="DB495">
        <v>53</v>
      </c>
      <c r="DC495">
        <v>47</v>
      </c>
      <c r="DD495">
        <v>131</v>
      </c>
      <c r="DE495">
        <v>426</v>
      </c>
      <c r="DF495">
        <v>1121</v>
      </c>
      <c r="DG495">
        <v>863</v>
      </c>
      <c r="DH495">
        <v>339</v>
      </c>
      <c r="DI495">
        <v>120</v>
      </c>
      <c r="DJ495">
        <v>94</v>
      </c>
      <c r="DK495">
        <v>138</v>
      </c>
      <c r="DL495">
        <v>96</v>
      </c>
      <c r="DM495">
        <v>3656</v>
      </c>
      <c r="DN495">
        <v>570</v>
      </c>
      <c r="DO495">
        <v>1193</v>
      </c>
      <c r="DP495">
        <v>354</v>
      </c>
      <c r="DQ495">
        <v>59</v>
      </c>
      <c r="DR495">
        <v>47</v>
      </c>
      <c r="DS495">
        <v>60</v>
      </c>
      <c r="DT495">
        <v>43</v>
      </c>
      <c r="DU495">
        <v>32</v>
      </c>
      <c r="DV495">
        <v>80</v>
      </c>
      <c r="DW495">
        <v>1547</v>
      </c>
      <c r="DX495" t="s">
        <v>1857</v>
      </c>
      <c r="DY495" t="s">
        <v>1035</v>
      </c>
      <c r="DZ495" t="s">
        <v>1661</v>
      </c>
      <c r="EA495" s="68" t="s">
        <v>700</v>
      </c>
      <c r="EB495">
        <v>55927</v>
      </c>
      <c r="EC495">
        <v>2.4</v>
      </c>
      <c r="ED495">
        <v>5.0999999999999996</v>
      </c>
      <c r="EE495">
        <v>4.5</v>
      </c>
      <c r="EF495">
        <v>7.9</v>
      </c>
      <c r="EG495">
        <v>8.1</v>
      </c>
      <c r="EH495">
        <v>1.5</v>
      </c>
      <c r="EI495">
        <v>7.1</v>
      </c>
      <c r="EJ495">
        <v>7.4</v>
      </c>
      <c r="EK495">
        <v>5.3</v>
      </c>
      <c r="EL495">
        <v>3.9</v>
      </c>
      <c r="EM495">
        <v>3.6</v>
      </c>
      <c r="EN495">
        <v>0.8</v>
      </c>
      <c r="EO495">
        <v>2.9</v>
      </c>
      <c r="EP495">
        <v>2.4</v>
      </c>
      <c r="EQ495">
        <v>2.4</v>
      </c>
      <c r="ER495">
        <v>82.1</v>
      </c>
      <c r="ES495">
        <v>68.8</v>
      </c>
      <c r="ET495">
        <v>31.7</v>
      </c>
      <c r="EU495">
        <v>8.5</v>
      </c>
      <c r="EV495">
        <v>46.7</v>
      </c>
      <c r="EW495">
        <v>15.7</v>
      </c>
      <c r="EX495">
        <v>1.1000000000000001</v>
      </c>
      <c r="EY495">
        <v>2.5</v>
      </c>
      <c r="EZ495">
        <v>11.6</v>
      </c>
      <c r="FA495">
        <v>15.8</v>
      </c>
      <c r="FB495">
        <v>21.4</v>
      </c>
      <c r="FC495">
        <v>8.4</v>
      </c>
      <c r="FD495">
        <v>1.9</v>
      </c>
      <c r="FE495">
        <v>6.6</v>
      </c>
      <c r="FF495">
        <v>5.5</v>
      </c>
      <c r="FG495">
        <v>3</v>
      </c>
      <c r="FH495">
        <v>3.3</v>
      </c>
      <c r="FI495">
        <v>4.0999999999999996</v>
      </c>
      <c r="FJ495">
        <v>3.9</v>
      </c>
      <c r="FK495">
        <v>25.6</v>
      </c>
      <c r="FL495">
        <v>4.9000000000000004</v>
      </c>
      <c r="FM495">
        <v>3.6</v>
      </c>
      <c r="FN495">
        <v>6</v>
      </c>
      <c r="FO495">
        <v>6.2</v>
      </c>
      <c r="FP495">
        <v>6.6</v>
      </c>
      <c r="FQ495">
        <v>4.5999999999999996</v>
      </c>
      <c r="FR495">
        <v>0.4</v>
      </c>
      <c r="FS495">
        <v>45</v>
      </c>
      <c r="FZ495" s="115" t="s">
        <v>1871</v>
      </c>
      <c r="GA495" s="115" t="s">
        <v>1871</v>
      </c>
      <c r="GB495" t="s">
        <v>1301</v>
      </c>
      <c r="GC495" s="68" t="s">
        <v>2364</v>
      </c>
    </row>
    <row r="496" spans="1:185" x14ac:dyDescent="0.25">
      <c r="A496">
        <v>55932</v>
      </c>
      <c r="B496">
        <v>2081</v>
      </c>
      <c r="C496">
        <v>88</v>
      </c>
      <c r="D496">
        <v>546</v>
      </c>
      <c r="E496">
        <v>20</v>
      </c>
      <c r="F496">
        <v>1239</v>
      </c>
      <c r="G496">
        <v>68</v>
      </c>
      <c r="H496">
        <v>296</v>
      </c>
      <c r="I496">
        <v>0</v>
      </c>
      <c r="J496">
        <v>158</v>
      </c>
      <c r="K496">
        <v>10</v>
      </c>
      <c r="L496">
        <v>388</v>
      </c>
      <c r="M496">
        <v>10</v>
      </c>
      <c r="N496">
        <v>217</v>
      </c>
      <c r="O496">
        <v>6</v>
      </c>
      <c r="P496">
        <v>229</v>
      </c>
      <c r="Q496">
        <v>25</v>
      </c>
      <c r="R496">
        <v>248</v>
      </c>
      <c r="S496">
        <v>28</v>
      </c>
      <c r="T496">
        <v>283</v>
      </c>
      <c r="U496">
        <v>6</v>
      </c>
      <c r="V496">
        <v>262</v>
      </c>
      <c r="W496">
        <v>3</v>
      </c>
      <c r="X496">
        <v>1044</v>
      </c>
      <c r="Y496">
        <v>51</v>
      </c>
      <c r="Z496">
        <v>1037</v>
      </c>
      <c r="AA496">
        <v>37</v>
      </c>
      <c r="AB496">
        <v>2009</v>
      </c>
      <c r="AC496">
        <v>88</v>
      </c>
      <c r="AD496">
        <v>0</v>
      </c>
      <c r="AE496">
        <v>0</v>
      </c>
      <c r="AF496">
        <v>0</v>
      </c>
      <c r="AG496">
        <v>0</v>
      </c>
      <c r="AH496">
        <v>34</v>
      </c>
      <c r="AI496">
        <v>0</v>
      </c>
      <c r="AJ496">
        <v>0</v>
      </c>
      <c r="AK496">
        <v>0</v>
      </c>
      <c r="AL496">
        <v>38</v>
      </c>
      <c r="AM496">
        <v>0</v>
      </c>
      <c r="AN496">
        <v>34</v>
      </c>
      <c r="AO496">
        <v>0</v>
      </c>
      <c r="AP496">
        <v>1975</v>
      </c>
      <c r="AQ496">
        <v>88</v>
      </c>
      <c r="AR496">
        <v>177</v>
      </c>
      <c r="AS496">
        <v>6</v>
      </c>
      <c r="AT496">
        <v>1904</v>
      </c>
      <c r="AU496">
        <v>82</v>
      </c>
      <c r="AV496">
        <v>2062</v>
      </c>
      <c r="AW496">
        <v>88</v>
      </c>
      <c r="AX496">
        <v>19</v>
      </c>
      <c r="AY496">
        <v>0</v>
      </c>
      <c r="AZ496">
        <v>13</v>
      </c>
      <c r="BA496">
        <v>0</v>
      </c>
      <c r="BB496">
        <v>6</v>
      </c>
      <c r="BC496">
        <v>0</v>
      </c>
      <c r="BD496">
        <v>96</v>
      </c>
      <c r="BE496">
        <v>2</v>
      </c>
      <c r="BF496">
        <v>407</v>
      </c>
      <c r="BG496">
        <v>31</v>
      </c>
      <c r="BH496">
        <v>503</v>
      </c>
      <c r="BI496">
        <v>15</v>
      </c>
      <c r="BJ496">
        <v>312</v>
      </c>
      <c r="BK496">
        <v>14</v>
      </c>
      <c r="BL496">
        <v>1082</v>
      </c>
      <c r="BM496">
        <v>51</v>
      </c>
      <c r="BN496">
        <v>1058</v>
      </c>
      <c r="BO496">
        <v>46</v>
      </c>
      <c r="BP496">
        <v>24</v>
      </c>
      <c r="BQ496">
        <v>5</v>
      </c>
      <c r="BR496">
        <v>157</v>
      </c>
      <c r="BS496">
        <v>17</v>
      </c>
      <c r="BT496">
        <v>820</v>
      </c>
      <c r="BU496">
        <v>28</v>
      </c>
      <c r="BV496">
        <v>285</v>
      </c>
      <c r="BW496">
        <v>23</v>
      </c>
      <c r="BX496">
        <v>134</v>
      </c>
      <c r="BY496">
        <v>17</v>
      </c>
      <c r="BZ496">
        <v>121</v>
      </c>
      <c r="CA496">
        <v>10</v>
      </c>
      <c r="CB496">
        <v>182</v>
      </c>
      <c r="CC496">
        <v>25</v>
      </c>
      <c r="CD496">
        <v>795</v>
      </c>
      <c r="CE496">
        <v>41</v>
      </c>
      <c r="CF496">
        <v>1084</v>
      </c>
      <c r="CG496">
        <v>22</v>
      </c>
      <c r="CH496">
        <v>88</v>
      </c>
      <c r="CI496">
        <v>1993</v>
      </c>
      <c r="CJ496">
        <v>1623</v>
      </c>
      <c r="CK496">
        <v>650</v>
      </c>
      <c r="CL496">
        <v>1874</v>
      </c>
      <c r="CM496">
        <v>73</v>
      </c>
      <c r="CN496">
        <v>19</v>
      </c>
      <c r="CO496">
        <v>79</v>
      </c>
      <c r="CP496">
        <v>116</v>
      </c>
      <c r="CQ496">
        <v>121</v>
      </c>
      <c r="CR496">
        <v>29</v>
      </c>
      <c r="CS496">
        <v>112</v>
      </c>
      <c r="CT496">
        <v>59</v>
      </c>
      <c r="CU496">
        <v>16</v>
      </c>
      <c r="CV496">
        <v>45</v>
      </c>
      <c r="CW496">
        <v>56</v>
      </c>
      <c r="CX496">
        <v>449</v>
      </c>
      <c r="CY496">
        <v>34</v>
      </c>
      <c r="CZ496">
        <v>36</v>
      </c>
      <c r="DA496">
        <v>12</v>
      </c>
      <c r="DB496">
        <v>17</v>
      </c>
      <c r="DC496">
        <v>12</v>
      </c>
      <c r="DD496">
        <v>28</v>
      </c>
      <c r="DE496">
        <v>190</v>
      </c>
      <c r="DF496">
        <v>613</v>
      </c>
      <c r="DG496">
        <v>496</v>
      </c>
      <c r="DH496">
        <v>200</v>
      </c>
      <c r="DI496">
        <v>44</v>
      </c>
      <c r="DJ496">
        <v>17</v>
      </c>
      <c r="DK496">
        <v>73</v>
      </c>
      <c r="DL496">
        <v>58</v>
      </c>
      <c r="DM496">
        <v>1928</v>
      </c>
      <c r="DN496">
        <v>123</v>
      </c>
      <c r="DO496">
        <v>635</v>
      </c>
      <c r="DP496">
        <v>168</v>
      </c>
      <c r="DQ496">
        <v>56</v>
      </c>
      <c r="DR496">
        <v>20</v>
      </c>
      <c r="DS496">
        <v>41</v>
      </c>
      <c r="DT496">
        <v>4</v>
      </c>
      <c r="DU496">
        <v>3</v>
      </c>
      <c r="DV496">
        <v>30</v>
      </c>
      <c r="DW496">
        <v>803</v>
      </c>
      <c r="DX496" t="s">
        <v>1857</v>
      </c>
      <c r="DY496" t="s">
        <v>1094</v>
      </c>
      <c r="DZ496" t="s">
        <v>1662</v>
      </c>
      <c r="EA496" s="68" t="s">
        <v>700</v>
      </c>
      <c r="EB496">
        <v>55932</v>
      </c>
      <c r="EC496">
        <v>1.7</v>
      </c>
      <c r="ED496">
        <v>5.5</v>
      </c>
      <c r="EE496">
        <v>2.7</v>
      </c>
      <c r="EF496">
        <v>2.7</v>
      </c>
      <c r="EG496">
        <v>7.1</v>
      </c>
      <c r="EH496">
        <v>6</v>
      </c>
      <c r="EI496">
        <v>2</v>
      </c>
      <c r="EJ496">
        <v>1.9</v>
      </c>
      <c r="EK496">
        <v>11.7</v>
      </c>
      <c r="EL496">
        <v>2.8</v>
      </c>
      <c r="EM496">
        <v>2</v>
      </c>
      <c r="EN496">
        <v>5.7</v>
      </c>
      <c r="EO496">
        <v>1.9</v>
      </c>
      <c r="EP496">
        <v>2.2000000000000002</v>
      </c>
      <c r="EQ496">
        <v>1.7</v>
      </c>
      <c r="ET496">
        <v>37.299999999999997</v>
      </c>
      <c r="EV496">
        <v>34.9</v>
      </c>
      <c r="EW496">
        <v>37.299999999999997</v>
      </c>
      <c r="EX496">
        <v>1.8</v>
      </c>
      <c r="EY496">
        <v>1.7</v>
      </c>
      <c r="EZ496">
        <v>49.9</v>
      </c>
      <c r="FA496">
        <v>60.4</v>
      </c>
      <c r="FB496">
        <v>88.8</v>
      </c>
      <c r="FC496">
        <v>3.1</v>
      </c>
      <c r="FD496">
        <v>1.7</v>
      </c>
      <c r="FE496">
        <v>2.7</v>
      </c>
      <c r="FF496">
        <v>3.8</v>
      </c>
      <c r="FG496">
        <v>2.1</v>
      </c>
      <c r="FH496">
        <v>3.7</v>
      </c>
      <c r="FI496">
        <v>1.8</v>
      </c>
      <c r="FJ496">
        <v>1.8</v>
      </c>
      <c r="FK496">
        <v>23.2</v>
      </c>
      <c r="FL496">
        <v>6.5</v>
      </c>
      <c r="FM496">
        <v>1.3</v>
      </c>
      <c r="FN496">
        <v>5.7</v>
      </c>
      <c r="FO496">
        <v>7.1</v>
      </c>
      <c r="FP496">
        <v>8.1999999999999993</v>
      </c>
      <c r="FQ496">
        <v>3.5</v>
      </c>
      <c r="FR496">
        <v>1.3</v>
      </c>
      <c r="FS496">
        <v>8</v>
      </c>
      <c r="FZ496" s="115" t="s">
        <v>1871</v>
      </c>
      <c r="GA496" s="115" t="s">
        <v>1871</v>
      </c>
      <c r="GB496" t="s">
        <v>1302</v>
      </c>
      <c r="GC496" s="68" t="s">
        <v>2364</v>
      </c>
    </row>
    <row r="497" spans="1:185" x14ac:dyDescent="0.25">
      <c r="A497">
        <v>55934</v>
      </c>
      <c r="B497">
        <v>3080</v>
      </c>
      <c r="C497">
        <v>120</v>
      </c>
      <c r="D497">
        <v>811</v>
      </c>
      <c r="E497">
        <v>37</v>
      </c>
      <c r="F497">
        <v>1845</v>
      </c>
      <c r="G497">
        <v>83</v>
      </c>
      <c r="H497">
        <v>424</v>
      </c>
      <c r="I497">
        <v>0</v>
      </c>
      <c r="J497">
        <v>200</v>
      </c>
      <c r="K497">
        <v>9</v>
      </c>
      <c r="L497">
        <v>611</v>
      </c>
      <c r="M497">
        <v>28</v>
      </c>
      <c r="N497">
        <v>167</v>
      </c>
      <c r="O497">
        <v>16</v>
      </c>
      <c r="P497">
        <v>320</v>
      </c>
      <c r="Q497">
        <v>31</v>
      </c>
      <c r="R497">
        <v>367</v>
      </c>
      <c r="S497">
        <v>15</v>
      </c>
      <c r="T497">
        <v>418</v>
      </c>
      <c r="U497">
        <v>14</v>
      </c>
      <c r="V497">
        <v>573</v>
      </c>
      <c r="W497">
        <v>7</v>
      </c>
      <c r="X497">
        <v>1553</v>
      </c>
      <c r="Y497">
        <v>68</v>
      </c>
      <c r="Z497">
        <v>1527</v>
      </c>
      <c r="AA497">
        <v>52</v>
      </c>
      <c r="AB497">
        <v>2962</v>
      </c>
      <c r="AC497">
        <v>100</v>
      </c>
      <c r="AD497">
        <v>17</v>
      </c>
      <c r="AE497">
        <v>2</v>
      </c>
      <c r="AF497">
        <v>0</v>
      </c>
      <c r="AG497">
        <v>0</v>
      </c>
      <c r="AH497">
        <v>38</v>
      </c>
      <c r="AI497">
        <v>0</v>
      </c>
      <c r="AJ497">
        <v>40</v>
      </c>
      <c r="AK497">
        <v>18</v>
      </c>
      <c r="AL497">
        <v>23</v>
      </c>
      <c r="AM497">
        <v>0</v>
      </c>
      <c r="AN497">
        <v>56</v>
      </c>
      <c r="AO497">
        <v>18</v>
      </c>
      <c r="AP497">
        <v>2946</v>
      </c>
      <c r="AQ497">
        <v>100</v>
      </c>
      <c r="AR497">
        <v>289</v>
      </c>
      <c r="AS497">
        <v>13</v>
      </c>
      <c r="AT497">
        <v>2791</v>
      </c>
      <c r="AU497">
        <v>107</v>
      </c>
      <c r="AV497">
        <v>3015</v>
      </c>
      <c r="AW497">
        <v>102</v>
      </c>
      <c r="AX497">
        <v>65</v>
      </c>
      <c r="AY497">
        <v>18</v>
      </c>
      <c r="AZ497">
        <v>26</v>
      </c>
      <c r="BA497">
        <v>10</v>
      </c>
      <c r="BB497">
        <v>39</v>
      </c>
      <c r="BC497">
        <v>8</v>
      </c>
      <c r="BD497">
        <v>93</v>
      </c>
      <c r="BE497">
        <v>3</v>
      </c>
      <c r="BF497">
        <v>565</v>
      </c>
      <c r="BG497">
        <v>35</v>
      </c>
      <c r="BH497">
        <v>841</v>
      </c>
      <c r="BI497">
        <v>27</v>
      </c>
      <c r="BJ497">
        <v>603</v>
      </c>
      <c r="BK497">
        <v>2</v>
      </c>
      <c r="BL497">
        <v>1648</v>
      </c>
      <c r="BM497">
        <v>66</v>
      </c>
      <c r="BN497">
        <v>1623</v>
      </c>
      <c r="BO497">
        <v>62</v>
      </c>
      <c r="BP497">
        <v>25</v>
      </c>
      <c r="BQ497">
        <v>4</v>
      </c>
      <c r="BR497">
        <v>197</v>
      </c>
      <c r="BS497">
        <v>17</v>
      </c>
      <c r="BT497">
        <v>1204</v>
      </c>
      <c r="BU497">
        <v>30</v>
      </c>
      <c r="BV497">
        <v>489</v>
      </c>
      <c r="BW497">
        <v>47</v>
      </c>
      <c r="BX497">
        <v>152</v>
      </c>
      <c r="BY497">
        <v>6</v>
      </c>
      <c r="BZ497">
        <v>161</v>
      </c>
      <c r="CA497">
        <v>25</v>
      </c>
      <c r="CB497">
        <v>224</v>
      </c>
      <c r="CC497">
        <v>25</v>
      </c>
      <c r="CD497">
        <v>1203</v>
      </c>
      <c r="CE497">
        <v>69</v>
      </c>
      <c r="CF497">
        <v>1644</v>
      </c>
      <c r="CG497">
        <v>24</v>
      </c>
      <c r="CH497">
        <v>120</v>
      </c>
      <c r="CI497">
        <v>2960</v>
      </c>
      <c r="CJ497">
        <v>2630</v>
      </c>
      <c r="CK497">
        <v>739</v>
      </c>
      <c r="CL497">
        <v>2862</v>
      </c>
      <c r="CM497">
        <v>79</v>
      </c>
      <c r="CN497">
        <v>20</v>
      </c>
      <c r="CO497">
        <v>105</v>
      </c>
      <c r="CP497">
        <v>222</v>
      </c>
      <c r="CQ497">
        <v>106</v>
      </c>
      <c r="CR497">
        <v>33</v>
      </c>
      <c r="CS497">
        <v>132</v>
      </c>
      <c r="CT497">
        <v>64</v>
      </c>
      <c r="CU497">
        <v>21</v>
      </c>
      <c r="CV497">
        <v>77</v>
      </c>
      <c r="CW497">
        <v>44</v>
      </c>
      <c r="CX497">
        <v>763</v>
      </c>
      <c r="CY497">
        <v>71</v>
      </c>
      <c r="CZ497">
        <v>66</v>
      </c>
      <c r="DA497">
        <v>46</v>
      </c>
      <c r="DB497">
        <v>43</v>
      </c>
      <c r="DC497">
        <v>9</v>
      </c>
      <c r="DD497">
        <v>49</v>
      </c>
      <c r="DE497">
        <v>332</v>
      </c>
      <c r="DF497">
        <v>892</v>
      </c>
      <c r="DG497">
        <v>746</v>
      </c>
      <c r="DH497">
        <v>271</v>
      </c>
      <c r="DI497">
        <v>53</v>
      </c>
      <c r="DJ497">
        <v>34</v>
      </c>
      <c r="DK497">
        <v>93</v>
      </c>
      <c r="DL497">
        <v>64</v>
      </c>
      <c r="DM497">
        <v>2896</v>
      </c>
      <c r="DN497">
        <v>166</v>
      </c>
      <c r="DO497">
        <v>1035</v>
      </c>
      <c r="DP497">
        <v>189</v>
      </c>
      <c r="DQ497">
        <v>31</v>
      </c>
      <c r="DR497">
        <v>40</v>
      </c>
      <c r="DS497">
        <v>24</v>
      </c>
      <c r="DT497">
        <v>7</v>
      </c>
      <c r="DU497">
        <v>21</v>
      </c>
      <c r="DV497">
        <v>32</v>
      </c>
      <c r="DW497">
        <v>1224</v>
      </c>
      <c r="DX497" t="s">
        <v>1857</v>
      </c>
      <c r="DY497" t="s">
        <v>1070</v>
      </c>
      <c r="DZ497" t="s">
        <v>1663</v>
      </c>
      <c r="EA497" s="68" t="s">
        <v>700</v>
      </c>
      <c r="EB497">
        <v>55934</v>
      </c>
      <c r="EC497">
        <v>1.3</v>
      </c>
      <c r="ED497">
        <v>4.4000000000000004</v>
      </c>
      <c r="EE497">
        <v>2.6</v>
      </c>
      <c r="EF497">
        <v>8.1999999999999993</v>
      </c>
      <c r="EG497">
        <v>5.8</v>
      </c>
      <c r="EH497">
        <v>2.6</v>
      </c>
      <c r="EI497">
        <v>3.6</v>
      </c>
      <c r="EJ497">
        <v>1.4</v>
      </c>
      <c r="EK497">
        <v>6.9</v>
      </c>
      <c r="EL497">
        <v>2.4</v>
      </c>
      <c r="EM497">
        <v>1.7</v>
      </c>
      <c r="EN497">
        <v>4</v>
      </c>
      <c r="EO497">
        <v>1.8</v>
      </c>
      <c r="EP497">
        <v>1.7</v>
      </c>
      <c r="EQ497">
        <v>1.3</v>
      </c>
      <c r="ER497">
        <v>17.899999999999999</v>
      </c>
      <c r="ET497">
        <v>34.9</v>
      </c>
      <c r="EU497">
        <v>18.100000000000001</v>
      </c>
      <c r="EV497">
        <v>45.4</v>
      </c>
      <c r="EW497">
        <v>21.1</v>
      </c>
      <c r="EX497">
        <v>1.3</v>
      </c>
      <c r="EY497">
        <v>1.3</v>
      </c>
      <c r="EZ497">
        <v>20.7</v>
      </c>
      <c r="FA497">
        <v>39.5</v>
      </c>
      <c r="FB497">
        <v>27.3</v>
      </c>
      <c r="FC497">
        <v>5.2</v>
      </c>
      <c r="FD497">
        <v>1.4</v>
      </c>
      <c r="FE497">
        <v>4.4000000000000004</v>
      </c>
      <c r="FF497">
        <v>3.6</v>
      </c>
      <c r="FG497">
        <v>2.2000000000000002</v>
      </c>
      <c r="FH497">
        <v>0.4</v>
      </c>
      <c r="FI497">
        <v>1.7</v>
      </c>
      <c r="FJ497">
        <v>1.7</v>
      </c>
      <c r="FK497">
        <v>19.399999999999999</v>
      </c>
      <c r="FL497">
        <v>5.8</v>
      </c>
      <c r="FM497">
        <v>1.5</v>
      </c>
      <c r="FN497">
        <v>5.0999999999999996</v>
      </c>
      <c r="FO497">
        <v>4.2</v>
      </c>
      <c r="FP497">
        <v>7.1</v>
      </c>
      <c r="FQ497">
        <v>2.6</v>
      </c>
      <c r="FR497">
        <v>1.2</v>
      </c>
      <c r="FS497">
        <v>17</v>
      </c>
      <c r="FZ497" s="115" t="s">
        <v>1871</v>
      </c>
      <c r="GA497" s="115" t="s">
        <v>1871</v>
      </c>
      <c r="GB497" t="s">
        <v>1303</v>
      </c>
      <c r="GC497" s="68" t="s">
        <v>2364</v>
      </c>
    </row>
    <row r="498" spans="1:185" x14ac:dyDescent="0.25">
      <c r="A498">
        <v>55936</v>
      </c>
      <c r="B498">
        <v>1734</v>
      </c>
      <c r="C498">
        <v>71</v>
      </c>
      <c r="D498">
        <v>481</v>
      </c>
      <c r="E498">
        <v>10</v>
      </c>
      <c r="F498">
        <v>987</v>
      </c>
      <c r="G498">
        <v>61</v>
      </c>
      <c r="H498">
        <v>266</v>
      </c>
      <c r="I498">
        <v>0</v>
      </c>
      <c r="J498">
        <v>165</v>
      </c>
      <c r="K498">
        <v>4</v>
      </c>
      <c r="L498">
        <v>316</v>
      </c>
      <c r="M498">
        <v>6</v>
      </c>
      <c r="N498">
        <v>132</v>
      </c>
      <c r="O498">
        <v>33</v>
      </c>
      <c r="P498">
        <v>158</v>
      </c>
      <c r="Q498">
        <v>5</v>
      </c>
      <c r="R498">
        <v>232</v>
      </c>
      <c r="S498">
        <v>14</v>
      </c>
      <c r="T498">
        <v>226</v>
      </c>
      <c r="U498">
        <v>2</v>
      </c>
      <c r="V498">
        <v>239</v>
      </c>
      <c r="W498">
        <v>7</v>
      </c>
      <c r="X498">
        <v>809</v>
      </c>
      <c r="Y498">
        <v>52</v>
      </c>
      <c r="Z498">
        <v>925</v>
      </c>
      <c r="AA498">
        <v>19</v>
      </c>
      <c r="AB498">
        <v>1659</v>
      </c>
      <c r="AC498">
        <v>61</v>
      </c>
      <c r="AD498">
        <v>29</v>
      </c>
      <c r="AE498">
        <v>0</v>
      </c>
      <c r="AF498">
        <v>5</v>
      </c>
      <c r="AG498">
        <v>0</v>
      </c>
      <c r="AH498">
        <v>7</v>
      </c>
      <c r="AI498">
        <v>3</v>
      </c>
      <c r="AJ498">
        <v>1</v>
      </c>
      <c r="AK498">
        <v>0</v>
      </c>
      <c r="AL498">
        <v>33</v>
      </c>
      <c r="AM498">
        <v>7</v>
      </c>
      <c r="AN498">
        <v>21</v>
      </c>
      <c r="AO498">
        <v>0</v>
      </c>
      <c r="AP498">
        <v>1639</v>
      </c>
      <c r="AQ498">
        <v>61</v>
      </c>
      <c r="AR498">
        <v>202</v>
      </c>
      <c r="AS498">
        <v>2</v>
      </c>
      <c r="AT498">
        <v>1532</v>
      </c>
      <c r="AU498">
        <v>69</v>
      </c>
      <c r="AV498">
        <v>1725</v>
      </c>
      <c r="AW498">
        <v>68</v>
      </c>
      <c r="AX498">
        <v>9</v>
      </c>
      <c r="AY498">
        <v>3</v>
      </c>
      <c r="AZ498">
        <v>8</v>
      </c>
      <c r="BA498">
        <v>3</v>
      </c>
      <c r="BB498">
        <v>1</v>
      </c>
      <c r="BC498">
        <v>0</v>
      </c>
      <c r="BD498">
        <v>64</v>
      </c>
      <c r="BE498">
        <v>1</v>
      </c>
      <c r="BF498">
        <v>409</v>
      </c>
      <c r="BG498">
        <v>14</v>
      </c>
      <c r="BH498">
        <v>438</v>
      </c>
      <c r="BI498">
        <v>13</v>
      </c>
      <c r="BJ498">
        <v>210</v>
      </c>
      <c r="BK498">
        <v>0</v>
      </c>
      <c r="BL498">
        <v>856</v>
      </c>
      <c r="BM498">
        <v>53</v>
      </c>
      <c r="BN498">
        <v>840</v>
      </c>
      <c r="BO498">
        <v>51</v>
      </c>
      <c r="BP498">
        <v>16</v>
      </c>
      <c r="BQ498">
        <v>2</v>
      </c>
      <c r="BR498">
        <v>131</v>
      </c>
      <c r="BS498">
        <v>8</v>
      </c>
      <c r="BT498">
        <v>627</v>
      </c>
      <c r="BU498">
        <v>30</v>
      </c>
      <c r="BV498">
        <v>271</v>
      </c>
      <c r="BW498">
        <v>25</v>
      </c>
      <c r="BX498">
        <v>89</v>
      </c>
      <c r="BY498">
        <v>6</v>
      </c>
      <c r="BZ498">
        <v>124</v>
      </c>
      <c r="CA498">
        <v>17</v>
      </c>
      <c r="CB498">
        <v>210</v>
      </c>
      <c r="CC498">
        <v>17</v>
      </c>
      <c r="CD498">
        <v>813</v>
      </c>
      <c r="CE498">
        <v>52</v>
      </c>
      <c r="CF498">
        <v>685</v>
      </c>
      <c r="CG498">
        <v>2</v>
      </c>
      <c r="CH498">
        <v>71</v>
      </c>
      <c r="CI498">
        <v>1663</v>
      </c>
      <c r="CJ498">
        <v>1353</v>
      </c>
      <c r="CK498">
        <v>567</v>
      </c>
      <c r="CL498">
        <v>1614</v>
      </c>
      <c r="CM498">
        <v>28</v>
      </c>
      <c r="CN498">
        <v>10</v>
      </c>
      <c r="CO498">
        <v>64</v>
      </c>
      <c r="CP498">
        <v>68</v>
      </c>
      <c r="CQ498">
        <v>99</v>
      </c>
      <c r="CR498">
        <v>26</v>
      </c>
      <c r="CS498">
        <v>109</v>
      </c>
      <c r="CT498">
        <v>66</v>
      </c>
      <c r="CU498">
        <v>13</v>
      </c>
      <c r="CV498">
        <v>19</v>
      </c>
      <c r="CW498">
        <v>53</v>
      </c>
      <c r="CX498">
        <v>298</v>
      </c>
      <c r="CY498">
        <v>48</v>
      </c>
      <c r="CZ498">
        <v>55</v>
      </c>
      <c r="DA498">
        <v>27</v>
      </c>
      <c r="DB498">
        <v>23</v>
      </c>
      <c r="DC498">
        <v>40</v>
      </c>
      <c r="DD498">
        <v>67</v>
      </c>
      <c r="DE498">
        <v>221</v>
      </c>
      <c r="DF498">
        <v>466</v>
      </c>
      <c r="DG498">
        <v>367</v>
      </c>
      <c r="DH498">
        <v>151</v>
      </c>
      <c r="DI498">
        <v>38</v>
      </c>
      <c r="DJ498">
        <v>28</v>
      </c>
      <c r="DK498">
        <v>61</v>
      </c>
      <c r="DL498">
        <v>39</v>
      </c>
      <c r="DM498">
        <v>1576</v>
      </c>
      <c r="DN498">
        <v>168</v>
      </c>
      <c r="DO498">
        <v>547</v>
      </c>
      <c r="DP498">
        <v>140</v>
      </c>
      <c r="DQ498">
        <v>26</v>
      </c>
      <c r="DR498">
        <v>11</v>
      </c>
      <c r="DS498">
        <v>18</v>
      </c>
      <c r="DT498">
        <v>13</v>
      </c>
      <c r="DU498">
        <v>4</v>
      </c>
      <c r="DV498">
        <v>42</v>
      </c>
      <c r="DW498">
        <v>687</v>
      </c>
      <c r="DX498" t="s">
        <v>1857</v>
      </c>
      <c r="DY498" t="s">
        <v>1065</v>
      </c>
      <c r="DZ498" t="s">
        <v>1664</v>
      </c>
      <c r="EA498" s="68" t="s">
        <v>700</v>
      </c>
      <c r="EB498">
        <v>55936</v>
      </c>
      <c r="EC498">
        <v>1.7</v>
      </c>
      <c r="ED498">
        <v>2.7</v>
      </c>
      <c r="EE498">
        <v>2.2999999999999998</v>
      </c>
      <c r="EF498">
        <v>12.7</v>
      </c>
      <c r="EG498">
        <v>2.9</v>
      </c>
      <c r="EH498">
        <v>4.3</v>
      </c>
      <c r="EI498">
        <v>1</v>
      </c>
      <c r="EJ498">
        <v>1.9</v>
      </c>
      <c r="EK498">
        <v>16.399999999999999</v>
      </c>
      <c r="EL498">
        <v>2</v>
      </c>
      <c r="EM498">
        <v>2.6</v>
      </c>
      <c r="EN498">
        <v>6.4</v>
      </c>
      <c r="EO498">
        <v>2.9</v>
      </c>
      <c r="EP498">
        <v>1.3</v>
      </c>
      <c r="EQ498">
        <v>1.5</v>
      </c>
      <c r="ER498">
        <v>40.4</v>
      </c>
      <c r="ES498">
        <v>97.3</v>
      </c>
      <c r="ET498">
        <v>47.3</v>
      </c>
      <c r="EU498">
        <v>100</v>
      </c>
      <c r="EV498">
        <v>26.6</v>
      </c>
      <c r="EW498">
        <v>47.5</v>
      </c>
      <c r="EX498">
        <v>1.6</v>
      </c>
      <c r="EY498">
        <v>1.6</v>
      </c>
      <c r="EZ498">
        <v>44.8</v>
      </c>
      <c r="FA498">
        <v>49.5</v>
      </c>
      <c r="FB498">
        <v>100</v>
      </c>
      <c r="FC498">
        <v>1.1000000000000001</v>
      </c>
      <c r="FD498">
        <v>1.9</v>
      </c>
      <c r="FE498">
        <v>3.9</v>
      </c>
      <c r="FF498">
        <v>2.2000000000000002</v>
      </c>
      <c r="FG498">
        <v>1.9</v>
      </c>
      <c r="FH498">
        <v>8</v>
      </c>
      <c r="FI498">
        <v>2.9</v>
      </c>
      <c r="FJ498">
        <v>2.9</v>
      </c>
      <c r="FK498">
        <v>13.4</v>
      </c>
      <c r="FL498">
        <v>4.2</v>
      </c>
      <c r="FM498">
        <v>2.9</v>
      </c>
      <c r="FN498">
        <v>6.3</v>
      </c>
      <c r="FO498">
        <v>4.9000000000000004</v>
      </c>
      <c r="FP498">
        <v>7.6</v>
      </c>
      <c r="FQ498">
        <v>3</v>
      </c>
      <c r="FR498">
        <v>0.4</v>
      </c>
      <c r="FS498">
        <v>17</v>
      </c>
      <c r="FZ498" s="115" t="s">
        <v>1871</v>
      </c>
      <c r="GA498" s="115" t="s">
        <v>1871</v>
      </c>
      <c r="GB498" t="s">
        <v>1304</v>
      </c>
      <c r="GC498" s="68" t="s">
        <v>2364</v>
      </c>
    </row>
    <row r="499" spans="1:185" x14ac:dyDescent="0.25">
      <c r="A499">
        <v>55939</v>
      </c>
      <c r="B499">
        <v>1939</v>
      </c>
      <c r="C499">
        <v>394</v>
      </c>
      <c r="D499">
        <v>563</v>
      </c>
      <c r="E499">
        <v>209</v>
      </c>
      <c r="F499">
        <v>937</v>
      </c>
      <c r="G499">
        <v>182</v>
      </c>
      <c r="H499">
        <v>439</v>
      </c>
      <c r="I499">
        <v>3</v>
      </c>
      <c r="J499">
        <v>213</v>
      </c>
      <c r="K499">
        <v>105</v>
      </c>
      <c r="L499">
        <v>350</v>
      </c>
      <c r="M499">
        <v>104</v>
      </c>
      <c r="N499">
        <v>96</v>
      </c>
      <c r="O499">
        <v>21</v>
      </c>
      <c r="P499">
        <v>206</v>
      </c>
      <c r="Q499">
        <v>109</v>
      </c>
      <c r="R499">
        <v>127</v>
      </c>
      <c r="S499">
        <v>19</v>
      </c>
      <c r="T499">
        <v>207</v>
      </c>
      <c r="U499">
        <v>5</v>
      </c>
      <c r="V499">
        <v>301</v>
      </c>
      <c r="W499">
        <v>28</v>
      </c>
      <c r="X499">
        <v>932</v>
      </c>
      <c r="Y499">
        <v>196</v>
      </c>
      <c r="Z499">
        <v>1007</v>
      </c>
      <c r="AA499">
        <v>198</v>
      </c>
      <c r="AB499">
        <v>1892</v>
      </c>
      <c r="AC499">
        <v>391</v>
      </c>
      <c r="AD499">
        <v>7</v>
      </c>
      <c r="AE499">
        <v>3</v>
      </c>
      <c r="AF499">
        <v>0</v>
      </c>
      <c r="AG499">
        <v>0</v>
      </c>
      <c r="AH499">
        <v>9</v>
      </c>
      <c r="AI499">
        <v>0</v>
      </c>
      <c r="AJ499">
        <v>0</v>
      </c>
      <c r="AK499">
        <v>0</v>
      </c>
      <c r="AL499">
        <v>29</v>
      </c>
      <c r="AM499">
        <v>0</v>
      </c>
      <c r="AN499">
        <v>15</v>
      </c>
      <c r="AO499">
        <v>5</v>
      </c>
      <c r="AP499">
        <v>1877</v>
      </c>
      <c r="AQ499">
        <v>386</v>
      </c>
      <c r="AR499">
        <v>253</v>
      </c>
      <c r="AS499">
        <v>15</v>
      </c>
      <c r="AT499">
        <v>1686</v>
      </c>
      <c r="AU499">
        <v>379</v>
      </c>
      <c r="AV499">
        <v>1922</v>
      </c>
      <c r="AW499">
        <v>389</v>
      </c>
      <c r="AX499">
        <v>17</v>
      </c>
      <c r="AY499">
        <v>5</v>
      </c>
      <c r="AZ499">
        <v>8</v>
      </c>
      <c r="BA499">
        <v>0</v>
      </c>
      <c r="BB499">
        <v>9</v>
      </c>
      <c r="BC499">
        <v>5</v>
      </c>
      <c r="BD499">
        <v>183</v>
      </c>
      <c r="BE499">
        <v>91</v>
      </c>
      <c r="BF499">
        <v>385</v>
      </c>
      <c r="BG499">
        <v>32</v>
      </c>
      <c r="BH499">
        <v>427</v>
      </c>
      <c r="BI499">
        <v>26</v>
      </c>
      <c r="BJ499">
        <v>285</v>
      </c>
      <c r="BK499">
        <v>15</v>
      </c>
      <c r="BL499">
        <v>778</v>
      </c>
      <c r="BM499">
        <v>115</v>
      </c>
      <c r="BN499">
        <v>749</v>
      </c>
      <c r="BO499">
        <v>111</v>
      </c>
      <c r="BP499">
        <v>29</v>
      </c>
      <c r="BQ499">
        <v>4</v>
      </c>
      <c r="BR499">
        <v>159</v>
      </c>
      <c r="BS499">
        <v>67</v>
      </c>
      <c r="BT499">
        <v>579</v>
      </c>
      <c r="BU499">
        <v>96</v>
      </c>
      <c r="BV499">
        <v>228</v>
      </c>
      <c r="BW499">
        <v>35</v>
      </c>
      <c r="BX499">
        <v>130</v>
      </c>
      <c r="BY499">
        <v>51</v>
      </c>
      <c r="BZ499">
        <v>412</v>
      </c>
      <c r="CA499">
        <v>211</v>
      </c>
      <c r="CB499">
        <v>571</v>
      </c>
      <c r="CC499">
        <v>255</v>
      </c>
      <c r="CD499">
        <v>756</v>
      </c>
      <c r="CE499">
        <v>114</v>
      </c>
      <c r="CF499">
        <v>606</v>
      </c>
      <c r="CG499">
        <v>25</v>
      </c>
      <c r="CH499">
        <v>394</v>
      </c>
      <c r="CI499">
        <v>1545</v>
      </c>
      <c r="CJ499">
        <v>1116</v>
      </c>
      <c r="CK499">
        <v>769</v>
      </c>
      <c r="CL499">
        <v>1570</v>
      </c>
      <c r="CM499">
        <v>255</v>
      </c>
      <c r="CN499">
        <v>174</v>
      </c>
      <c r="CO499">
        <v>122</v>
      </c>
      <c r="CP499">
        <v>44</v>
      </c>
      <c r="CQ499">
        <v>114</v>
      </c>
      <c r="CR499">
        <v>36</v>
      </c>
      <c r="CS499">
        <v>99</v>
      </c>
      <c r="CT499">
        <v>38</v>
      </c>
      <c r="CU499">
        <v>19</v>
      </c>
      <c r="CV499">
        <v>42</v>
      </c>
      <c r="CW499">
        <v>46</v>
      </c>
      <c r="CX499">
        <v>184</v>
      </c>
      <c r="CY499">
        <v>47</v>
      </c>
      <c r="CZ499">
        <v>31</v>
      </c>
      <c r="DA499">
        <v>33</v>
      </c>
      <c r="DB499">
        <v>35</v>
      </c>
      <c r="DC499">
        <v>17</v>
      </c>
      <c r="DD499">
        <v>35</v>
      </c>
      <c r="DE499">
        <v>245</v>
      </c>
      <c r="DF499">
        <v>531</v>
      </c>
      <c r="DG499">
        <v>451</v>
      </c>
      <c r="DH499">
        <v>157</v>
      </c>
      <c r="DI499">
        <v>28</v>
      </c>
      <c r="DJ499">
        <v>15</v>
      </c>
      <c r="DK499">
        <v>52</v>
      </c>
      <c r="DL499">
        <v>20</v>
      </c>
      <c r="DM499">
        <v>1768</v>
      </c>
      <c r="DN499">
        <v>180</v>
      </c>
      <c r="DO499">
        <v>616</v>
      </c>
      <c r="DP499">
        <v>160</v>
      </c>
      <c r="DQ499">
        <v>33</v>
      </c>
      <c r="DR499">
        <v>14</v>
      </c>
      <c r="DS499">
        <v>28</v>
      </c>
      <c r="DT499">
        <v>3</v>
      </c>
      <c r="DU499">
        <v>13</v>
      </c>
      <c r="DV499">
        <v>26</v>
      </c>
      <c r="DW499">
        <v>776</v>
      </c>
      <c r="DX499" t="s">
        <v>1857</v>
      </c>
      <c r="DY499" t="s">
        <v>1038</v>
      </c>
      <c r="DZ499" t="s">
        <v>1665</v>
      </c>
      <c r="EA499" s="68" t="s">
        <v>700</v>
      </c>
      <c r="EB499">
        <v>55939</v>
      </c>
      <c r="EC499">
        <v>6.9</v>
      </c>
      <c r="ED499">
        <v>17.899999999999999</v>
      </c>
      <c r="EE499">
        <v>13.7</v>
      </c>
      <c r="EF499">
        <v>9.8000000000000007</v>
      </c>
      <c r="EG499">
        <v>16.3</v>
      </c>
      <c r="EH499">
        <v>10.3</v>
      </c>
      <c r="EI499">
        <v>2.4</v>
      </c>
      <c r="EJ499">
        <v>5.9</v>
      </c>
      <c r="EK499">
        <v>2.2000000000000002</v>
      </c>
      <c r="EL499">
        <v>15.2</v>
      </c>
      <c r="EM499">
        <v>5.9</v>
      </c>
      <c r="EN499">
        <v>1</v>
      </c>
      <c r="EO499">
        <v>6.5</v>
      </c>
      <c r="EP499">
        <v>7.9</v>
      </c>
      <c r="EQ499">
        <v>7.1</v>
      </c>
      <c r="ER499">
        <v>57.1</v>
      </c>
      <c r="ET499">
        <v>72.5</v>
      </c>
      <c r="EV499">
        <v>40.4</v>
      </c>
      <c r="EW499">
        <v>34.799999999999997</v>
      </c>
      <c r="EX499">
        <v>7.1</v>
      </c>
      <c r="EY499">
        <v>7</v>
      </c>
      <c r="EZ499">
        <v>30.6</v>
      </c>
      <c r="FA499">
        <v>76.900000000000006</v>
      </c>
      <c r="FB499">
        <v>47.4</v>
      </c>
      <c r="FC499">
        <v>3.8</v>
      </c>
      <c r="FD499">
        <v>7.8</v>
      </c>
      <c r="FE499">
        <v>17.100000000000001</v>
      </c>
      <c r="FF499">
        <v>4.8</v>
      </c>
      <c r="FG499">
        <v>4.0999999999999996</v>
      </c>
      <c r="FH499">
        <v>3.6</v>
      </c>
      <c r="FI499">
        <v>5</v>
      </c>
      <c r="FJ499">
        <v>5.2</v>
      </c>
      <c r="FK499">
        <v>14.4</v>
      </c>
      <c r="FL499">
        <v>13</v>
      </c>
      <c r="FM499">
        <v>6.1</v>
      </c>
      <c r="FN499">
        <v>7.5</v>
      </c>
      <c r="FO499">
        <v>15.3</v>
      </c>
      <c r="FP499">
        <v>19.899999999999999</v>
      </c>
      <c r="FQ499">
        <v>5.0999999999999996</v>
      </c>
      <c r="FR499">
        <v>3.1</v>
      </c>
      <c r="FS499">
        <v>154</v>
      </c>
      <c r="FZ499" t="s">
        <v>1871</v>
      </c>
      <c r="GA499" t="s">
        <v>1872</v>
      </c>
      <c r="GB499" t="s">
        <v>1305</v>
      </c>
      <c r="GC499" s="68" t="s">
        <v>2364</v>
      </c>
    </row>
    <row r="500" spans="1:185" x14ac:dyDescent="0.25">
      <c r="A500">
        <v>55943</v>
      </c>
      <c r="B500">
        <v>2969</v>
      </c>
      <c r="C500">
        <v>147</v>
      </c>
      <c r="D500">
        <v>720</v>
      </c>
      <c r="E500">
        <v>37</v>
      </c>
      <c r="F500">
        <v>1723</v>
      </c>
      <c r="G500">
        <v>107</v>
      </c>
      <c r="H500">
        <v>526</v>
      </c>
      <c r="I500">
        <v>3</v>
      </c>
      <c r="J500">
        <v>258</v>
      </c>
      <c r="K500">
        <v>5</v>
      </c>
      <c r="L500">
        <v>462</v>
      </c>
      <c r="M500">
        <v>32</v>
      </c>
      <c r="N500">
        <v>157</v>
      </c>
      <c r="O500">
        <v>13</v>
      </c>
      <c r="P500">
        <v>281</v>
      </c>
      <c r="Q500">
        <v>7</v>
      </c>
      <c r="R500">
        <v>311</v>
      </c>
      <c r="S500">
        <v>33</v>
      </c>
      <c r="T500">
        <v>423</v>
      </c>
      <c r="U500">
        <v>25</v>
      </c>
      <c r="V500">
        <v>551</v>
      </c>
      <c r="W500">
        <v>29</v>
      </c>
      <c r="X500">
        <v>1516</v>
      </c>
      <c r="Y500">
        <v>78</v>
      </c>
      <c r="Z500">
        <v>1453</v>
      </c>
      <c r="AA500">
        <v>69</v>
      </c>
      <c r="AB500">
        <v>2911</v>
      </c>
      <c r="AC500">
        <v>147</v>
      </c>
      <c r="AD500">
        <v>1</v>
      </c>
      <c r="AE500">
        <v>0</v>
      </c>
      <c r="AF500">
        <v>15</v>
      </c>
      <c r="AG500">
        <v>0</v>
      </c>
      <c r="AH500">
        <v>0</v>
      </c>
      <c r="AI500">
        <v>0</v>
      </c>
      <c r="AJ500">
        <v>8</v>
      </c>
      <c r="AK500">
        <v>0</v>
      </c>
      <c r="AL500">
        <v>34</v>
      </c>
      <c r="AM500">
        <v>0</v>
      </c>
      <c r="AN500">
        <v>9</v>
      </c>
      <c r="AO500">
        <v>0</v>
      </c>
      <c r="AP500">
        <v>2910</v>
      </c>
      <c r="AQ500">
        <v>147</v>
      </c>
      <c r="AR500">
        <v>342</v>
      </c>
      <c r="AS500">
        <v>22</v>
      </c>
      <c r="AT500">
        <v>2627</v>
      </c>
      <c r="AU500">
        <v>125</v>
      </c>
      <c r="AV500">
        <v>2959</v>
      </c>
      <c r="AW500">
        <v>147</v>
      </c>
      <c r="AX500">
        <v>10</v>
      </c>
      <c r="AY500">
        <v>0</v>
      </c>
      <c r="AZ500">
        <v>9</v>
      </c>
      <c r="BA500">
        <v>0</v>
      </c>
      <c r="BB500">
        <v>1</v>
      </c>
      <c r="BC500">
        <v>0</v>
      </c>
      <c r="BD500">
        <v>85</v>
      </c>
      <c r="BE500">
        <v>13</v>
      </c>
      <c r="BF500">
        <v>699</v>
      </c>
      <c r="BG500">
        <v>46</v>
      </c>
      <c r="BH500">
        <v>851</v>
      </c>
      <c r="BI500">
        <v>35</v>
      </c>
      <c r="BJ500">
        <v>457</v>
      </c>
      <c r="BK500">
        <v>3</v>
      </c>
      <c r="BL500">
        <v>1487</v>
      </c>
      <c r="BM500">
        <v>86</v>
      </c>
      <c r="BN500">
        <v>1441</v>
      </c>
      <c r="BO500">
        <v>73</v>
      </c>
      <c r="BP500">
        <v>46</v>
      </c>
      <c r="BQ500">
        <v>13</v>
      </c>
      <c r="BR500">
        <v>236</v>
      </c>
      <c r="BS500">
        <v>21</v>
      </c>
      <c r="BT500">
        <v>1088</v>
      </c>
      <c r="BU500">
        <v>58</v>
      </c>
      <c r="BV500">
        <v>433</v>
      </c>
      <c r="BW500">
        <v>34</v>
      </c>
      <c r="BX500">
        <v>202</v>
      </c>
      <c r="BY500">
        <v>15</v>
      </c>
      <c r="BZ500">
        <v>299</v>
      </c>
      <c r="CA500">
        <v>11</v>
      </c>
      <c r="CB500">
        <v>463</v>
      </c>
      <c r="CC500">
        <v>14</v>
      </c>
      <c r="CD500">
        <v>1464</v>
      </c>
      <c r="CE500">
        <v>117</v>
      </c>
      <c r="CF500">
        <v>1037</v>
      </c>
      <c r="CG500">
        <v>11</v>
      </c>
      <c r="CH500">
        <v>147</v>
      </c>
      <c r="CI500">
        <v>2822</v>
      </c>
      <c r="CJ500">
        <v>2239</v>
      </c>
      <c r="CK500">
        <v>1091</v>
      </c>
      <c r="CL500">
        <v>2751</v>
      </c>
      <c r="CM500">
        <v>46</v>
      </c>
      <c r="CN500">
        <v>1</v>
      </c>
      <c r="CO500">
        <v>93</v>
      </c>
      <c r="CP500">
        <v>167</v>
      </c>
      <c r="CQ500">
        <v>235</v>
      </c>
      <c r="CR500">
        <v>39</v>
      </c>
      <c r="CS500">
        <v>155</v>
      </c>
      <c r="CT500">
        <v>63</v>
      </c>
      <c r="CU500">
        <v>46</v>
      </c>
      <c r="CV500">
        <v>63</v>
      </c>
      <c r="CW500">
        <v>125</v>
      </c>
      <c r="CX500">
        <v>418</v>
      </c>
      <c r="CY500">
        <v>79</v>
      </c>
      <c r="CZ500">
        <v>61</v>
      </c>
      <c r="DA500">
        <v>49</v>
      </c>
      <c r="DB500">
        <v>78</v>
      </c>
      <c r="DC500">
        <v>37</v>
      </c>
      <c r="DD500">
        <v>115</v>
      </c>
      <c r="DE500">
        <v>455</v>
      </c>
      <c r="DF500">
        <v>868</v>
      </c>
      <c r="DG500">
        <v>731</v>
      </c>
      <c r="DH500">
        <v>242</v>
      </c>
      <c r="DI500">
        <v>33</v>
      </c>
      <c r="DJ500">
        <v>16</v>
      </c>
      <c r="DK500">
        <v>104</v>
      </c>
      <c r="DL500">
        <v>75</v>
      </c>
      <c r="DM500">
        <v>2686</v>
      </c>
      <c r="DN500">
        <v>292</v>
      </c>
      <c r="DO500">
        <v>1081</v>
      </c>
      <c r="DP500">
        <v>242</v>
      </c>
      <c r="DQ500">
        <v>35</v>
      </c>
      <c r="DR500">
        <v>33</v>
      </c>
      <c r="DS500">
        <v>28</v>
      </c>
      <c r="DT500">
        <v>22</v>
      </c>
      <c r="DU500">
        <v>21</v>
      </c>
      <c r="DV500">
        <v>75</v>
      </c>
      <c r="DW500">
        <v>1323</v>
      </c>
      <c r="DX500" t="s">
        <v>1857</v>
      </c>
      <c r="DY500" t="s">
        <v>1043</v>
      </c>
      <c r="DZ500" t="s">
        <v>1043</v>
      </c>
      <c r="EA500" s="68" t="s">
        <v>700</v>
      </c>
      <c r="EB500">
        <v>55943</v>
      </c>
      <c r="EC500">
        <v>1.9</v>
      </c>
      <c r="ED500">
        <v>2.2999999999999998</v>
      </c>
      <c r="EE500">
        <v>5.9</v>
      </c>
      <c r="EF500">
        <v>4.8</v>
      </c>
      <c r="EG500">
        <v>2.6</v>
      </c>
      <c r="EH500">
        <v>10.1</v>
      </c>
      <c r="EI500">
        <v>3.6</v>
      </c>
      <c r="EJ500">
        <v>2.9</v>
      </c>
      <c r="EK500">
        <v>5.9</v>
      </c>
      <c r="EL500">
        <v>3.9</v>
      </c>
      <c r="EM500">
        <v>2</v>
      </c>
      <c r="EN500">
        <v>0.8</v>
      </c>
      <c r="EO500">
        <v>2.2000000000000002</v>
      </c>
      <c r="EP500">
        <v>2.2000000000000002</v>
      </c>
      <c r="EQ500">
        <v>1.9</v>
      </c>
      <c r="ER500">
        <v>100</v>
      </c>
      <c r="ES500">
        <v>56.2</v>
      </c>
      <c r="EU500">
        <v>76.900000000000006</v>
      </c>
      <c r="EV500">
        <v>37.299999999999997</v>
      </c>
      <c r="EW500">
        <v>72.5</v>
      </c>
      <c r="EX500">
        <v>1.9</v>
      </c>
      <c r="EY500">
        <v>1.9</v>
      </c>
      <c r="EZ500">
        <v>68.8</v>
      </c>
      <c r="FA500">
        <v>72.5</v>
      </c>
      <c r="FB500">
        <v>100</v>
      </c>
      <c r="FC500">
        <v>3.9</v>
      </c>
      <c r="FD500">
        <v>1.8</v>
      </c>
      <c r="FE500">
        <v>11.5</v>
      </c>
      <c r="FF500">
        <v>2.8</v>
      </c>
      <c r="FG500">
        <v>2.5</v>
      </c>
      <c r="FH500">
        <v>0.8</v>
      </c>
      <c r="FI500">
        <v>2.1</v>
      </c>
      <c r="FJ500">
        <v>2.1</v>
      </c>
      <c r="FK500">
        <v>22</v>
      </c>
      <c r="FL500">
        <v>5.4</v>
      </c>
      <c r="FM500">
        <v>1.9</v>
      </c>
      <c r="FN500">
        <v>5.0999999999999996</v>
      </c>
      <c r="FO500">
        <v>6</v>
      </c>
      <c r="FP500">
        <v>2.2000000000000002</v>
      </c>
      <c r="FQ500">
        <v>3.7</v>
      </c>
      <c r="FR500">
        <v>1.2</v>
      </c>
      <c r="FS500">
        <v>10</v>
      </c>
      <c r="FZ500" s="115" t="s">
        <v>1871</v>
      </c>
      <c r="GA500" s="115" t="s">
        <v>1871</v>
      </c>
      <c r="GB500" t="s">
        <v>1306</v>
      </c>
      <c r="GC500" s="68" t="s">
        <v>2364</v>
      </c>
    </row>
    <row r="501" spans="1:185" x14ac:dyDescent="0.25">
      <c r="A501">
        <v>55946</v>
      </c>
      <c r="B501">
        <v>3337</v>
      </c>
      <c r="C501">
        <v>202</v>
      </c>
      <c r="D501">
        <v>811</v>
      </c>
      <c r="E501">
        <v>44</v>
      </c>
      <c r="F501">
        <v>1953</v>
      </c>
      <c r="G501">
        <v>157</v>
      </c>
      <c r="H501">
        <v>573</v>
      </c>
      <c r="I501">
        <v>1</v>
      </c>
      <c r="J501">
        <v>201</v>
      </c>
      <c r="K501">
        <v>2</v>
      </c>
      <c r="L501">
        <v>610</v>
      </c>
      <c r="M501">
        <v>42</v>
      </c>
      <c r="N501">
        <v>282</v>
      </c>
      <c r="O501">
        <v>18</v>
      </c>
      <c r="P501">
        <v>387</v>
      </c>
      <c r="Q501">
        <v>56</v>
      </c>
      <c r="R501">
        <v>350</v>
      </c>
      <c r="S501">
        <v>10</v>
      </c>
      <c r="T501">
        <v>506</v>
      </c>
      <c r="U501">
        <v>44</v>
      </c>
      <c r="V501">
        <v>428</v>
      </c>
      <c r="W501">
        <v>29</v>
      </c>
      <c r="X501">
        <v>1745</v>
      </c>
      <c r="Y501">
        <v>130</v>
      </c>
      <c r="Z501">
        <v>1592</v>
      </c>
      <c r="AA501">
        <v>72</v>
      </c>
      <c r="AB501">
        <v>3161</v>
      </c>
      <c r="AC501">
        <v>192</v>
      </c>
      <c r="AD501">
        <v>43</v>
      </c>
      <c r="AE501">
        <v>0</v>
      </c>
      <c r="AF501">
        <v>1</v>
      </c>
      <c r="AG501">
        <v>0</v>
      </c>
      <c r="AH501">
        <v>35</v>
      </c>
      <c r="AI501">
        <v>2</v>
      </c>
      <c r="AJ501">
        <v>55</v>
      </c>
      <c r="AK501">
        <v>5</v>
      </c>
      <c r="AL501">
        <v>42</v>
      </c>
      <c r="AM501">
        <v>3</v>
      </c>
      <c r="AN501">
        <v>152</v>
      </c>
      <c r="AO501">
        <v>11</v>
      </c>
      <c r="AP501">
        <v>3073</v>
      </c>
      <c r="AQ501">
        <v>187</v>
      </c>
      <c r="AR501">
        <v>325</v>
      </c>
      <c r="AS501">
        <v>7</v>
      </c>
      <c r="AT501">
        <v>3012</v>
      </c>
      <c r="AU501">
        <v>195</v>
      </c>
      <c r="AV501">
        <v>3222</v>
      </c>
      <c r="AW501">
        <v>192</v>
      </c>
      <c r="AX501">
        <v>115</v>
      </c>
      <c r="AY501">
        <v>10</v>
      </c>
      <c r="AZ501">
        <v>55</v>
      </c>
      <c r="BA501">
        <v>0</v>
      </c>
      <c r="BB501">
        <v>60</v>
      </c>
      <c r="BC501">
        <v>10</v>
      </c>
      <c r="BD501">
        <v>148</v>
      </c>
      <c r="BE501">
        <v>21</v>
      </c>
      <c r="BF501">
        <v>827</v>
      </c>
      <c r="BG501">
        <v>80</v>
      </c>
      <c r="BH501">
        <v>764</v>
      </c>
      <c r="BI501">
        <v>30</v>
      </c>
      <c r="BJ501">
        <v>505</v>
      </c>
      <c r="BK501">
        <v>9</v>
      </c>
      <c r="BL501">
        <v>1703</v>
      </c>
      <c r="BM501">
        <v>131</v>
      </c>
      <c r="BN501">
        <v>1631</v>
      </c>
      <c r="BO501">
        <v>107</v>
      </c>
      <c r="BP501">
        <v>72</v>
      </c>
      <c r="BQ501">
        <v>24</v>
      </c>
      <c r="BR501">
        <v>250</v>
      </c>
      <c r="BS501">
        <v>26</v>
      </c>
      <c r="BT501">
        <v>1162</v>
      </c>
      <c r="BU501">
        <v>39</v>
      </c>
      <c r="BV501">
        <v>574</v>
      </c>
      <c r="BW501">
        <v>83</v>
      </c>
      <c r="BX501">
        <v>217</v>
      </c>
      <c r="BY501">
        <v>35</v>
      </c>
      <c r="BZ501">
        <v>211</v>
      </c>
      <c r="CA501">
        <v>15</v>
      </c>
      <c r="CB501">
        <v>398</v>
      </c>
      <c r="CC501">
        <v>34</v>
      </c>
      <c r="CD501">
        <v>1785</v>
      </c>
      <c r="CE501">
        <v>128</v>
      </c>
      <c r="CF501">
        <v>1147</v>
      </c>
      <c r="CG501">
        <v>40</v>
      </c>
      <c r="CH501">
        <v>202</v>
      </c>
      <c r="CI501">
        <v>3135</v>
      </c>
      <c r="CJ501">
        <v>2511</v>
      </c>
      <c r="CK501">
        <v>1114</v>
      </c>
      <c r="CL501">
        <v>3036</v>
      </c>
      <c r="CM501">
        <v>217</v>
      </c>
      <c r="CN501">
        <v>58</v>
      </c>
      <c r="CO501">
        <v>169</v>
      </c>
      <c r="CP501">
        <v>165</v>
      </c>
      <c r="CQ501">
        <v>248</v>
      </c>
      <c r="CR501">
        <v>59</v>
      </c>
      <c r="CS501">
        <v>190</v>
      </c>
      <c r="CT501">
        <v>105</v>
      </c>
      <c r="CU501">
        <v>30</v>
      </c>
      <c r="CV501">
        <v>45</v>
      </c>
      <c r="CW501">
        <v>108</v>
      </c>
      <c r="CX501">
        <v>420</v>
      </c>
      <c r="CY501">
        <v>133</v>
      </c>
      <c r="CZ501">
        <v>81</v>
      </c>
      <c r="DA501">
        <v>93</v>
      </c>
      <c r="DB501">
        <v>59</v>
      </c>
      <c r="DC501">
        <v>17</v>
      </c>
      <c r="DD501">
        <v>49</v>
      </c>
      <c r="DE501">
        <v>421</v>
      </c>
      <c r="DF501">
        <v>907</v>
      </c>
      <c r="DG501">
        <v>723</v>
      </c>
      <c r="DH501">
        <v>270</v>
      </c>
      <c r="DI501">
        <v>81</v>
      </c>
      <c r="DJ501">
        <v>53</v>
      </c>
      <c r="DK501">
        <v>103</v>
      </c>
      <c r="DL501">
        <v>56</v>
      </c>
      <c r="DM501">
        <v>2990</v>
      </c>
      <c r="DN501">
        <v>360</v>
      </c>
      <c r="DO501">
        <v>1028</v>
      </c>
      <c r="DP501">
        <v>300</v>
      </c>
      <c r="DQ501">
        <v>67</v>
      </c>
      <c r="DR501">
        <v>22</v>
      </c>
      <c r="DS501">
        <v>31</v>
      </c>
      <c r="DT501">
        <v>38</v>
      </c>
      <c r="DU501">
        <v>10</v>
      </c>
      <c r="DV501">
        <v>91</v>
      </c>
      <c r="DW501">
        <v>1328</v>
      </c>
      <c r="DX501" t="s">
        <v>1857</v>
      </c>
      <c r="DY501" t="s">
        <v>1040</v>
      </c>
      <c r="DZ501" t="s">
        <v>1666</v>
      </c>
      <c r="EA501" s="68" t="s">
        <v>700</v>
      </c>
      <c r="EB501">
        <v>55946</v>
      </c>
      <c r="EC501">
        <v>2.1</v>
      </c>
      <c r="ED501">
        <v>1.3</v>
      </c>
      <c r="EE501">
        <v>4.4000000000000004</v>
      </c>
      <c r="EF501">
        <v>4.9000000000000004</v>
      </c>
      <c r="EG501">
        <v>8.5</v>
      </c>
      <c r="EH501">
        <v>2.5</v>
      </c>
      <c r="EI501">
        <v>3.9</v>
      </c>
      <c r="EJ501">
        <v>3.9</v>
      </c>
      <c r="EK501">
        <v>0.8</v>
      </c>
      <c r="EL501">
        <v>3.3</v>
      </c>
      <c r="EM501">
        <v>2.9</v>
      </c>
      <c r="EN501">
        <v>0.4</v>
      </c>
      <c r="EO501">
        <v>2.9</v>
      </c>
      <c r="EP501">
        <v>2</v>
      </c>
      <c r="EQ501">
        <v>2.2000000000000002</v>
      </c>
      <c r="ER501">
        <v>32.1</v>
      </c>
      <c r="ES501">
        <v>100</v>
      </c>
      <c r="ET501">
        <v>10.8</v>
      </c>
      <c r="EU501">
        <v>9.8000000000000007</v>
      </c>
      <c r="EV501">
        <v>12.7</v>
      </c>
      <c r="EW501">
        <v>6.4</v>
      </c>
      <c r="EX501">
        <v>2.2000000000000002</v>
      </c>
      <c r="EY501">
        <v>2.1</v>
      </c>
      <c r="EZ501">
        <v>9.3000000000000007</v>
      </c>
      <c r="FA501">
        <v>26.7</v>
      </c>
      <c r="FB501">
        <v>16.7</v>
      </c>
      <c r="FC501">
        <v>1.7</v>
      </c>
      <c r="FD501">
        <v>2.2999999999999998</v>
      </c>
      <c r="FE501">
        <v>7.6</v>
      </c>
      <c r="FF501">
        <v>5.3</v>
      </c>
      <c r="FG501">
        <v>2.8</v>
      </c>
      <c r="FH501">
        <v>2.7</v>
      </c>
      <c r="FI501">
        <v>3.2</v>
      </c>
      <c r="FJ501">
        <v>2.8</v>
      </c>
      <c r="FK501">
        <v>17.399999999999999</v>
      </c>
      <c r="FL501">
        <v>5.6</v>
      </c>
      <c r="FM501">
        <v>2.7</v>
      </c>
      <c r="FN501">
        <v>6</v>
      </c>
      <c r="FO501">
        <v>7</v>
      </c>
      <c r="FP501">
        <v>4.5</v>
      </c>
      <c r="FQ501">
        <v>2.7</v>
      </c>
      <c r="FR501">
        <v>3.2</v>
      </c>
      <c r="FS501">
        <v>10</v>
      </c>
      <c r="FZ501" s="115" t="s">
        <v>1871</v>
      </c>
      <c r="GA501" s="115" t="s">
        <v>1871</v>
      </c>
      <c r="GB501" t="s">
        <v>1307</v>
      </c>
      <c r="GC501" s="68" t="s">
        <v>2364</v>
      </c>
    </row>
    <row r="502" spans="1:185" x14ac:dyDescent="0.25">
      <c r="A502">
        <v>55949</v>
      </c>
      <c r="B502">
        <v>1727</v>
      </c>
      <c r="C502">
        <v>144</v>
      </c>
      <c r="D502">
        <v>432</v>
      </c>
      <c r="E502">
        <v>65</v>
      </c>
      <c r="F502">
        <v>899</v>
      </c>
      <c r="G502">
        <v>76</v>
      </c>
      <c r="H502">
        <v>396</v>
      </c>
      <c r="I502">
        <v>3</v>
      </c>
      <c r="J502">
        <v>138</v>
      </c>
      <c r="K502">
        <v>37</v>
      </c>
      <c r="L502">
        <v>294</v>
      </c>
      <c r="M502">
        <v>28</v>
      </c>
      <c r="N502">
        <v>76</v>
      </c>
      <c r="O502">
        <v>20</v>
      </c>
      <c r="P502">
        <v>131</v>
      </c>
      <c r="Q502">
        <v>17</v>
      </c>
      <c r="R502">
        <v>197</v>
      </c>
      <c r="S502">
        <v>15</v>
      </c>
      <c r="T502">
        <v>217</v>
      </c>
      <c r="U502">
        <v>18</v>
      </c>
      <c r="V502">
        <v>278</v>
      </c>
      <c r="W502">
        <v>6</v>
      </c>
      <c r="X502">
        <v>883</v>
      </c>
      <c r="Y502">
        <v>84</v>
      </c>
      <c r="Z502">
        <v>844</v>
      </c>
      <c r="AA502">
        <v>60</v>
      </c>
      <c r="AB502">
        <v>1704</v>
      </c>
      <c r="AC502">
        <v>144</v>
      </c>
      <c r="AD502">
        <v>11</v>
      </c>
      <c r="AE502">
        <v>0</v>
      </c>
      <c r="AF502">
        <v>0</v>
      </c>
      <c r="AG502">
        <v>0</v>
      </c>
      <c r="AH502">
        <v>0</v>
      </c>
      <c r="AI502">
        <v>0</v>
      </c>
      <c r="AJ502">
        <v>0</v>
      </c>
      <c r="AK502">
        <v>0</v>
      </c>
      <c r="AL502">
        <v>12</v>
      </c>
      <c r="AM502">
        <v>0</v>
      </c>
      <c r="AN502">
        <v>24</v>
      </c>
      <c r="AO502">
        <v>0</v>
      </c>
      <c r="AP502">
        <v>1682</v>
      </c>
      <c r="AQ502">
        <v>144</v>
      </c>
      <c r="AR502">
        <v>169</v>
      </c>
      <c r="AS502">
        <v>6</v>
      </c>
      <c r="AT502">
        <v>1558</v>
      </c>
      <c r="AU502">
        <v>138</v>
      </c>
      <c r="AV502">
        <v>1703</v>
      </c>
      <c r="AW502">
        <v>142</v>
      </c>
      <c r="AX502">
        <v>24</v>
      </c>
      <c r="AY502">
        <v>2</v>
      </c>
      <c r="AZ502">
        <v>10</v>
      </c>
      <c r="BA502">
        <v>0</v>
      </c>
      <c r="BB502">
        <v>14</v>
      </c>
      <c r="BC502">
        <v>2</v>
      </c>
      <c r="BD502">
        <v>87</v>
      </c>
      <c r="BE502">
        <v>20</v>
      </c>
      <c r="BF502">
        <v>321</v>
      </c>
      <c r="BG502">
        <v>8</v>
      </c>
      <c r="BH502">
        <v>462</v>
      </c>
      <c r="BI502">
        <v>23</v>
      </c>
      <c r="BJ502">
        <v>349</v>
      </c>
      <c r="BK502">
        <v>8</v>
      </c>
      <c r="BL502">
        <v>776</v>
      </c>
      <c r="BM502">
        <v>58</v>
      </c>
      <c r="BN502">
        <v>758</v>
      </c>
      <c r="BO502">
        <v>55</v>
      </c>
      <c r="BP502">
        <v>18</v>
      </c>
      <c r="BQ502">
        <v>3</v>
      </c>
      <c r="BR502">
        <v>123</v>
      </c>
      <c r="BS502">
        <v>18</v>
      </c>
      <c r="BT502">
        <v>568</v>
      </c>
      <c r="BU502">
        <v>38</v>
      </c>
      <c r="BV502">
        <v>228</v>
      </c>
      <c r="BW502">
        <v>21</v>
      </c>
      <c r="BX502">
        <v>103</v>
      </c>
      <c r="BY502">
        <v>17</v>
      </c>
      <c r="BZ502">
        <v>168</v>
      </c>
      <c r="CA502">
        <v>71</v>
      </c>
      <c r="CB502">
        <v>254</v>
      </c>
      <c r="CC502">
        <v>80</v>
      </c>
      <c r="CD502">
        <v>821</v>
      </c>
      <c r="CE502">
        <v>58</v>
      </c>
      <c r="CF502">
        <v>652</v>
      </c>
      <c r="CG502">
        <v>6</v>
      </c>
      <c r="CH502">
        <v>144</v>
      </c>
      <c r="CI502">
        <v>1583</v>
      </c>
      <c r="CJ502">
        <v>1328</v>
      </c>
      <c r="CK502">
        <v>587</v>
      </c>
      <c r="CL502">
        <v>1507</v>
      </c>
      <c r="CM502">
        <v>106</v>
      </c>
      <c r="CN502">
        <v>40</v>
      </c>
      <c r="CO502">
        <v>67</v>
      </c>
      <c r="CP502">
        <v>68</v>
      </c>
      <c r="CQ502">
        <v>95</v>
      </c>
      <c r="CR502">
        <v>30</v>
      </c>
      <c r="CS502">
        <v>69</v>
      </c>
      <c r="CT502">
        <v>41</v>
      </c>
      <c r="CU502">
        <v>4</v>
      </c>
      <c r="CV502">
        <v>36</v>
      </c>
      <c r="CW502">
        <v>23</v>
      </c>
      <c r="CX502">
        <v>248</v>
      </c>
      <c r="CY502">
        <v>83</v>
      </c>
      <c r="CZ502">
        <v>49</v>
      </c>
      <c r="DA502">
        <v>38</v>
      </c>
      <c r="DB502">
        <v>7</v>
      </c>
      <c r="DC502">
        <v>5</v>
      </c>
      <c r="DD502">
        <v>34</v>
      </c>
      <c r="DE502">
        <v>198</v>
      </c>
      <c r="DF502">
        <v>521</v>
      </c>
      <c r="DG502">
        <v>467</v>
      </c>
      <c r="DH502">
        <v>164</v>
      </c>
      <c r="DI502">
        <v>25</v>
      </c>
      <c r="DJ502">
        <v>19</v>
      </c>
      <c r="DK502">
        <v>29</v>
      </c>
      <c r="DL502">
        <v>12</v>
      </c>
      <c r="DM502">
        <v>1530</v>
      </c>
      <c r="DN502">
        <v>164</v>
      </c>
      <c r="DO502">
        <v>603</v>
      </c>
      <c r="DP502">
        <v>116</v>
      </c>
      <c r="DQ502">
        <v>10</v>
      </c>
      <c r="DR502">
        <v>11</v>
      </c>
      <c r="DS502">
        <v>21</v>
      </c>
      <c r="DT502">
        <v>26</v>
      </c>
      <c r="DU502">
        <v>9</v>
      </c>
      <c r="DV502">
        <v>18</v>
      </c>
      <c r="DW502">
        <v>719</v>
      </c>
      <c r="DX502" t="s">
        <v>1857</v>
      </c>
      <c r="DY502" t="s">
        <v>1038</v>
      </c>
      <c r="DZ502" t="s">
        <v>1667</v>
      </c>
      <c r="EA502" s="68" t="s">
        <v>700</v>
      </c>
      <c r="EB502">
        <v>55949</v>
      </c>
      <c r="EC502">
        <v>3.9</v>
      </c>
      <c r="ED502">
        <v>14</v>
      </c>
      <c r="EE502">
        <v>9.3000000000000007</v>
      </c>
      <c r="EF502">
        <v>22.4</v>
      </c>
      <c r="EG502">
        <v>9.5</v>
      </c>
      <c r="EH502">
        <v>6.3</v>
      </c>
      <c r="EI502">
        <v>4.7</v>
      </c>
      <c r="EJ502">
        <v>2.1</v>
      </c>
      <c r="EK502">
        <v>7.1</v>
      </c>
      <c r="EL502">
        <v>9.5</v>
      </c>
      <c r="EM502">
        <v>3.2</v>
      </c>
      <c r="EN502">
        <v>0.7</v>
      </c>
      <c r="EO502">
        <v>4.3</v>
      </c>
      <c r="EP502">
        <v>3.8</v>
      </c>
      <c r="EQ502">
        <v>3.9</v>
      </c>
      <c r="ER502">
        <v>65.599999999999994</v>
      </c>
      <c r="EV502">
        <v>62.8</v>
      </c>
      <c r="EW502">
        <v>44.4</v>
      </c>
      <c r="EX502">
        <v>4</v>
      </c>
      <c r="EY502">
        <v>3.9</v>
      </c>
      <c r="EZ502">
        <v>12.1</v>
      </c>
      <c r="FA502">
        <v>68.8</v>
      </c>
      <c r="FB502">
        <v>22.4</v>
      </c>
      <c r="FC502">
        <v>3.8</v>
      </c>
      <c r="FD502">
        <v>4.0999999999999996</v>
      </c>
      <c r="FE502">
        <v>14.9</v>
      </c>
      <c r="FF502">
        <v>1.6</v>
      </c>
      <c r="FG502">
        <v>2.7</v>
      </c>
      <c r="FH502">
        <v>1.9</v>
      </c>
      <c r="FI502">
        <v>2.5</v>
      </c>
      <c r="FJ502">
        <v>2.5</v>
      </c>
      <c r="FK502">
        <v>16.600000000000001</v>
      </c>
      <c r="FL502">
        <v>12.2</v>
      </c>
      <c r="FM502">
        <v>2.8</v>
      </c>
      <c r="FN502">
        <v>5.3</v>
      </c>
      <c r="FO502">
        <v>13.4</v>
      </c>
      <c r="FP502">
        <v>18.3</v>
      </c>
      <c r="FQ502">
        <v>3</v>
      </c>
      <c r="FR502">
        <v>0.8</v>
      </c>
      <c r="FS502">
        <v>69</v>
      </c>
      <c r="FZ502" s="115" t="s">
        <v>1871</v>
      </c>
      <c r="GA502" s="115" t="s">
        <v>1871</v>
      </c>
      <c r="GB502" t="s">
        <v>1308</v>
      </c>
      <c r="GC502" s="68" t="s">
        <v>2364</v>
      </c>
    </row>
    <row r="503" spans="1:185" x14ac:dyDescent="0.25">
      <c r="A503">
        <v>55952</v>
      </c>
      <c r="B503">
        <v>2538</v>
      </c>
      <c r="C503">
        <v>88</v>
      </c>
      <c r="D503">
        <v>718</v>
      </c>
      <c r="E503">
        <v>20</v>
      </c>
      <c r="F503">
        <v>1466</v>
      </c>
      <c r="G503">
        <v>68</v>
      </c>
      <c r="H503">
        <v>354</v>
      </c>
      <c r="I503">
        <v>0</v>
      </c>
      <c r="J503">
        <v>166</v>
      </c>
      <c r="K503">
        <v>4</v>
      </c>
      <c r="L503">
        <v>552</v>
      </c>
      <c r="M503">
        <v>16</v>
      </c>
      <c r="N503">
        <v>144</v>
      </c>
      <c r="O503">
        <v>13</v>
      </c>
      <c r="P503">
        <v>217</v>
      </c>
      <c r="Q503">
        <v>7</v>
      </c>
      <c r="R503">
        <v>353</v>
      </c>
      <c r="S503">
        <v>21</v>
      </c>
      <c r="T503">
        <v>361</v>
      </c>
      <c r="U503">
        <v>8</v>
      </c>
      <c r="V503">
        <v>391</v>
      </c>
      <c r="W503">
        <v>19</v>
      </c>
      <c r="X503">
        <v>1297</v>
      </c>
      <c r="Y503">
        <v>54</v>
      </c>
      <c r="Z503">
        <v>1241</v>
      </c>
      <c r="AA503">
        <v>34</v>
      </c>
      <c r="AB503">
        <v>2367</v>
      </c>
      <c r="AC503">
        <v>74</v>
      </c>
      <c r="AD503">
        <v>46</v>
      </c>
      <c r="AE503">
        <v>10</v>
      </c>
      <c r="AF503">
        <v>0</v>
      </c>
      <c r="AG503">
        <v>0</v>
      </c>
      <c r="AH503">
        <v>22</v>
      </c>
      <c r="AI503">
        <v>0</v>
      </c>
      <c r="AJ503">
        <v>56</v>
      </c>
      <c r="AK503">
        <v>4</v>
      </c>
      <c r="AL503">
        <v>47</v>
      </c>
      <c r="AM503">
        <v>0</v>
      </c>
      <c r="AN503">
        <v>91</v>
      </c>
      <c r="AO503">
        <v>5</v>
      </c>
      <c r="AP503">
        <v>2323</v>
      </c>
      <c r="AQ503">
        <v>70</v>
      </c>
      <c r="AR503">
        <v>301</v>
      </c>
      <c r="AS503">
        <v>4</v>
      </c>
      <c r="AT503">
        <v>2237</v>
      </c>
      <c r="AU503">
        <v>84</v>
      </c>
      <c r="AV503">
        <v>2466</v>
      </c>
      <c r="AW503">
        <v>83</v>
      </c>
      <c r="AX503">
        <v>72</v>
      </c>
      <c r="AY503">
        <v>5</v>
      </c>
      <c r="AZ503">
        <v>31</v>
      </c>
      <c r="BA503">
        <v>0</v>
      </c>
      <c r="BB503">
        <v>41</v>
      </c>
      <c r="BC503">
        <v>5</v>
      </c>
      <c r="BD503">
        <v>126</v>
      </c>
      <c r="BE503">
        <v>1</v>
      </c>
      <c r="BF503">
        <v>541</v>
      </c>
      <c r="BG503">
        <v>29</v>
      </c>
      <c r="BH503">
        <v>612</v>
      </c>
      <c r="BI503">
        <v>7</v>
      </c>
      <c r="BJ503">
        <v>397</v>
      </c>
      <c r="BK503">
        <v>18</v>
      </c>
      <c r="BL503">
        <v>1279</v>
      </c>
      <c r="BM503">
        <v>54</v>
      </c>
      <c r="BN503">
        <v>1252</v>
      </c>
      <c r="BO503">
        <v>44</v>
      </c>
      <c r="BP503">
        <v>27</v>
      </c>
      <c r="BQ503">
        <v>10</v>
      </c>
      <c r="BR503">
        <v>187</v>
      </c>
      <c r="BS503">
        <v>14</v>
      </c>
      <c r="BT503">
        <v>972</v>
      </c>
      <c r="BU503">
        <v>42</v>
      </c>
      <c r="BV503">
        <v>348</v>
      </c>
      <c r="BW503">
        <v>13</v>
      </c>
      <c r="BX503">
        <v>146</v>
      </c>
      <c r="BY503">
        <v>13</v>
      </c>
      <c r="BZ503">
        <v>298</v>
      </c>
      <c r="CA503">
        <v>22</v>
      </c>
      <c r="CB503">
        <v>412</v>
      </c>
      <c r="CC503">
        <v>41</v>
      </c>
      <c r="CD503">
        <v>1079</v>
      </c>
      <c r="CE503">
        <v>37</v>
      </c>
      <c r="CF503">
        <v>1034</v>
      </c>
      <c r="CG503">
        <v>10</v>
      </c>
      <c r="CH503">
        <v>88</v>
      </c>
      <c r="CI503">
        <v>2450</v>
      </c>
      <c r="CJ503">
        <v>2076</v>
      </c>
      <c r="CK503">
        <v>758</v>
      </c>
      <c r="CL503">
        <v>2340</v>
      </c>
      <c r="CM503">
        <v>98</v>
      </c>
      <c r="CN503">
        <v>24</v>
      </c>
      <c r="CO503">
        <v>141</v>
      </c>
      <c r="CP503">
        <v>73</v>
      </c>
      <c r="CQ503">
        <v>307</v>
      </c>
      <c r="CR503">
        <v>40</v>
      </c>
      <c r="CS503">
        <v>156</v>
      </c>
      <c r="CT503">
        <v>70</v>
      </c>
      <c r="CU503">
        <v>14</v>
      </c>
      <c r="CV503">
        <v>28</v>
      </c>
      <c r="CW503">
        <v>62</v>
      </c>
      <c r="CX503">
        <v>325</v>
      </c>
      <c r="CY503">
        <v>101</v>
      </c>
      <c r="CZ503">
        <v>50</v>
      </c>
      <c r="DA503">
        <v>38</v>
      </c>
      <c r="DB503">
        <v>36</v>
      </c>
      <c r="DC503">
        <v>8</v>
      </c>
      <c r="DD503">
        <v>58</v>
      </c>
      <c r="DE503">
        <v>202</v>
      </c>
      <c r="DF503">
        <v>722</v>
      </c>
      <c r="DG503">
        <v>628</v>
      </c>
      <c r="DH503">
        <v>227</v>
      </c>
      <c r="DI503">
        <v>33</v>
      </c>
      <c r="DJ503">
        <v>23</v>
      </c>
      <c r="DK503">
        <v>61</v>
      </c>
      <c r="DL503">
        <v>46</v>
      </c>
      <c r="DM503">
        <v>2317</v>
      </c>
      <c r="DN503">
        <v>235</v>
      </c>
      <c r="DO503">
        <v>702</v>
      </c>
      <c r="DP503">
        <v>222</v>
      </c>
      <c r="DQ503">
        <v>50</v>
      </c>
      <c r="DR503">
        <v>13</v>
      </c>
      <c r="DS503">
        <v>17</v>
      </c>
      <c r="DT503">
        <v>26</v>
      </c>
      <c r="DU503">
        <v>14</v>
      </c>
      <c r="DV503">
        <v>49</v>
      </c>
      <c r="DW503">
        <v>924</v>
      </c>
      <c r="DX503" t="s">
        <v>1857</v>
      </c>
      <c r="DY503" t="s">
        <v>1100</v>
      </c>
      <c r="DZ503" t="s">
        <v>1668</v>
      </c>
      <c r="EA503" s="68" t="s">
        <v>700</v>
      </c>
      <c r="EB503">
        <v>55952</v>
      </c>
      <c r="EC503">
        <v>1.6</v>
      </c>
      <c r="ED503">
        <v>3.3</v>
      </c>
      <c r="EE503">
        <v>3</v>
      </c>
      <c r="EF503">
        <v>9.8000000000000007</v>
      </c>
      <c r="EG503">
        <v>4.2</v>
      </c>
      <c r="EH503">
        <v>4.5999999999999996</v>
      </c>
      <c r="EI503">
        <v>3.3</v>
      </c>
      <c r="EJ503">
        <v>3.9</v>
      </c>
      <c r="EK503">
        <v>9.9</v>
      </c>
      <c r="EL503">
        <v>2.5</v>
      </c>
      <c r="EM503">
        <v>1.9</v>
      </c>
      <c r="EN503">
        <v>4.8</v>
      </c>
      <c r="EO503">
        <v>2.1</v>
      </c>
      <c r="EP503">
        <v>1.7</v>
      </c>
      <c r="EQ503">
        <v>1.7</v>
      </c>
      <c r="ER503">
        <v>26.2</v>
      </c>
      <c r="ET503">
        <v>46.4</v>
      </c>
      <c r="EU503">
        <v>10.4</v>
      </c>
      <c r="EV503">
        <v>30.1</v>
      </c>
      <c r="EW503">
        <v>8.8000000000000007</v>
      </c>
      <c r="EX503">
        <v>1.7</v>
      </c>
      <c r="EY503">
        <v>1.7</v>
      </c>
      <c r="EZ503">
        <v>14.5</v>
      </c>
      <c r="FA503">
        <v>39.1</v>
      </c>
      <c r="FB503">
        <v>28.2</v>
      </c>
      <c r="FC503">
        <v>1.6</v>
      </c>
      <c r="FD503">
        <v>1.8</v>
      </c>
      <c r="FE503">
        <v>2.4</v>
      </c>
      <c r="FF503">
        <v>3.5</v>
      </c>
      <c r="FG503">
        <v>1.1000000000000001</v>
      </c>
      <c r="FH503">
        <v>3.3</v>
      </c>
      <c r="FI503">
        <v>2</v>
      </c>
      <c r="FJ503">
        <v>1.9</v>
      </c>
      <c r="FK503">
        <v>40.299999999999997</v>
      </c>
      <c r="FL503">
        <v>6.9</v>
      </c>
      <c r="FM503">
        <v>2.2999999999999998</v>
      </c>
      <c r="FN503">
        <v>3.6</v>
      </c>
      <c r="FO503">
        <v>9.8000000000000007</v>
      </c>
      <c r="FP503">
        <v>7.1</v>
      </c>
      <c r="FQ503">
        <v>2.6</v>
      </c>
      <c r="FR503">
        <v>1.2</v>
      </c>
      <c r="FS503">
        <v>20</v>
      </c>
      <c r="FZ503" s="115" t="s">
        <v>1871</v>
      </c>
      <c r="GA503" s="115" t="s">
        <v>1871</v>
      </c>
      <c r="GB503" t="s">
        <v>1309</v>
      </c>
      <c r="GC503" s="68" t="s">
        <v>2364</v>
      </c>
    </row>
    <row r="504" spans="1:185" x14ac:dyDescent="0.25">
      <c r="A504">
        <v>55954</v>
      </c>
      <c r="B504">
        <v>1292</v>
      </c>
      <c r="C504">
        <v>124</v>
      </c>
      <c r="D504">
        <v>279</v>
      </c>
      <c r="E504">
        <v>34</v>
      </c>
      <c r="F504">
        <v>745</v>
      </c>
      <c r="G504">
        <v>90</v>
      </c>
      <c r="H504">
        <v>268</v>
      </c>
      <c r="I504">
        <v>0</v>
      </c>
      <c r="J504">
        <v>61</v>
      </c>
      <c r="K504">
        <v>0</v>
      </c>
      <c r="L504">
        <v>218</v>
      </c>
      <c r="M504">
        <v>34</v>
      </c>
      <c r="N504">
        <v>96</v>
      </c>
      <c r="O504">
        <v>19</v>
      </c>
      <c r="P504">
        <v>125</v>
      </c>
      <c r="Q504">
        <v>17</v>
      </c>
      <c r="R504">
        <v>117</v>
      </c>
      <c r="S504">
        <v>17</v>
      </c>
      <c r="T504">
        <v>164</v>
      </c>
      <c r="U504">
        <v>18</v>
      </c>
      <c r="V504">
        <v>243</v>
      </c>
      <c r="W504">
        <v>19</v>
      </c>
      <c r="X504">
        <v>620</v>
      </c>
      <c r="Y504">
        <v>62</v>
      </c>
      <c r="Z504">
        <v>672</v>
      </c>
      <c r="AA504">
        <v>62</v>
      </c>
      <c r="AB504">
        <v>1275</v>
      </c>
      <c r="AC504">
        <v>120</v>
      </c>
      <c r="AD504">
        <v>0</v>
      </c>
      <c r="AE504">
        <v>0</v>
      </c>
      <c r="AF504">
        <v>0</v>
      </c>
      <c r="AG504">
        <v>0</v>
      </c>
      <c r="AH504">
        <v>11</v>
      </c>
      <c r="AI504">
        <v>4</v>
      </c>
      <c r="AJ504">
        <v>0</v>
      </c>
      <c r="AK504">
        <v>0</v>
      </c>
      <c r="AL504">
        <v>6</v>
      </c>
      <c r="AM504">
        <v>0</v>
      </c>
      <c r="AN504">
        <v>11</v>
      </c>
      <c r="AO504">
        <v>0</v>
      </c>
      <c r="AP504">
        <v>1264</v>
      </c>
      <c r="AQ504">
        <v>120</v>
      </c>
      <c r="AR504">
        <v>161</v>
      </c>
      <c r="AS504">
        <v>6</v>
      </c>
      <c r="AT504">
        <v>1131</v>
      </c>
      <c r="AU504">
        <v>118</v>
      </c>
      <c r="AV504">
        <v>1281</v>
      </c>
      <c r="AW504">
        <v>120</v>
      </c>
      <c r="AX504">
        <v>11</v>
      </c>
      <c r="AY504">
        <v>4</v>
      </c>
      <c r="AZ504">
        <v>2</v>
      </c>
      <c r="BA504">
        <v>0</v>
      </c>
      <c r="BB504">
        <v>9</v>
      </c>
      <c r="BC504">
        <v>4</v>
      </c>
      <c r="BD504">
        <v>89</v>
      </c>
      <c r="BE504">
        <v>14</v>
      </c>
      <c r="BF504">
        <v>370</v>
      </c>
      <c r="BG504">
        <v>28</v>
      </c>
      <c r="BH504">
        <v>292</v>
      </c>
      <c r="BI504">
        <v>29</v>
      </c>
      <c r="BJ504">
        <v>166</v>
      </c>
      <c r="BK504">
        <v>0</v>
      </c>
      <c r="BL504">
        <v>635</v>
      </c>
      <c r="BM504">
        <v>73</v>
      </c>
      <c r="BN504">
        <v>606</v>
      </c>
      <c r="BO504">
        <v>72</v>
      </c>
      <c r="BP504">
        <v>29</v>
      </c>
      <c r="BQ504">
        <v>1</v>
      </c>
      <c r="BR504">
        <v>110</v>
      </c>
      <c r="BS504">
        <v>17</v>
      </c>
      <c r="BT504">
        <v>443</v>
      </c>
      <c r="BU504">
        <v>41</v>
      </c>
      <c r="BV504">
        <v>203</v>
      </c>
      <c r="BW504">
        <v>43</v>
      </c>
      <c r="BX504">
        <v>99</v>
      </c>
      <c r="BY504">
        <v>6</v>
      </c>
      <c r="BZ504">
        <v>141</v>
      </c>
      <c r="CA504">
        <v>47</v>
      </c>
      <c r="CB504">
        <v>220</v>
      </c>
      <c r="CC504">
        <v>47</v>
      </c>
      <c r="CD504">
        <v>593</v>
      </c>
      <c r="CE504">
        <v>29</v>
      </c>
      <c r="CF504">
        <v>479</v>
      </c>
      <c r="CG504">
        <v>48</v>
      </c>
      <c r="CH504">
        <v>124</v>
      </c>
      <c r="CI504">
        <v>1168</v>
      </c>
      <c r="CJ504">
        <v>972</v>
      </c>
      <c r="CK504">
        <v>436</v>
      </c>
      <c r="CL504">
        <v>1257</v>
      </c>
      <c r="CM504">
        <v>59</v>
      </c>
      <c r="CN504">
        <v>23</v>
      </c>
      <c r="CO504">
        <v>53</v>
      </c>
      <c r="CP504">
        <v>91</v>
      </c>
      <c r="CQ504">
        <v>69</v>
      </c>
      <c r="CR504">
        <v>24</v>
      </c>
      <c r="CS504">
        <v>69</v>
      </c>
      <c r="CT504">
        <v>43</v>
      </c>
      <c r="CU504">
        <v>31</v>
      </c>
      <c r="CV504">
        <v>23</v>
      </c>
      <c r="CW504">
        <v>28</v>
      </c>
      <c r="CX504">
        <v>206</v>
      </c>
      <c r="CY504">
        <v>16</v>
      </c>
      <c r="CZ504">
        <v>31</v>
      </c>
      <c r="DA504">
        <v>12</v>
      </c>
      <c r="DB504">
        <v>33</v>
      </c>
      <c r="DC504">
        <v>5</v>
      </c>
      <c r="DD504">
        <v>32</v>
      </c>
      <c r="DE504">
        <v>189</v>
      </c>
      <c r="DF504">
        <v>395</v>
      </c>
      <c r="DG504">
        <v>330</v>
      </c>
      <c r="DH504">
        <v>95</v>
      </c>
      <c r="DI504">
        <v>27</v>
      </c>
      <c r="DJ504">
        <v>17</v>
      </c>
      <c r="DK504">
        <v>38</v>
      </c>
      <c r="DL504">
        <v>28</v>
      </c>
      <c r="DM504">
        <v>1290</v>
      </c>
      <c r="DN504">
        <v>72</v>
      </c>
      <c r="DO504">
        <v>496</v>
      </c>
      <c r="DP504">
        <v>88</v>
      </c>
      <c r="DQ504">
        <v>15</v>
      </c>
      <c r="DR504">
        <v>4</v>
      </c>
      <c r="DS504">
        <v>6</v>
      </c>
      <c r="DT504">
        <v>9</v>
      </c>
      <c r="DU504">
        <v>6</v>
      </c>
      <c r="DV504">
        <v>38</v>
      </c>
      <c r="DW504">
        <v>584</v>
      </c>
      <c r="DX504" t="s">
        <v>1857</v>
      </c>
      <c r="DY504" t="s">
        <v>1038</v>
      </c>
      <c r="DZ504" t="s">
        <v>1669</v>
      </c>
      <c r="EA504" s="68" t="s">
        <v>700</v>
      </c>
      <c r="EB504">
        <v>55954</v>
      </c>
      <c r="EC504">
        <v>4</v>
      </c>
      <c r="ED504">
        <v>24.6</v>
      </c>
      <c r="EE504">
        <v>9.8000000000000007</v>
      </c>
      <c r="EF504">
        <v>18.100000000000001</v>
      </c>
      <c r="EG504">
        <v>11.1</v>
      </c>
      <c r="EH504">
        <v>9.9</v>
      </c>
      <c r="EI504">
        <v>5.3</v>
      </c>
      <c r="EJ504">
        <v>3.5</v>
      </c>
      <c r="EK504">
        <v>10.7</v>
      </c>
      <c r="EL504">
        <v>8</v>
      </c>
      <c r="EM504">
        <v>4.8</v>
      </c>
      <c r="EN504">
        <v>6.3</v>
      </c>
      <c r="EO504">
        <v>4.9000000000000004</v>
      </c>
      <c r="EP504">
        <v>3.8</v>
      </c>
      <c r="EQ504">
        <v>4</v>
      </c>
      <c r="ET504">
        <v>36.799999999999997</v>
      </c>
      <c r="EV504">
        <v>88.8</v>
      </c>
      <c r="EW504">
        <v>65.599999999999994</v>
      </c>
      <c r="EX504">
        <v>4</v>
      </c>
      <c r="EY504">
        <v>4</v>
      </c>
      <c r="EZ504">
        <v>36.799999999999997</v>
      </c>
      <c r="FA504">
        <v>100</v>
      </c>
      <c r="FB504">
        <v>46.7</v>
      </c>
      <c r="FC504">
        <v>4.2</v>
      </c>
      <c r="FD504">
        <v>4.0999999999999996</v>
      </c>
      <c r="FE504">
        <v>11.6</v>
      </c>
      <c r="FF504">
        <v>4</v>
      </c>
      <c r="FG504">
        <v>5.4</v>
      </c>
      <c r="FH504">
        <v>10</v>
      </c>
      <c r="FI504">
        <v>4.9000000000000004</v>
      </c>
      <c r="FJ504">
        <v>5</v>
      </c>
      <c r="FK504">
        <v>9.6999999999999993</v>
      </c>
      <c r="FL504">
        <v>11.4</v>
      </c>
      <c r="FM504">
        <v>4.4000000000000004</v>
      </c>
      <c r="FN504">
        <v>8.9</v>
      </c>
      <c r="FO504">
        <v>6.7</v>
      </c>
      <c r="FP504">
        <v>12.4</v>
      </c>
      <c r="FQ504">
        <v>2.6</v>
      </c>
      <c r="FR504">
        <v>8.1999999999999993</v>
      </c>
      <c r="FS504">
        <v>33</v>
      </c>
      <c r="FZ504" s="115" t="s">
        <v>1871</v>
      </c>
      <c r="GA504" s="115" t="s">
        <v>1871</v>
      </c>
      <c r="GB504" t="s">
        <v>1310</v>
      </c>
      <c r="GC504" s="68" t="s">
        <v>2364</v>
      </c>
    </row>
    <row r="505" spans="1:185" x14ac:dyDescent="0.25">
      <c r="A505">
        <v>55955</v>
      </c>
      <c r="B505">
        <v>2606</v>
      </c>
      <c r="C505">
        <v>102</v>
      </c>
      <c r="D505">
        <v>671</v>
      </c>
      <c r="E505">
        <v>29</v>
      </c>
      <c r="F505">
        <v>1641</v>
      </c>
      <c r="G505">
        <v>71</v>
      </c>
      <c r="H505">
        <v>294</v>
      </c>
      <c r="I505">
        <v>2</v>
      </c>
      <c r="J505">
        <v>162</v>
      </c>
      <c r="K505">
        <v>17</v>
      </c>
      <c r="L505">
        <v>509</v>
      </c>
      <c r="M505">
        <v>12</v>
      </c>
      <c r="N505">
        <v>228</v>
      </c>
      <c r="O505">
        <v>9</v>
      </c>
      <c r="P505">
        <v>152</v>
      </c>
      <c r="Q505">
        <v>8</v>
      </c>
      <c r="R505">
        <v>353</v>
      </c>
      <c r="S505">
        <v>13</v>
      </c>
      <c r="T505">
        <v>464</v>
      </c>
      <c r="U505">
        <v>31</v>
      </c>
      <c r="V505">
        <v>444</v>
      </c>
      <c r="W505">
        <v>10</v>
      </c>
      <c r="X505">
        <v>1240</v>
      </c>
      <c r="Y505">
        <v>47</v>
      </c>
      <c r="Z505">
        <v>1366</v>
      </c>
      <c r="AA505">
        <v>55</v>
      </c>
      <c r="AB505">
        <v>2504</v>
      </c>
      <c r="AC505">
        <v>100</v>
      </c>
      <c r="AD505">
        <v>10</v>
      </c>
      <c r="AE505">
        <v>0</v>
      </c>
      <c r="AF505">
        <v>38</v>
      </c>
      <c r="AG505">
        <v>0</v>
      </c>
      <c r="AH505">
        <v>0</v>
      </c>
      <c r="AI505">
        <v>0</v>
      </c>
      <c r="AJ505">
        <v>22</v>
      </c>
      <c r="AK505">
        <v>2</v>
      </c>
      <c r="AL505">
        <v>32</v>
      </c>
      <c r="AM505">
        <v>0</v>
      </c>
      <c r="AN505">
        <v>48</v>
      </c>
      <c r="AO505">
        <v>10</v>
      </c>
      <c r="AP505">
        <v>2481</v>
      </c>
      <c r="AQ505">
        <v>92</v>
      </c>
      <c r="AR505">
        <v>134</v>
      </c>
      <c r="AS505">
        <v>0</v>
      </c>
      <c r="AT505">
        <v>2472</v>
      </c>
      <c r="AU505">
        <v>102</v>
      </c>
      <c r="AV505">
        <v>2578</v>
      </c>
      <c r="AW505">
        <v>100</v>
      </c>
      <c r="AX505">
        <v>28</v>
      </c>
      <c r="AY505">
        <v>2</v>
      </c>
      <c r="AZ505">
        <v>16</v>
      </c>
      <c r="BA505">
        <v>0</v>
      </c>
      <c r="BB505">
        <v>12</v>
      </c>
      <c r="BC505">
        <v>2</v>
      </c>
      <c r="BD505">
        <v>40</v>
      </c>
      <c r="BE505">
        <v>0</v>
      </c>
      <c r="BF505">
        <v>423</v>
      </c>
      <c r="BG505">
        <v>26</v>
      </c>
      <c r="BH505">
        <v>591</v>
      </c>
      <c r="BI505">
        <v>20</v>
      </c>
      <c r="BJ505">
        <v>653</v>
      </c>
      <c r="BK505">
        <v>18</v>
      </c>
      <c r="BL505">
        <v>1481</v>
      </c>
      <c r="BM505">
        <v>68</v>
      </c>
      <c r="BN505">
        <v>1447</v>
      </c>
      <c r="BO505">
        <v>68</v>
      </c>
      <c r="BP505">
        <v>34</v>
      </c>
      <c r="BQ505">
        <v>0</v>
      </c>
      <c r="BR505">
        <v>160</v>
      </c>
      <c r="BS505">
        <v>3</v>
      </c>
      <c r="BT505">
        <v>1082</v>
      </c>
      <c r="BU505">
        <v>47</v>
      </c>
      <c r="BV505">
        <v>423</v>
      </c>
      <c r="BW505">
        <v>24</v>
      </c>
      <c r="BX505">
        <v>136</v>
      </c>
      <c r="BY505">
        <v>0</v>
      </c>
      <c r="BZ505">
        <v>96</v>
      </c>
      <c r="CA505">
        <v>13</v>
      </c>
      <c r="CB505">
        <v>126</v>
      </c>
      <c r="CC505">
        <v>13</v>
      </c>
      <c r="CD505">
        <v>741</v>
      </c>
      <c r="CE505">
        <v>61</v>
      </c>
      <c r="CF505">
        <v>1732</v>
      </c>
      <c r="CG505">
        <v>28</v>
      </c>
      <c r="CH505">
        <v>102</v>
      </c>
      <c r="CI505">
        <v>2504</v>
      </c>
      <c r="CJ505">
        <v>2331</v>
      </c>
      <c r="CK505">
        <v>446</v>
      </c>
      <c r="CL505">
        <v>2421</v>
      </c>
      <c r="CM505">
        <v>48</v>
      </c>
      <c r="CN505">
        <v>9</v>
      </c>
      <c r="CO505">
        <v>60</v>
      </c>
      <c r="CP505">
        <v>127</v>
      </c>
      <c r="CQ505">
        <v>162</v>
      </c>
      <c r="CR505">
        <v>59</v>
      </c>
      <c r="CS505">
        <v>128</v>
      </c>
      <c r="CT505">
        <v>45</v>
      </c>
      <c r="CU505">
        <v>18</v>
      </c>
      <c r="CV505">
        <v>34</v>
      </c>
      <c r="CW505">
        <v>75</v>
      </c>
      <c r="CX505">
        <v>619</v>
      </c>
      <c r="CY505">
        <v>113</v>
      </c>
      <c r="CZ505">
        <v>68</v>
      </c>
      <c r="DA505">
        <v>69</v>
      </c>
      <c r="DB505">
        <v>8</v>
      </c>
      <c r="DC505">
        <v>9</v>
      </c>
      <c r="DD505">
        <v>22</v>
      </c>
      <c r="DE505">
        <v>168</v>
      </c>
      <c r="DF505">
        <v>757</v>
      </c>
      <c r="DG505">
        <v>654</v>
      </c>
      <c r="DH505">
        <v>269</v>
      </c>
      <c r="DI505">
        <v>36</v>
      </c>
      <c r="DJ505">
        <v>18</v>
      </c>
      <c r="DK505">
        <v>67</v>
      </c>
      <c r="DL505">
        <v>42</v>
      </c>
      <c r="DM505">
        <v>2341</v>
      </c>
      <c r="DN505">
        <v>236</v>
      </c>
      <c r="DO505">
        <v>852</v>
      </c>
      <c r="DP505">
        <v>73</v>
      </c>
      <c r="DQ505">
        <v>9</v>
      </c>
      <c r="DR505">
        <v>24</v>
      </c>
      <c r="DS505">
        <v>3</v>
      </c>
      <c r="DT505">
        <v>4</v>
      </c>
      <c r="DU505">
        <v>6</v>
      </c>
      <c r="DV505">
        <v>13</v>
      </c>
      <c r="DW505">
        <v>925</v>
      </c>
      <c r="DX505" t="s">
        <v>1857</v>
      </c>
      <c r="DY505" t="s">
        <v>1035</v>
      </c>
      <c r="DZ505" t="s">
        <v>1670</v>
      </c>
      <c r="EA505" s="68" t="s">
        <v>700</v>
      </c>
      <c r="EB505">
        <v>55955</v>
      </c>
      <c r="EC505">
        <v>1.7</v>
      </c>
      <c r="ED505">
        <v>10.6</v>
      </c>
      <c r="EE505">
        <v>2.2999999999999998</v>
      </c>
      <c r="EF505">
        <v>3.3</v>
      </c>
      <c r="EG505">
        <v>5.3</v>
      </c>
      <c r="EH505">
        <v>4.2</v>
      </c>
      <c r="EI505">
        <v>4.0999999999999996</v>
      </c>
      <c r="EJ505">
        <v>1.8</v>
      </c>
      <c r="EK505">
        <v>2.2999999999999998</v>
      </c>
      <c r="EL505">
        <v>2.5</v>
      </c>
      <c r="EM505">
        <v>1.9</v>
      </c>
      <c r="EN505">
        <v>1.5</v>
      </c>
      <c r="EO505">
        <v>1.6</v>
      </c>
      <c r="EP505">
        <v>2.2000000000000002</v>
      </c>
      <c r="EQ505">
        <v>1.8</v>
      </c>
      <c r="ER505">
        <v>68.8</v>
      </c>
      <c r="ES505">
        <v>34.9</v>
      </c>
      <c r="EU505">
        <v>17.600000000000001</v>
      </c>
      <c r="EV505">
        <v>38.5</v>
      </c>
      <c r="EW505">
        <v>24</v>
      </c>
      <c r="EX505">
        <v>1.7</v>
      </c>
      <c r="EY505">
        <v>1.8</v>
      </c>
      <c r="EZ505">
        <v>12.9</v>
      </c>
      <c r="FA505">
        <v>54.4</v>
      </c>
      <c r="FB505">
        <v>26.4</v>
      </c>
      <c r="FC505">
        <v>12.2</v>
      </c>
      <c r="FD505">
        <v>1.8</v>
      </c>
      <c r="FE505">
        <v>33.700000000000003</v>
      </c>
      <c r="FF505">
        <v>4.5999999999999996</v>
      </c>
      <c r="FG505">
        <v>2.6</v>
      </c>
      <c r="FH505">
        <v>1.7</v>
      </c>
      <c r="FI505">
        <v>2.1</v>
      </c>
      <c r="FJ505">
        <v>2.1</v>
      </c>
      <c r="FK505">
        <v>37.299999999999997</v>
      </c>
      <c r="FL505">
        <v>3</v>
      </c>
      <c r="FM505">
        <v>2.6</v>
      </c>
      <c r="FN505">
        <v>2.8</v>
      </c>
      <c r="FO505">
        <v>12.1</v>
      </c>
      <c r="FP505">
        <v>8.3000000000000007</v>
      </c>
      <c r="FQ505">
        <v>6.7</v>
      </c>
      <c r="FR505">
        <v>1.4</v>
      </c>
      <c r="FS505">
        <v>10</v>
      </c>
      <c r="FZ505" s="115" t="s">
        <v>1871</v>
      </c>
      <c r="GA505" s="115" t="s">
        <v>1871</v>
      </c>
      <c r="GB505" t="s">
        <v>1311</v>
      </c>
      <c r="GC505" s="68" t="s">
        <v>2364</v>
      </c>
    </row>
    <row r="506" spans="1:185" x14ac:dyDescent="0.25">
      <c r="A506">
        <v>55956</v>
      </c>
      <c r="B506">
        <v>2047</v>
      </c>
      <c r="C506">
        <v>160</v>
      </c>
      <c r="D506">
        <v>476</v>
      </c>
      <c r="E506">
        <v>38</v>
      </c>
      <c r="F506">
        <v>1271</v>
      </c>
      <c r="G506">
        <v>122</v>
      </c>
      <c r="H506">
        <v>300</v>
      </c>
      <c r="I506">
        <v>0</v>
      </c>
      <c r="J506">
        <v>150</v>
      </c>
      <c r="K506">
        <v>6</v>
      </c>
      <c r="L506">
        <v>326</v>
      </c>
      <c r="M506">
        <v>32</v>
      </c>
      <c r="N506">
        <v>188</v>
      </c>
      <c r="O506">
        <v>27</v>
      </c>
      <c r="P506">
        <v>143</v>
      </c>
      <c r="Q506">
        <v>16</v>
      </c>
      <c r="R506">
        <v>191</v>
      </c>
      <c r="S506">
        <v>26</v>
      </c>
      <c r="T506">
        <v>361</v>
      </c>
      <c r="U506">
        <v>28</v>
      </c>
      <c r="V506">
        <v>388</v>
      </c>
      <c r="W506">
        <v>25</v>
      </c>
      <c r="X506">
        <v>1069</v>
      </c>
      <c r="Y506">
        <v>93</v>
      </c>
      <c r="Z506">
        <v>978</v>
      </c>
      <c r="AA506">
        <v>67</v>
      </c>
      <c r="AB506">
        <v>1978</v>
      </c>
      <c r="AC506">
        <v>152</v>
      </c>
      <c r="AD506">
        <v>5</v>
      </c>
      <c r="AE506">
        <v>0</v>
      </c>
      <c r="AF506">
        <v>8</v>
      </c>
      <c r="AG506">
        <v>8</v>
      </c>
      <c r="AH506">
        <v>18</v>
      </c>
      <c r="AI506">
        <v>0</v>
      </c>
      <c r="AJ506">
        <v>9</v>
      </c>
      <c r="AK506">
        <v>0</v>
      </c>
      <c r="AL506">
        <v>29</v>
      </c>
      <c r="AM506">
        <v>0</v>
      </c>
      <c r="AN506">
        <v>31</v>
      </c>
      <c r="AO506">
        <v>8</v>
      </c>
      <c r="AP506">
        <v>1965</v>
      </c>
      <c r="AQ506">
        <v>152</v>
      </c>
      <c r="AR506">
        <v>184</v>
      </c>
      <c r="AS506">
        <v>14</v>
      </c>
      <c r="AT506">
        <v>1863</v>
      </c>
      <c r="AU506">
        <v>146</v>
      </c>
      <c r="AV506">
        <v>2009</v>
      </c>
      <c r="AW506">
        <v>160</v>
      </c>
      <c r="AX506">
        <v>38</v>
      </c>
      <c r="AY506">
        <v>0</v>
      </c>
      <c r="AZ506">
        <v>38</v>
      </c>
      <c r="BA506">
        <v>0</v>
      </c>
      <c r="BB506">
        <v>0</v>
      </c>
      <c r="BC506">
        <v>0</v>
      </c>
      <c r="BD506">
        <v>99</v>
      </c>
      <c r="BE506">
        <v>21</v>
      </c>
      <c r="BF506">
        <v>408</v>
      </c>
      <c r="BG506">
        <v>35</v>
      </c>
      <c r="BH506">
        <v>521</v>
      </c>
      <c r="BI506">
        <v>38</v>
      </c>
      <c r="BJ506">
        <v>355</v>
      </c>
      <c r="BK506">
        <v>1</v>
      </c>
      <c r="BL506">
        <v>1128</v>
      </c>
      <c r="BM506">
        <v>90</v>
      </c>
      <c r="BN506">
        <v>1086</v>
      </c>
      <c r="BO506">
        <v>80</v>
      </c>
      <c r="BP506">
        <v>42</v>
      </c>
      <c r="BQ506">
        <v>10</v>
      </c>
      <c r="BR506">
        <v>143</v>
      </c>
      <c r="BS506">
        <v>32</v>
      </c>
      <c r="BT506">
        <v>780</v>
      </c>
      <c r="BU506">
        <v>47</v>
      </c>
      <c r="BV506">
        <v>368</v>
      </c>
      <c r="BW506">
        <v>42</v>
      </c>
      <c r="BX506">
        <v>123</v>
      </c>
      <c r="BY506">
        <v>33</v>
      </c>
      <c r="BZ506">
        <v>76</v>
      </c>
      <c r="CA506">
        <v>26</v>
      </c>
      <c r="CB506">
        <v>175</v>
      </c>
      <c r="CC506">
        <v>46</v>
      </c>
      <c r="CD506">
        <v>794</v>
      </c>
      <c r="CE506">
        <v>85</v>
      </c>
      <c r="CF506">
        <v>1077</v>
      </c>
      <c r="CG506">
        <v>29</v>
      </c>
      <c r="CH506">
        <v>160</v>
      </c>
      <c r="CI506">
        <v>1887</v>
      </c>
      <c r="CJ506">
        <v>1633</v>
      </c>
      <c r="CK506">
        <v>513</v>
      </c>
      <c r="CL506">
        <v>1882</v>
      </c>
      <c r="CM506">
        <v>42</v>
      </c>
      <c r="CN506">
        <v>6</v>
      </c>
      <c r="CO506">
        <v>89</v>
      </c>
      <c r="CP506">
        <v>72</v>
      </c>
      <c r="CQ506">
        <v>117</v>
      </c>
      <c r="CR506">
        <v>23</v>
      </c>
      <c r="CS506">
        <v>99</v>
      </c>
      <c r="CT506">
        <v>51</v>
      </c>
      <c r="CU506">
        <v>12</v>
      </c>
      <c r="CV506">
        <v>47</v>
      </c>
      <c r="CW506">
        <v>63</v>
      </c>
      <c r="CX506">
        <v>348</v>
      </c>
      <c r="CY506">
        <v>90</v>
      </c>
      <c r="CZ506">
        <v>111</v>
      </c>
      <c r="DA506">
        <v>55</v>
      </c>
      <c r="DB506">
        <v>14</v>
      </c>
      <c r="DC506">
        <v>2</v>
      </c>
      <c r="DD506">
        <v>32</v>
      </c>
      <c r="DE506">
        <v>212</v>
      </c>
      <c r="DF506">
        <v>574</v>
      </c>
      <c r="DG506">
        <v>502</v>
      </c>
      <c r="DH506">
        <v>164</v>
      </c>
      <c r="DI506">
        <v>36</v>
      </c>
      <c r="DJ506">
        <v>20</v>
      </c>
      <c r="DK506">
        <v>36</v>
      </c>
      <c r="DL506">
        <v>22</v>
      </c>
      <c r="DM506">
        <v>1939</v>
      </c>
      <c r="DN506">
        <v>87</v>
      </c>
      <c r="DO506">
        <v>670</v>
      </c>
      <c r="DP506">
        <v>116</v>
      </c>
      <c r="DQ506">
        <v>20</v>
      </c>
      <c r="DR506">
        <v>16</v>
      </c>
      <c r="DS506">
        <v>12</v>
      </c>
      <c r="DT506">
        <v>13</v>
      </c>
      <c r="DU506">
        <v>7</v>
      </c>
      <c r="DV506">
        <v>18</v>
      </c>
      <c r="DW506">
        <v>786</v>
      </c>
      <c r="DX506" t="s">
        <v>1857</v>
      </c>
      <c r="DY506" t="s">
        <v>1094</v>
      </c>
      <c r="DZ506" t="s">
        <v>1671</v>
      </c>
      <c r="EA506" s="68" t="s">
        <v>700</v>
      </c>
      <c r="EB506">
        <v>55956</v>
      </c>
      <c r="EC506">
        <v>2.7</v>
      </c>
      <c r="ED506">
        <v>4.5</v>
      </c>
      <c r="EE506">
        <v>6.9</v>
      </c>
      <c r="EF506">
        <v>10.9</v>
      </c>
      <c r="EG506">
        <v>5.6</v>
      </c>
      <c r="EH506">
        <v>8</v>
      </c>
      <c r="EI506">
        <v>4</v>
      </c>
      <c r="EJ506">
        <v>3.8</v>
      </c>
      <c r="EK506">
        <v>8.8000000000000007</v>
      </c>
      <c r="EL506">
        <v>5.6</v>
      </c>
      <c r="EM506">
        <v>3.1</v>
      </c>
      <c r="EN506">
        <v>5.7</v>
      </c>
      <c r="EO506">
        <v>2.9</v>
      </c>
      <c r="EP506">
        <v>3.4</v>
      </c>
      <c r="EQ506">
        <v>2.9</v>
      </c>
      <c r="ER506">
        <v>97.3</v>
      </c>
      <c r="ES506">
        <v>76.900000000000006</v>
      </c>
      <c r="ET506">
        <v>51.3</v>
      </c>
      <c r="EU506">
        <v>72.5</v>
      </c>
      <c r="EV506">
        <v>40.4</v>
      </c>
      <c r="EW506">
        <v>32.200000000000003</v>
      </c>
      <c r="EX506">
        <v>2.9</v>
      </c>
      <c r="EY506">
        <v>2.8</v>
      </c>
      <c r="EZ506">
        <v>34.9</v>
      </c>
      <c r="FA506">
        <v>34.9</v>
      </c>
      <c r="FC506">
        <v>7.4</v>
      </c>
      <c r="FD506">
        <v>3</v>
      </c>
      <c r="FE506">
        <v>11.3</v>
      </c>
      <c r="FF506">
        <v>3.5</v>
      </c>
      <c r="FG506">
        <v>3.8</v>
      </c>
      <c r="FH506">
        <v>0.7</v>
      </c>
      <c r="FI506">
        <v>3</v>
      </c>
      <c r="FJ506">
        <v>2.9</v>
      </c>
      <c r="FK506">
        <v>20.7</v>
      </c>
      <c r="FL506">
        <v>11.9</v>
      </c>
      <c r="FM506">
        <v>2.6</v>
      </c>
      <c r="FN506">
        <v>5.0999999999999996</v>
      </c>
      <c r="FO506">
        <v>13.4</v>
      </c>
      <c r="FP506">
        <v>11.7</v>
      </c>
      <c r="FQ506">
        <v>6.4</v>
      </c>
      <c r="FR506">
        <v>1.3</v>
      </c>
      <c r="FS506">
        <v>20</v>
      </c>
      <c r="FZ506" s="115" t="s">
        <v>1871</v>
      </c>
      <c r="GA506" s="115" t="s">
        <v>1871</v>
      </c>
      <c r="GB506" t="s">
        <v>1312</v>
      </c>
      <c r="GC506" s="68" t="s">
        <v>2364</v>
      </c>
    </row>
    <row r="507" spans="1:185" x14ac:dyDescent="0.25">
      <c r="A507">
        <v>55959</v>
      </c>
      <c r="B507">
        <v>2473</v>
      </c>
      <c r="C507">
        <v>233</v>
      </c>
      <c r="D507">
        <v>539</v>
      </c>
      <c r="E507">
        <v>54</v>
      </c>
      <c r="F507">
        <v>1576</v>
      </c>
      <c r="G507">
        <v>179</v>
      </c>
      <c r="H507">
        <v>358</v>
      </c>
      <c r="I507">
        <v>0</v>
      </c>
      <c r="J507">
        <v>203</v>
      </c>
      <c r="K507">
        <v>0</v>
      </c>
      <c r="L507">
        <v>336</v>
      </c>
      <c r="M507">
        <v>54</v>
      </c>
      <c r="N507">
        <v>343</v>
      </c>
      <c r="O507">
        <v>71</v>
      </c>
      <c r="P507">
        <v>180</v>
      </c>
      <c r="Q507">
        <v>34</v>
      </c>
      <c r="R507">
        <v>291</v>
      </c>
      <c r="S507">
        <v>54</v>
      </c>
      <c r="T507">
        <v>328</v>
      </c>
      <c r="U507">
        <v>19</v>
      </c>
      <c r="V507">
        <v>434</v>
      </c>
      <c r="W507">
        <v>1</v>
      </c>
      <c r="X507">
        <v>1305</v>
      </c>
      <c r="Y507">
        <v>185</v>
      </c>
      <c r="Z507">
        <v>1168</v>
      </c>
      <c r="AA507">
        <v>48</v>
      </c>
      <c r="AB507">
        <v>2390</v>
      </c>
      <c r="AC507">
        <v>217</v>
      </c>
      <c r="AD507">
        <v>5</v>
      </c>
      <c r="AE507">
        <v>0</v>
      </c>
      <c r="AF507">
        <v>3</v>
      </c>
      <c r="AG507">
        <v>0</v>
      </c>
      <c r="AH507">
        <v>36</v>
      </c>
      <c r="AI507">
        <v>3</v>
      </c>
      <c r="AJ507">
        <v>21</v>
      </c>
      <c r="AK507">
        <v>0</v>
      </c>
      <c r="AL507">
        <v>18</v>
      </c>
      <c r="AM507">
        <v>13</v>
      </c>
      <c r="AN507">
        <v>268</v>
      </c>
      <c r="AO507">
        <v>46</v>
      </c>
      <c r="AP507">
        <v>2143</v>
      </c>
      <c r="AQ507">
        <v>171</v>
      </c>
      <c r="AR507">
        <v>338</v>
      </c>
      <c r="AS507">
        <v>12</v>
      </c>
      <c r="AT507">
        <v>2135</v>
      </c>
      <c r="AU507">
        <v>221</v>
      </c>
      <c r="AV507">
        <v>2291</v>
      </c>
      <c r="AW507">
        <v>198</v>
      </c>
      <c r="AX507">
        <v>182</v>
      </c>
      <c r="AY507">
        <v>35</v>
      </c>
      <c r="AZ507">
        <v>55</v>
      </c>
      <c r="BA507">
        <v>23</v>
      </c>
      <c r="BB507">
        <v>127</v>
      </c>
      <c r="BC507">
        <v>12</v>
      </c>
      <c r="BD507">
        <v>121</v>
      </c>
      <c r="BE507">
        <v>6</v>
      </c>
      <c r="BF507">
        <v>662</v>
      </c>
      <c r="BG507">
        <v>35</v>
      </c>
      <c r="BH507">
        <v>550</v>
      </c>
      <c r="BI507">
        <v>66</v>
      </c>
      <c r="BJ507">
        <v>258</v>
      </c>
      <c r="BK507">
        <v>1</v>
      </c>
      <c r="BL507">
        <v>1210</v>
      </c>
      <c r="BM507">
        <v>129</v>
      </c>
      <c r="BN507">
        <v>1189</v>
      </c>
      <c r="BO507">
        <v>127</v>
      </c>
      <c r="BP507">
        <v>21</v>
      </c>
      <c r="BQ507">
        <v>2</v>
      </c>
      <c r="BR507">
        <v>366</v>
      </c>
      <c r="BS507">
        <v>50</v>
      </c>
      <c r="BT507">
        <v>851</v>
      </c>
      <c r="BU507">
        <v>68</v>
      </c>
      <c r="BV507">
        <v>424</v>
      </c>
      <c r="BW507">
        <v>61</v>
      </c>
      <c r="BX507">
        <v>301</v>
      </c>
      <c r="BY507">
        <v>50</v>
      </c>
      <c r="BZ507">
        <v>440</v>
      </c>
      <c r="CA507">
        <v>43</v>
      </c>
      <c r="CB507">
        <v>541</v>
      </c>
      <c r="CC507">
        <v>43</v>
      </c>
      <c r="CD507">
        <v>1257</v>
      </c>
      <c r="CE507">
        <v>184</v>
      </c>
      <c r="CF507">
        <v>675</v>
      </c>
      <c r="CG507">
        <v>6</v>
      </c>
      <c r="CH507">
        <v>233</v>
      </c>
      <c r="CI507">
        <v>2240</v>
      </c>
      <c r="CJ507">
        <v>1705</v>
      </c>
      <c r="CK507">
        <v>948</v>
      </c>
      <c r="CL507">
        <v>2046</v>
      </c>
      <c r="CM507">
        <v>263</v>
      </c>
      <c r="CN507">
        <v>63</v>
      </c>
      <c r="CO507">
        <v>38</v>
      </c>
      <c r="CP507">
        <v>106</v>
      </c>
      <c r="CQ507">
        <v>479</v>
      </c>
      <c r="CR507">
        <v>15</v>
      </c>
      <c r="CS507">
        <v>119</v>
      </c>
      <c r="CT507">
        <v>52</v>
      </c>
      <c r="CU507">
        <v>43</v>
      </c>
      <c r="CV507">
        <v>33</v>
      </c>
      <c r="CW507">
        <v>102</v>
      </c>
      <c r="CX507">
        <v>241</v>
      </c>
      <c r="CY507">
        <v>88</v>
      </c>
      <c r="CZ507">
        <v>24</v>
      </c>
      <c r="DA507">
        <v>2</v>
      </c>
      <c r="DB507">
        <v>21</v>
      </c>
      <c r="DC507">
        <v>11</v>
      </c>
      <c r="DD507">
        <v>84</v>
      </c>
      <c r="DE507">
        <v>220</v>
      </c>
      <c r="DF507">
        <v>660</v>
      </c>
      <c r="DG507">
        <v>537</v>
      </c>
      <c r="DH507">
        <v>159</v>
      </c>
      <c r="DI507">
        <v>23</v>
      </c>
      <c r="DJ507">
        <v>14</v>
      </c>
      <c r="DK507">
        <v>100</v>
      </c>
      <c r="DL507">
        <v>57</v>
      </c>
      <c r="DM507">
        <v>2051</v>
      </c>
      <c r="DN507">
        <v>397</v>
      </c>
      <c r="DO507">
        <v>772</v>
      </c>
      <c r="DP507">
        <v>108</v>
      </c>
      <c r="DQ507">
        <v>12</v>
      </c>
      <c r="DR507">
        <v>5</v>
      </c>
      <c r="DS507">
        <v>25</v>
      </c>
      <c r="DT507">
        <v>7</v>
      </c>
      <c r="DU507">
        <v>0</v>
      </c>
      <c r="DV507">
        <v>45</v>
      </c>
      <c r="DW507">
        <v>880</v>
      </c>
      <c r="DX507" t="s">
        <v>1857</v>
      </c>
      <c r="DY507" t="s">
        <v>1100</v>
      </c>
      <c r="DZ507" t="s">
        <v>1672</v>
      </c>
      <c r="EA507" s="68" t="s">
        <v>700</v>
      </c>
      <c r="EB507">
        <v>55959</v>
      </c>
      <c r="EC507">
        <v>4.5999999999999996</v>
      </c>
      <c r="ED507">
        <v>8.3000000000000007</v>
      </c>
      <c r="EE507">
        <v>16.600000000000001</v>
      </c>
      <c r="EF507">
        <v>15.9</v>
      </c>
      <c r="EG507">
        <v>12.1</v>
      </c>
      <c r="EH507">
        <v>13.7</v>
      </c>
      <c r="EI507">
        <v>3.9</v>
      </c>
      <c r="EJ507">
        <v>0.5</v>
      </c>
      <c r="EK507">
        <v>9.4</v>
      </c>
      <c r="EL507">
        <v>10.9</v>
      </c>
      <c r="EM507">
        <v>4.3</v>
      </c>
      <c r="EN507">
        <v>4.8</v>
      </c>
      <c r="EO507">
        <v>7.1</v>
      </c>
      <c r="EP507">
        <v>2.2000000000000002</v>
      </c>
      <c r="EQ507">
        <v>4.5999999999999996</v>
      </c>
      <c r="ER507">
        <v>97.3</v>
      </c>
      <c r="ES507">
        <v>100</v>
      </c>
      <c r="ET507">
        <v>12.5</v>
      </c>
      <c r="EU507">
        <v>47.5</v>
      </c>
      <c r="EV507">
        <v>55.9</v>
      </c>
      <c r="EW507">
        <v>11.1</v>
      </c>
      <c r="EX507">
        <v>5</v>
      </c>
      <c r="EY507">
        <v>4.3</v>
      </c>
      <c r="EZ507">
        <v>21</v>
      </c>
      <c r="FA507">
        <v>43.2</v>
      </c>
      <c r="FB507">
        <v>17.899999999999999</v>
      </c>
      <c r="FC507">
        <v>3.4</v>
      </c>
      <c r="FD507">
        <v>5.2</v>
      </c>
      <c r="FE507">
        <v>5.0999999999999996</v>
      </c>
      <c r="FF507">
        <v>3.1</v>
      </c>
      <c r="FG507">
        <v>7.5</v>
      </c>
      <c r="FH507">
        <v>0.8</v>
      </c>
      <c r="FI507">
        <v>5</v>
      </c>
      <c r="FJ507">
        <v>5.0999999999999996</v>
      </c>
      <c r="FK507">
        <v>13.4</v>
      </c>
      <c r="FL507">
        <v>10.3</v>
      </c>
      <c r="FM507">
        <v>3.4</v>
      </c>
      <c r="FN507">
        <v>10.8</v>
      </c>
      <c r="FO507">
        <v>12.4</v>
      </c>
      <c r="FP507">
        <v>5.0999999999999996</v>
      </c>
      <c r="FQ507">
        <v>7.6</v>
      </c>
      <c r="FR507">
        <v>1.1000000000000001</v>
      </c>
      <c r="FS507">
        <v>29</v>
      </c>
      <c r="FZ507" s="115" t="s">
        <v>1871</v>
      </c>
      <c r="GA507" s="115" t="s">
        <v>1871</v>
      </c>
      <c r="GB507" t="s">
        <v>1313</v>
      </c>
      <c r="GC507" s="68" t="s">
        <v>2364</v>
      </c>
    </row>
    <row r="508" spans="1:185" x14ac:dyDescent="0.25">
      <c r="A508">
        <v>55963</v>
      </c>
      <c r="B508">
        <v>5178</v>
      </c>
      <c r="C508">
        <v>186</v>
      </c>
      <c r="D508">
        <v>1494</v>
      </c>
      <c r="E508">
        <v>35</v>
      </c>
      <c r="F508">
        <v>2936</v>
      </c>
      <c r="G508">
        <v>151</v>
      </c>
      <c r="H508">
        <v>748</v>
      </c>
      <c r="I508">
        <v>0</v>
      </c>
      <c r="J508">
        <v>463</v>
      </c>
      <c r="K508">
        <v>8</v>
      </c>
      <c r="L508">
        <v>1031</v>
      </c>
      <c r="M508">
        <v>27</v>
      </c>
      <c r="N508">
        <v>400</v>
      </c>
      <c r="O508">
        <v>43</v>
      </c>
      <c r="P508">
        <v>587</v>
      </c>
      <c r="Q508">
        <v>44</v>
      </c>
      <c r="R508">
        <v>703</v>
      </c>
      <c r="S508">
        <v>31</v>
      </c>
      <c r="T508">
        <v>625</v>
      </c>
      <c r="U508">
        <v>8</v>
      </c>
      <c r="V508">
        <v>621</v>
      </c>
      <c r="W508">
        <v>25</v>
      </c>
      <c r="X508">
        <v>2535</v>
      </c>
      <c r="Y508">
        <v>84</v>
      </c>
      <c r="Z508">
        <v>2643</v>
      </c>
      <c r="AA508">
        <v>102</v>
      </c>
      <c r="AB508">
        <v>5068</v>
      </c>
      <c r="AC508">
        <v>186</v>
      </c>
      <c r="AD508">
        <v>30</v>
      </c>
      <c r="AE508">
        <v>0</v>
      </c>
      <c r="AF508">
        <v>2</v>
      </c>
      <c r="AG508">
        <v>0</v>
      </c>
      <c r="AH508">
        <v>49</v>
      </c>
      <c r="AI508">
        <v>0</v>
      </c>
      <c r="AJ508">
        <v>0</v>
      </c>
      <c r="AK508">
        <v>0</v>
      </c>
      <c r="AL508">
        <v>29</v>
      </c>
      <c r="AM508">
        <v>0</v>
      </c>
      <c r="AN508">
        <v>20</v>
      </c>
      <c r="AO508">
        <v>0</v>
      </c>
      <c r="AP508">
        <v>5048</v>
      </c>
      <c r="AQ508">
        <v>186</v>
      </c>
      <c r="AR508">
        <v>424</v>
      </c>
      <c r="AS508">
        <v>3</v>
      </c>
      <c r="AT508">
        <v>4754</v>
      </c>
      <c r="AU508">
        <v>183</v>
      </c>
      <c r="AV508">
        <v>5108</v>
      </c>
      <c r="AW508">
        <v>186</v>
      </c>
      <c r="AX508">
        <v>70</v>
      </c>
      <c r="AY508">
        <v>0</v>
      </c>
      <c r="AZ508">
        <v>44</v>
      </c>
      <c r="BA508">
        <v>0</v>
      </c>
      <c r="BB508">
        <v>26</v>
      </c>
      <c r="BC508">
        <v>0</v>
      </c>
      <c r="BD508">
        <v>123</v>
      </c>
      <c r="BE508">
        <v>16</v>
      </c>
      <c r="BF508">
        <v>811</v>
      </c>
      <c r="BG508">
        <v>45</v>
      </c>
      <c r="BH508">
        <v>1166</v>
      </c>
      <c r="BI508">
        <v>34</v>
      </c>
      <c r="BJ508">
        <v>1184</v>
      </c>
      <c r="BK508">
        <v>13</v>
      </c>
      <c r="BL508">
        <v>2625</v>
      </c>
      <c r="BM508">
        <v>141</v>
      </c>
      <c r="BN508">
        <v>2504</v>
      </c>
      <c r="BO508">
        <v>141</v>
      </c>
      <c r="BP508">
        <v>121</v>
      </c>
      <c r="BQ508">
        <v>0</v>
      </c>
      <c r="BR508">
        <v>311</v>
      </c>
      <c r="BS508">
        <v>10</v>
      </c>
      <c r="BT508">
        <v>1774</v>
      </c>
      <c r="BU508">
        <v>56</v>
      </c>
      <c r="BV508">
        <v>872</v>
      </c>
      <c r="BW508">
        <v>92</v>
      </c>
      <c r="BX508">
        <v>290</v>
      </c>
      <c r="BY508">
        <v>3</v>
      </c>
      <c r="BZ508">
        <v>570</v>
      </c>
      <c r="CA508">
        <v>81</v>
      </c>
      <c r="CB508">
        <v>687</v>
      </c>
      <c r="CC508">
        <v>89</v>
      </c>
      <c r="CD508">
        <v>2169</v>
      </c>
      <c r="CE508">
        <v>85</v>
      </c>
      <c r="CF508">
        <v>2321</v>
      </c>
      <c r="CG508">
        <v>12</v>
      </c>
      <c r="CH508">
        <v>186</v>
      </c>
      <c r="CI508">
        <v>4992</v>
      </c>
      <c r="CJ508">
        <v>4210</v>
      </c>
      <c r="CK508">
        <v>1473</v>
      </c>
      <c r="CL508">
        <v>4714</v>
      </c>
      <c r="CM508">
        <v>148</v>
      </c>
      <c r="CN508">
        <v>48</v>
      </c>
      <c r="CO508">
        <v>133</v>
      </c>
      <c r="CP508">
        <v>210</v>
      </c>
      <c r="CQ508">
        <v>191</v>
      </c>
      <c r="CR508">
        <v>88</v>
      </c>
      <c r="CS508">
        <v>404</v>
      </c>
      <c r="CT508">
        <v>87</v>
      </c>
      <c r="CU508">
        <v>41</v>
      </c>
      <c r="CV508">
        <v>174</v>
      </c>
      <c r="CW508">
        <v>160</v>
      </c>
      <c r="CX508">
        <v>921</v>
      </c>
      <c r="CY508">
        <v>245</v>
      </c>
      <c r="CZ508">
        <v>106</v>
      </c>
      <c r="DA508">
        <v>61</v>
      </c>
      <c r="DB508">
        <v>102</v>
      </c>
      <c r="DC508">
        <v>17</v>
      </c>
      <c r="DD508">
        <v>76</v>
      </c>
      <c r="DE508">
        <v>541</v>
      </c>
      <c r="DF508">
        <v>1472</v>
      </c>
      <c r="DG508">
        <v>1172</v>
      </c>
      <c r="DH508">
        <v>521</v>
      </c>
      <c r="DI508">
        <v>72</v>
      </c>
      <c r="DJ508">
        <v>63</v>
      </c>
      <c r="DK508">
        <v>228</v>
      </c>
      <c r="DL508">
        <v>171</v>
      </c>
      <c r="DM508">
        <v>4426</v>
      </c>
      <c r="DN508">
        <v>765</v>
      </c>
      <c r="DO508">
        <v>1542</v>
      </c>
      <c r="DP508">
        <v>471</v>
      </c>
      <c r="DQ508">
        <v>141</v>
      </c>
      <c r="DR508">
        <v>15</v>
      </c>
      <c r="DS508">
        <v>48</v>
      </c>
      <c r="DT508">
        <v>32</v>
      </c>
      <c r="DU508">
        <v>31</v>
      </c>
      <c r="DV508">
        <v>183</v>
      </c>
      <c r="DW508">
        <v>2013</v>
      </c>
      <c r="DX508" t="s">
        <v>1857</v>
      </c>
      <c r="DY508" t="s">
        <v>1040</v>
      </c>
      <c r="DZ508" t="s">
        <v>1673</v>
      </c>
      <c r="EA508" s="68" t="s">
        <v>700</v>
      </c>
      <c r="EB508">
        <v>55963</v>
      </c>
      <c r="EC508">
        <v>1.4</v>
      </c>
      <c r="ED508">
        <v>2.8</v>
      </c>
      <c r="EE508">
        <v>2.2999999999999998</v>
      </c>
      <c r="EF508">
        <v>12.3</v>
      </c>
      <c r="EG508">
        <v>5</v>
      </c>
      <c r="EH508">
        <v>2.8</v>
      </c>
      <c r="EI508">
        <v>1.3</v>
      </c>
      <c r="EJ508">
        <v>3.2</v>
      </c>
      <c r="EK508">
        <v>3.1</v>
      </c>
      <c r="EL508">
        <v>2.2000000000000002</v>
      </c>
      <c r="EM508">
        <v>2.2999999999999998</v>
      </c>
      <c r="EN508">
        <v>2.2999999999999998</v>
      </c>
      <c r="EO508">
        <v>1.4</v>
      </c>
      <c r="EP508">
        <v>2.2000000000000002</v>
      </c>
      <c r="EQ508">
        <v>1.5</v>
      </c>
      <c r="ER508">
        <v>39.700000000000003</v>
      </c>
      <c r="ES508">
        <v>100</v>
      </c>
      <c r="ET508">
        <v>29.2</v>
      </c>
      <c r="EV508">
        <v>40.4</v>
      </c>
      <c r="EW508">
        <v>48.7</v>
      </c>
      <c r="EX508">
        <v>1.5</v>
      </c>
      <c r="EY508">
        <v>1.4</v>
      </c>
      <c r="EZ508">
        <v>21.9</v>
      </c>
      <c r="FA508">
        <v>31.6</v>
      </c>
      <c r="FB508">
        <v>42.7</v>
      </c>
      <c r="FC508">
        <v>1.1000000000000001</v>
      </c>
      <c r="FD508">
        <v>1.5</v>
      </c>
      <c r="FE508">
        <v>10.5</v>
      </c>
      <c r="FF508">
        <v>3.1</v>
      </c>
      <c r="FG508">
        <v>2.2000000000000002</v>
      </c>
      <c r="FH508">
        <v>1.1000000000000001</v>
      </c>
      <c r="FI508">
        <v>2.6</v>
      </c>
      <c r="FJ508">
        <v>2.7</v>
      </c>
      <c r="FK508">
        <v>13.4</v>
      </c>
      <c r="FL508">
        <v>2.6</v>
      </c>
      <c r="FM508">
        <v>1.7</v>
      </c>
      <c r="FN508">
        <v>7</v>
      </c>
      <c r="FO508">
        <v>1.5</v>
      </c>
      <c r="FP508">
        <v>8.6</v>
      </c>
      <c r="FQ508">
        <v>1.9</v>
      </c>
      <c r="FR508">
        <v>0.6</v>
      </c>
      <c r="FS508">
        <v>64</v>
      </c>
      <c r="FZ508" s="115" t="s">
        <v>1871</v>
      </c>
      <c r="GA508" s="115" t="s">
        <v>1871</v>
      </c>
      <c r="GB508" t="s">
        <v>1314</v>
      </c>
      <c r="GC508" s="68" t="s">
        <v>2364</v>
      </c>
    </row>
    <row r="509" spans="1:185" x14ac:dyDescent="0.25">
      <c r="A509">
        <v>55965</v>
      </c>
      <c r="B509">
        <v>2522</v>
      </c>
      <c r="C509">
        <v>139</v>
      </c>
      <c r="D509">
        <v>640</v>
      </c>
      <c r="E509">
        <v>46</v>
      </c>
      <c r="F509">
        <v>1421</v>
      </c>
      <c r="G509">
        <v>83</v>
      </c>
      <c r="H509">
        <v>461</v>
      </c>
      <c r="I509">
        <v>10</v>
      </c>
      <c r="J509">
        <v>216</v>
      </c>
      <c r="K509">
        <v>21</v>
      </c>
      <c r="L509">
        <v>424</v>
      </c>
      <c r="M509">
        <v>25</v>
      </c>
      <c r="N509">
        <v>122</v>
      </c>
      <c r="O509">
        <v>11</v>
      </c>
      <c r="P509">
        <v>288</v>
      </c>
      <c r="Q509">
        <v>50</v>
      </c>
      <c r="R509">
        <v>265</v>
      </c>
      <c r="S509">
        <v>6</v>
      </c>
      <c r="T509">
        <v>287</v>
      </c>
      <c r="U509">
        <v>9</v>
      </c>
      <c r="V509">
        <v>459</v>
      </c>
      <c r="W509">
        <v>7</v>
      </c>
      <c r="X509">
        <v>1275</v>
      </c>
      <c r="Y509">
        <v>75</v>
      </c>
      <c r="Z509">
        <v>1247</v>
      </c>
      <c r="AA509">
        <v>64</v>
      </c>
      <c r="AB509">
        <v>2496</v>
      </c>
      <c r="AC509">
        <v>139</v>
      </c>
      <c r="AD509">
        <v>7</v>
      </c>
      <c r="AE509">
        <v>0</v>
      </c>
      <c r="AF509">
        <v>0</v>
      </c>
      <c r="AG509">
        <v>0</v>
      </c>
      <c r="AH509">
        <v>19</v>
      </c>
      <c r="AI509">
        <v>0</v>
      </c>
      <c r="AJ509">
        <v>0</v>
      </c>
      <c r="AK509">
        <v>0</v>
      </c>
      <c r="AL509">
        <v>0</v>
      </c>
      <c r="AM509">
        <v>0</v>
      </c>
      <c r="AN509">
        <v>49</v>
      </c>
      <c r="AO509">
        <v>0</v>
      </c>
      <c r="AP509">
        <v>2447</v>
      </c>
      <c r="AQ509">
        <v>139</v>
      </c>
      <c r="AR509">
        <v>312</v>
      </c>
      <c r="AS509">
        <v>10</v>
      </c>
      <c r="AT509">
        <v>2210</v>
      </c>
      <c r="AU509">
        <v>129</v>
      </c>
      <c r="AV509">
        <v>2509</v>
      </c>
      <c r="AW509">
        <v>134</v>
      </c>
      <c r="AX509">
        <v>13</v>
      </c>
      <c r="AY509">
        <v>5</v>
      </c>
      <c r="AZ509">
        <v>2</v>
      </c>
      <c r="BA509">
        <v>2</v>
      </c>
      <c r="BB509">
        <v>11</v>
      </c>
      <c r="BC509">
        <v>3</v>
      </c>
      <c r="BD509">
        <v>111</v>
      </c>
      <c r="BE509">
        <v>24</v>
      </c>
      <c r="BF509">
        <v>542</v>
      </c>
      <c r="BG509">
        <v>25</v>
      </c>
      <c r="BH509">
        <v>674</v>
      </c>
      <c r="BI509">
        <v>28</v>
      </c>
      <c r="BJ509">
        <v>433</v>
      </c>
      <c r="BK509">
        <v>5</v>
      </c>
      <c r="BL509">
        <v>1230</v>
      </c>
      <c r="BM509">
        <v>71</v>
      </c>
      <c r="BN509">
        <v>1207</v>
      </c>
      <c r="BO509">
        <v>68</v>
      </c>
      <c r="BP509">
        <v>23</v>
      </c>
      <c r="BQ509">
        <v>3</v>
      </c>
      <c r="BR509">
        <v>191</v>
      </c>
      <c r="BS509">
        <v>12</v>
      </c>
      <c r="BT509">
        <v>926</v>
      </c>
      <c r="BU509">
        <v>57</v>
      </c>
      <c r="BV509">
        <v>338</v>
      </c>
      <c r="BW509">
        <v>19</v>
      </c>
      <c r="BX509">
        <v>157</v>
      </c>
      <c r="BY509">
        <v>7</v>
      </c>
      <c r="BZ509">
        <v>351</v>
      </c>
      <c r="CA509">
        <v>61</v>
      </c>
      <c r="CB509">
        <v>482</v>
      </c>
      <c r="CC509">
        <v>61</v>
      </c>
      <c r="CD509">
        <v>1119</v>
      </c>
      <c r="CE509">
        <v>38</v>
      </c>
      <c r="CF509">
        <v>915</v>
      </c>
      <c r="CG509">
        <v>40</v>
      </c>
      <c r="CH509">
        <v>139</v>
      </c>
      <c r="CI509">
        <v>2383</v>
      </c>
      <c r="CJ509">
        <v>1805</v>
      </c>
      <c r="CK509">
        <v>960</v>
      </c>
      <c r="CL509">
        <v>2311</v>
      </c>
      <c r="CM509">
        <v>67</v>
      </c>
      <c r="CN509">
        <v>30</v>
      </c>
      <c r="CO509">
        <v>167</v>
      </c>
      <c r="CP509">
        <v>96</v>
      </c>
      <c r="CQ509">
        <v>139</v>
      </c>
      <c r="CR509">
        <v>52</v>
      </c>
      <c r="CS509">
        <v>95</v>
      </c>
      <c r="CT509">
        <v>36</v>
      </c>
      <c r="CU509">
        <v>37</v>
      </c>
      <c r="CV509">
        <v>48</v>
      </c>
      <c r="CW509">
        <v>51</v>
      </c>
      <c r="CX509">
        <v>403</v>
      </c>
      <c r="CY509">
        <v>84</v>
      </c>
      <c r="CZ509">
        <v>60</v>
      </c>
      <c r="DA509">
        <v>67</v>
      </c>
      <c r="DB509">
        <v>22</v>
      </c>
      <c r="DC509">
        <v>15</v>
      </c>
      <c r="DD509">
        <v>66</v>
      </c>
      <c r="DE509">
        <v>336</v>
      </c>
      <c r="DF509">
        <v>758</v>
      </c>
      <c r="DG509">
        <v>646</v>
      </c>
      <c r="DH509">
        <v>234</v>
      </c>
      <c r="DI509">
        <v>50</v>
      </c>
      <c r="DJ509">
        <v>27</v>
      </c>
      <c r="DK509">
        <v>62</v>
      </c>
      <c r="DL509">
        <v>43</v>
      </c>
      <c r="DM509">
        <v>2120</v>
      </c>
      <c r="DN509">
        <v>369</v>
      </c>
      <c r="DO509">
        <v>827</v>
      </c>
      <c r="DP509">
        <v>267</v>
      </c>
      <c r="DQ509">
        <v>60</v>
      </c>
      <c r="DR509">
        <v>55</v>
      </c>
      <c r="DS509">
        <v>11</v>
      </c>
      <c r="DT509">
        <v>25</v>
      </c>
      <c r="DU509">
        <v>18</v>
      </c>
      <c r="DV509">
        <v>58</v>
      </c>
      <c r="DW509">
        <v>1094</v>
      </c>
      <c r="DX509" t="s">
        <v>1857</v>
      </c>
      <c r="DY509" t="s">
        <v>1038</v>
      </c>
      <c r="DZ509" t="s">
        <v>1674</v>
      </c>
      <c r="EA509" s="68" t="s">
        <v>700</v>
      </c>
      <c r="EB509">
        <v>55965</v>
      </c>
      <c r="EC509">
        <v>1.9</v>
      </c>
      <c r="ED509">
        <v>5.9</v>
      </c>
      <c r="EE509">
        <v>4.2</v>
      </c>
      <c r="EF509">
        <v>6.6</v>
      </c>
      <c r="EG509">
        <v>10.8</v>
      </c>
      <c r="EH509">
        <v>2</v>
      </c>
      <c r="EI509">
        <v>2.2999999999999998</v>
      </c>
      <c r="EJ509">
        <v>1.3</v>
      </c>
      <c r="EK509">
        <v>6.8</v>
      </c>
      <c r="EL509">
        <v>4.2</v>
      </c>
      <c r="EM509">
        <v>2.5</v>
      </c>
      <c r="EN509">
        <v>2.2999999999999998</v>
      </c>
      <c r="EO509">
        <v>2.4</v>
      </c>
      <c r="EP509">
        <v>1.9</v>
      </c>
      <c r="EQ509">
        <v>2</v>
      </c>
      <c r="ER509">
        <v>82.3</v>
      </c>
      <c r="ET509">
        <v>49.9</v>
      </c>
      <c r="EW509">
        <v>29.2</v>
      </c>
      <c r="EX509">
        <v>2</v>
      </c>
      <c r="EY509">
        <v>1.9</v>
      </c>
      <c r="EZ509">
        <v>29.9</v>
      </c>
      <c r="FA509">
        <v>100</v>
      </c>
      <c r="FB509">
        <v>33</v>
      </c>
      <c r="FC509">
        <v>3.4</v>
      </c>
      <c r="FD509">
        <v>2.2000000000000002</v>
      </c>
      <c r="FE509">
        <v>12.7</v>
      </c>
      <c r="FF509">
        <v>4.7</v>
      </c>
      <c r="FG509">
        <v>2.9</v>
      </c>
      <c r="FH509">
        <v>1.6</v>
      </c>
      <c r="FI509">
        <v>2.8</v>
      </c>
      <c r="FJ509">
        <v>2.8</v>
      </c>
      <c r="FK509">
        <v>17</v>
      </c>
      <c r="FL509">
        <v>3.5</v>
      </c>
      <c r="FM509">
        <v>3.6</v>
      </c>
      <c r="FN509">
        <v>2.8</v>
      </c>
      <c r="FO509">
        <v>3.1</v>
      </c>
      <c r="FP509">
        <v>7.6</v>
      </c>
      <c r="FQ509">
        <v>2.1</v>
      </c>
      <c r="FR509">
        <v>3.3</v>
      </c>
      <c r="FS509">
        <v>36</v>
      </c>
      <c r="FZ509" s="115" t="s">
        <v>1871</v>
      </c>
      <c r="GA509" s="115" t="s">
        <v>1871</v>
      </c>
      <c r="GB509" t="s">
        <v>1315</v>
      </c>
      <c r="GC509" s="68" t="s">
        <v>2364</v>
      </c>
    </row>
    <row r="510" spans="1:185" x14ac:dyDescent="0.25">
      <c r="A510">
        <v>55971</v>
      </c>
      <c r="B510">
        <v>2863</v>
      </c>
      <c r="C510">
        <v>151</v>
      </c>
      <c r="D510">
        <v>769</v>
      </c>
      <c r="E510">
        <v>52</v>
      </c>
      <c r="F510">
        <v>1473</v>
      </c>
      <c r="G510">
        <v>99</v>
      </c>
      <c r="H510">
        <v>621</v>
      </c>
      <c r="I510">
        <v>0</v>
      </c>
      <c r="J510">
        <v>224</v>
      </c>
      <c r="K510">
        <v>10</v>
      </c>
      <c r="L510">
        <v>545</v>
      </c>
      <c r="M510">
        <v>42</v>
      </c>
      <c r="N510">
        <v>188</v>
      </c>
      <c r="O510">
        <v>25</v>
      </c>
      <c r="P510">
        <v>251</v>
      </c>
      <c r="Q510">
        <v>16</v>
      </c>
      <c r="R510">
        <v>318</v>
      </c>
      <c r="S510">
        <v>21</v>
      </c>
      <c r="T510">
        <v>328</v>
      </c>
      <c r="U510">
        <v>20</v>
      </c>
      <c r="V510">
        <v>388</v>
      </c>
      <c r="W510">
        <v>17</v>
      </c>
      <c r="X510">
        <v>1510</v>
      </c>
      <c r="Y510">
        <v>95</v>
      </c>
      <c r="Z510">
        <v>1353</v>
      </c>
      <c r="AA510">
        <v>56</v>
      </c>
      <c r="AB510">
        <v>2807</v>
      </c>
      <c r="AC510">
        <v>151</v>
      </c>
      <c r="AD510">
        <v>20</v>
      </c>
      <c r="AE510">
        <v>0</v>
      </c>
      <c r="AF510">
        <v>3</v>
      </c>
      <c r="AG510">
        <v>0</v>
      </c>
      <c r="AH510">
        <v>4</v>
      </c>
      <c r="AI510">
        <v>0</v>
      </c>
      <c r="AJ510">
        <v>16</v>
      </c>
      <c r="AK510">
        <v>0</v>
      </c>
      <c r="AL510">
        <v>13</v>
      </c>
      <c r="AM510">
        <v>0</v>
      </c>
      <c r="AN510">
        <v>63</v>
      </c>
      <c r="AO510">
        <v>16</v>
      </c>
      <c r="AP510">
        <v>2752</v>
      </c>
      <c r="AQ510">
        <v>135</v>
      </c>
      <c r="AR510">
        <v>395</v>
      </c>
      <c r="AS510">
        <v>1</v>
      </c>
      <c r="AT510">
        <v>2468</v>
      </c>
      <c r="AU510">
        <v>150</v>
      </c>
      <c r="AV510">
        <v>2808</v>
      </c>
      <c r="AW510">
        <v>135</v>
      </c>
      <c r="AX510">
        <v>55</v>
      </c>
      <c r="AY510">
        <v>16</v>
      </c>
      <c r="AZ510">
        <v>10</v>
      </c>
      <c r="BA510">
        <v>0</v>
      </c>
      <c r="BB510">
        <v>45</v>
      </c>
      <c r="BC510">
        <v>16</v>
      </c>
      <c r="BD510">
        <v>124</v>
      </c>
      <c r="BE510">
        <v>10</v>
      </c>
      <c r="BF510">
        <v>610</v>
      </c>
      <c r="BG510">
        <v>33</v>
      </c>
      <c r="BH510">
        <v>767</v>
      </c>
      <c r="BI510">
        <v>21</v>
      </c>
      <c r="BJ510">
        <v>405</v>
      </c>
      <c r="BK510">
        <v>10</v>
      </c>
      <c r="BL510">
        <v>1283</v>
      </c>
      <c r="BM510">
        <v>92</v>
      </c>
      <c r="BN510">
        <v>1254</v>
      </c>
      <c r="BO510">
        <v>87</v>
      </c>
      <c r="BP510">
        <v>29</v>
      </c>
      <c r="BQ510">
        <v>5</v>
      </c>
      <c r="BR510">
        <v>190</v>
      </c>
      <c r="BS510">
        <v>7</v>
      </c>
      <c r="BT510">
        <v>924</v>
      </c>
      <c r="BU510">
        <v>57</v>
      </c>
      <c r="BV510">
        <v>403</v>
      </c>
      <c r="BW510">
        <v>37</v>
      </c>
      <c r="BX510">
        <v>146</v>
      </c>
      <c r="BY510">
        <v>5</v>
      </c>
      <c r="BZ510">
        <v>257</v>
      </c>
      <c r="CA510">
        <v>38</v>
      </c>
      <c r="CB510">
        <v>351</v>
      </c>
      <c r="CC510">
        <v>57</v>
      </c>
      <c r="CD510">
        <v>1454</v>
      </c>
      <c r="CE510">
        <v>78</v>
      </c>
      <c r="CF510">
        <v>1043</v>
      </c>
      <c r="CG510">
        <v>11</v>
      </c>
      <c r="CH510">
        <v>151</v>
      </c>
      <c r="CI510">
        <v>2712</v>
      </c>
      <c r="CJ510">
        <v>2201</v>
      </c>
      <c r="CK510">
        <v>1126</v>
      </c>
      <c r="CL510">
        <v>2673</v>
      </c>
      <c r="CM510">
        <v>56</v>
      </c>
      <c r="CN510">
        <v>41</v>
      </c>
      <c r="CO510">
        <v>138</v>
      </c>
      <c r="CP510">
        <v>131</v>
      </c>
      <c r="CQ510">
        <v>219</v>
      </c>
      <c r="CR510">
        <v>40</v>
      </c>
      <c r="CS510">
        <v>107</v>
      </c>
      <c r="CT510">
        <v>82</v>
      </c>
      <c r="CU510">
        <v>33</v>
      </c>
      <c r="CV510">
        <v>41</v>
      </c>
      <c r="CW510">
        <v>27</v>
      </c>
      <c r="CX510">
        <v>455</v>
      </c>
      <c r="CY510">
        <v>68</v>
      </c>
      <c r="CZ510">
        <v>80</v>
      </c>
      <c r="DA510">
        <v>39</v>
      </c>
      <c r="DB510">
        <v>49</v>
      </c>
      <c r="DC510">
        <v>40</v>
      </c>
      <c r="DD510">
        <v>104</v>
      </c>
      <c r="DE510">
        <v>320</v>
      </c>
      <c r="DF510">
        <v>838</v>
      </c>
      <c r="DG510">
        <v>702</v>
      </c>
      <c r="DH510">
        <v>258</v>
      </c>
      <c r="DI510">
        <v>40</v>
      </c>
      <c r="DJ510">
        <v>35</v>
      </c>
      <c r="DK510">
        <v>96</v>
      </c>
      <c r="DL510">
        <v>72</v>
      </c>
      <c r="DM510">
        <v>2657</v>
      </c>
      <c r="DN510">
        <v>240</v>
      </c>
      <c r="DO510">
        <v>924</v>
      </c>
      <c r="DP510">
        <v>234</v>
      </c>
      <c r="DQ510">
        <v>43</v>
      </c>
      <c r="DR510">
        <v>23</v>
      </c>
      <c r="DS510">
        <v>28</v>
      </c>
      <c r="DT510">
        <v>22</v>
      </c>
      <c r="DU510">
        <v>35</v>
      </c>
      <c r="DV510">
        <v>70</v>
      </c>
      <c r="DW510">
        <v>1158</v>
      </c>
      <c r="DX510" t="s">
        <v>1857</v>
      </c>
      <c r="DY510" t="s">
        <v>1038</v>
      </c>
      <c r="DZ510" t="s">
        <v>1675</v>
      </c>
      <c r="EA510" s="68" t="s">
        <v>700</v>
      </c>
      <c r="EB510">
        <v>55971</v>
      </c>
      <c r="EC510">
        <v>2.2999999999999998</v>
      </c>
      <c r="ED510">
        <v>4.2</v>
      </c>
      <c r="EE510">
        <v>6.3</v>
      </c>
      <c r="EF510">
        <v>11.3</v>
      </c>
      <c r="EG510">
        <v>5.5</v>
      </c>
      <c r="EH510">
        <v>7.3</v>
      </c>
      <c r="EI510">
        <v>4.2</v>
      </c>
      <c r="EJ510">
        <v>2.5</v>
      </c>
      <c r="EK510">
        <v>5</v>
      </c>
      <c r="EL510">
        <v>4.8</v>
      </c>
      <c r="EM510">
        <v>3.2</v>
      </c>
      <c r="EN510">
        <v>2.8</v>
      </c>
      <c r="EO510">
        <v>3</v>
      </c>
      <c r="EP510">
        <v>2.1</v>
      </c>
      <c r="EQ510">
        <v>2.2999999999999998</v>
      </c>
      <c r="ER510">
        <v>48.7</v>
      </c>
      <c r="ES510">
        <v>100</v>
      </c>
      <c r="ET510">
        <v>100</v>
      </c>
      <c r="EU510">
        <v>54.4</v>
      </c>
      <c r="EV510">
        <v>60.4</v>
      </c>
      <c r="EW510">
        <v>26.4</v>
      </c>
      <c r="EX510">
        <v>2.2999999999999998</v>
      </c>
      <c r="EY510">
        <v>2.2000000000000002</v>
      </c>
      <c r="EZ510">
        <v>29.3</v>
      </c>
      <c r="FA510">
        <v>68.8</v>
      </c>
      <c r="FB510">
        <v>33.799999999999997</v>
      </c>
      <c r="FC510">
        <v>0.5</v>
      </c>
      <c r="FD510">
        <v>2.6</v>
      </c>
      <c r="FE510">
        <v>6.9</v>
      </c>
      <c r="FF510">
        <v>3.2</v>
      </c>
      <c r="FG510">
        <v>2.1</v>
      </c>
      <c r="FH510">
        <v>1.8</v>
      </c>
      <c r="FI510">
        <v>3.5</v>
      </c>
      <c r="FJ510">
        <v>3.5</v>
      </c>
      <c r="FK510">
        <v>20.6</v>
      </c>
      <c r="FL510">
        <v>3.5</v>
      </c>
      <c r="FM510">
        <v>3.8</v>
      </c>
      <c r="FN510">
        <v>5.4</v>
      </c>
      <c r="FO510">
        <v>3.2</v>
      </c>
      <c r="FP510">
        <v>12.3</v>
      </c>
      <c r="FQ510">
        <v>2.7</v>
      </c>
      <c r="FR510">
        <v>1.2</v>
      </c>
      <c r="FS510">
        <v>44</v>
      </c>
      <c r="FZ510" s="115" t="s">
        <v>1871</v>
      </c>
      <c r="GA510" s="115" t="s">
        <v>1871</v>
      </c>
      <c r="GB510" t="s">
        <v>1316</v>
      </c>
      <c r="GC510" s="68" t="s">
        <v>2364</v>
      </c>
    </row>
    <row r="511" spans="1:185" x14ac:dyDescent="0.25">
      <c r="A511">
        <v>55972</v>
      </c>
      <c r="B511">
        <v>5250</v>
      </c>
      <c r="C511">
        <v>453</v>
      </c>
      <c r="D511">
        <v>1615</v>
      </c>
      <c r="E511">
        <v>189</v>
      </c>
      <c r="F511">
        <v>2900</v>
      </c>
      <c r="G511">
        <v>260</v>
      </c>
      <c r="H511">
        <v>735</v>
      </c>
      <c r="I511">
        <v>4</v>
      </c>
      <c r="J511">
        <v>471</v>
      </c>
      <c r="K511">
        <v>66</v>
      </c>
      <c r="L511">
        <v>1144</v>
      </c>
      <c r="M511">
        <v>123</v>
      </c>
      <c r="N511">
        <v>393</v>
      </c>
      <c r="O511">
        <v>90</v>
      </c>
      <c r="P511">
        <v>715</v>
      </c>
      <c r="Q511">
        <v>73</v>
      </c>
      <c r="R511">
        <v>515</v>
      </c>
      <c r="S511">
        <v>32</v>
      </c>
      <c r="T511">
        <v>675</v>
      </c>
      <c r="U511">
        <v>42</v>
      </c>
      <c r="V511">
        <v>602</v>
      </c>
      <c r="W511">
        <v>23</v>
      </c>
      <c r="X511">
        <v>2604</v>
      </c>
      <c r="Y511">
        <v>261</v>
      </c>
      <c r="Z511">
        <v>2646</v>
      </c>
      <c r="AA511">
        <v>192</v>
      </c>
      <c r="AB511">
        <v>4730</v>
      </c>
      <c r="AC511">
        <v>414</v>
      </c>
      <c r="AD511">
        <v>2</v>
      </c>
      <c r="AE511">
        <v>0</v>
      </c>
      <c r="AF511">
        <v>0</v>
      </c>
      <c r="AG511">
        <v>0</v>
      </c>
      <c r="AH511">
        <v>394</v>
      </c>
      <c r="AI511">
        <v>21</v>
      </c>
      <c r="AJ511">
        <v>40</v>
      </c>
      <c r="AK511">
        <v>0</v>
      </c>
      <c r="AL511">
        <v>84</v>
      </c>
      <c r="AM511">
        <v>18</v>
      </c>
      <c r="AN511">
        <v>115</v>
      </c>
      <c r="AO511">
        <v>12</v>
      </c>
      <c r="AP511">
        <v>4641</v>
      </c>
      <c r="AQ511">
        <v>402</v>
      </c>
      <c r="AR511">
        <v>436</v>
      </c>
      <c r="AS511">
        <v>25</v>
      </c>
      <c r="AT511">
        <v>4814</v>
      </c>
      <c r="AU511">
        <v>428</v>
      </c>
      <c r="AV511">
        <v>5021</v>
      </c>
      <c r="AW511">
        <v>440</v>
      </c>
      <c r="AX511">
        <v>229</v>
      </c>
      <c r="AY511">
        <v>13</v>
      </c>
      <c r="AZ511">
        <v>109</v>
      </c>
      <c r="BA511">
        <v>1</v>
      </c>
      <c r="BB511">
        <v>120</v>
      </c>
      <c r="BC511">
        <v>12</v>
      </c>
      <c r="BD511">
        <v>180</v>
      </c>
      <c r="BE511">
        <v>50</v>
      </c>
      <c r="BF511">
        <v>865</v>
      </c>
      <c r="BG511">
        <v>62</v>
      </c>
      <c r="BH511">
        <v>1275</v>
      </c>
      <c r="BI511">
        <v>36</v>
      </c>
      <c r="BJ511">
        <v>922</v>
      </c>
      <c r="BK511">
        <v>26</v>
      </c>
      <c r="BL511">
        <v>2606</v>
      </c>
      <c r="BM511">
        <v>220</v>
      </c>
      <c r="BN511">
        <v>2566</v>
      </c>
      <c r="BO511">
        <v>211</v>
      </c>
      <c r="BP511">
        <v>40</v>
      </c>
      <c r="BQ511">
        <v>9</v>
      </c>
      <c r="BR511">
        <v>294</v>
      </c>
      <c r="BS511">
        <v>40</v>
      </c>
      <c r="BT511">
        <v>1993</v>
      </c>
      <c r="BU511">
        <v>142</v>
      </c>
      <c r="BV511">
        <v>656</v>
      </c>
      <c r="BW511">
        <v>78</v>
      </c>
      <c r="BX511">
        <v>251</v>
      </c>
      <c r="BY511">
        <v>40</v>
      </c>
      <c r="BZ511">
        <v>413</v>
      </c>
      <c r="CA511">
        <v>177</v>
      </c>
      <c r="CB511">
        <v>682</v>
      </c>
      <c r="CC511">
        <v>277</v>
      </c>
      <c r="CD511">
        <v>2188</v>
      </c>
      <c r="CE511">
        <v>100</v>
      </c>
      <c r="CF511">
        <v>2349</v>
      </c>
      <c r="CG511">
        <v>76</v>
      </c>
      <c r="CH511">
        <v>453</v>
      </c>
      <c r="CI511">
        <v>4797</v>
      </c>
      <c r="CJ511">
        <v>4119</v>
      </c>
      <c r="CK511">
        <v>1276</v>
      </c>
      <c r="CL511">
        <v>4353</v>
      </c>
      <c r="CM511">
        <v>539</v>
      </c>
      <c r="CN511">
        <v>219</v>
      </c>
      <c r="CO511">
        <v>209</v>
      </c>
      <c r="CP511">
        <v>186</v>
      </c>
      <c r="CQ511">
        <v>331</v>
      </c>
      <c r="CR511">
        <v>75</v>
      </c>
      <c r="CS511">
        <v>256</v>
      </c>
      <c r="CT511">
        <v>149</v>
      </c>
      <c r="CU511">
        <v>70</v>
      </c>
      <c r="CV511">
        <v>62</v>
      </c>
      <c r="CW511">
        <v>105</v>
      </c>
      <c r="CX511">
        <v>1028</v>
      </c>
      <c r="CY511">
        <v>192</v>
      </c>
      <c r="CZ511">
        <v>82</v>
      </c>
      <c r="DA511">
        <v>50</v>
      </c>
      <c r="DB511">
        <v>58</v>
      </c>
      <c r="DC511">
        <v>22</v>
      </c>
      <c r="DD511">
        <v>87</v>
      </c>
      <c r="DE511">
        <v>528</v>
      </c>
      <c r="DF511">
        <v>1310</v>
      </c>
      <c r="DG511">
        <v>1056</v>
      </c>
      <c r="DH511">
        <v>462</v>
      </c>
      <c r="DI511">
        <v>70</v>
      </c>
      <c r="DJ511">
        <v>58</v>
      </c>
      <c r="DK511">
        <v>184</v>
      </c>
      <c r="DL511">
        <v>100</v>
      </c>
      <c r="DM511">
        <v>4812</v>
      </c>
      <c r="DN511">
        <v>392</v>
      </c>
      <c r="DO511">
        <v>1455</v>
      </c>
      <c r="DP511">
        <v>383</v>
      </c>
      <c r="DQ511">
        <v>90</v>
      </c>
      <c r="DR511">
        <v>22</v>
      </c>
      <c r="DS511">
        <v>96</v>
      </c>
      <c r="DT511">
        <v>32</v>
      </c>
      <c r="DU511">
        <v>24</v>
      </c>
      <c r="DV511">
        <v>109</v>
      </c>
      <c r="DW511">
        <v>1838</v>
      </c>
      <c r="DX511" t="s">
        <v>1857</v>
      </c>
      <c r="DY511" t="s">
        <v>1100</v>
      </c>
      <c r="DZ511" t="s">
        <v>1676</v>
      </c>
      <c r="EA511" s="68" t="s">
        <v>700</v>
      </c>
      <c r="EB511">
        <v>55972</v>
      </c>
      <c r="EC511">
        <v>3.3</v>
      </c>
      <c r="ED511">
        <v>12.6</v>
      </c>
      <c r="EE511">
        <v>6.3</v>
      </c>
      <c r="EF511">
        <v>12.1</v>
      </c>
      <c r="EG511">
        <v>4.8</v>
      </c>
      <c r="EH511">
        <v>4.7</v>
      </c>
      <c r="EI511">
        <v>4.9000000000000004</v>
      </c>
      <c r="EJ511">
        <v>3.1</v>
      </c>
      <c r="EK511">
        <v>2</v>
      </c>
      <c r="EL511">
        <v>7</v>
      </c>
      <c r="EM511">
        <v>2.6</v>
      </c>
      <c r="EN511">
        <v>1.1000000000000001</v>
      </c>
      <c r="EO511">
        <v>3.9</v>
      </c>
      <c r="EP511">
        <v>3.6</v>
      </c>
      <c r="EQ511">
        <v>3.6</v>
      </c>
      <c r="ER511">
        <v>100</v>
      </c>
      <c r="ET511">
        <v>1.7</v>
      </c>
      <c r="EU511">
        <v>33.700000000000003</v>
      </c>
      <c r="EV511">
        <v>25.9</v>
      </c>
      <c r="EW511">
        <v>17.5</v>
      </c>
      <c r="EX511">
        <v>3.6</v>
      </c>
      <c r="EY511">
        <v>3.4</v>
      </c>
      <c r="EZ511">
        <v>9.9</v>
      </c>
      <c r="FA511">
        <v>4.2</v>
      </c>
      <c r="FB511">
        <v>16.600000000000001</v>
      </c>
      <c r="FC511">
        <v>3.3</v>
      </c>
      <c r="FD511">
        <v>3.6</v>
      </c>
      <c r="FE511">
        <v>19</v>
      </c>
      <c r="FF511">
        <v>4</v>
      </c>
      <c r="FG511">
        <v>1.6</v>
      </c>
      <c r="FH511">
        <v>2.6</v>
      </c>
      <c r="FI511">
        <v>2.4</v>
      </c>
      <c r="FJ511">
        <v>2.4</v>
      </c>
      <c r="FK511">
        <v>37.9</v>
      </c>
      <c r="FL511">
        <v>9.4</v>
      </c>
      <c r="FM511">
        <v>2.6</v>
      </c>
      <c r="FN511">
        <v>5</v>
      </c>
      <c r="FO511">
        <v>11</v>
      </c>
      <c r="FP511">
        <v>17</v>
      </c>
      <c r="FQ511">
        <v>2.4</v>
      </c>
      <c r="FR511">
        <v>2.2000000000000002</v>
      </c>
      <c r="FS511">
        <v>162</v>
      </c>
      <c r="FZ511" s="115" t="s">
        <v>1871</v>
      </c>
      <c r="GA511" s="115" t="s">
        <v>1871</v>
      </c>
      <c r="GB511" t="s">
        <v>1317</v>
      </c>
      <c r="GC511" s="68" t="s">
        <v>2364</v>
      </c>
    </row>
    <row r="512" spans="1:185" x14ac:dyDescent="0.25">
      <c r="A512">
        <v>55974</v>
      </c>
      <c r="B512">
        <v>1968</v>
      </c>
      <c r="C512">
        <v>132</v>
      </c>
      <c r="D512">
        <v>451</v>
      </c>
      <c r="E512">
        <v>44</v>
      </c>
      <c r="F512">
        <v>1005</v>
      </c>
      <c r="G512">
        <v>88</v>
      </c>
      <c r="H512">
        <v>512</v>
      </c>
      <c r="I512">
        <v>0</v>
      </c>
      <c r="J512">
        <v>130</v>
      </c>
      <c r="K512">
        <v>12</v>
      </c>
      <c r="L512">
        <v>321</v>
      </c>
      <c r="M512">
        <v>32</v>
      </c>
      <c r="N512">
        <v>51</v>
      </c>
      <c r="O512">
        <v>6</v>
      </c>
      <c r="P512">
        <v>156</v>
      </c>
      <c r="Q512">
        <v>39</v>
      </c>
      <c r="R512">
        <v>221</v>
      </c>
      <c r="S512">
        <v>28</v>
      </c>
      <c r="T512">
        <v>269</v>
      </c>
      <c r="U512">
        <v>7</v>
      </c>
      <c r="V512">
        <v>308</v>
      </c>
      <c r="W512">
        <v>8</v>
      </c>
      <c r="X512">
        <v>955</v>
      </c>
      <c r="Y512">
        <v>72</v>
      </c>
      <c r="Z512">
        <v>1013</v>
      </c>
      <c r="AA512">
        <v>60</v>
      </c>
      <c r="AB512">
        <v>1942</v>
      </c>
      <c r="AC512">
        <v>129</v>
      </c>
      <c r="AD512">
        <v>10</v>
      </c>
      <c r="AE512">
        <v>3</v>
      </c>
      <c r="AF512">
        <v>4</v>
      </c>
      <c r="AG512">
        <v>0</v>
      </c>
      <c r="AH512">
        <v>0</v>
      </c>
      <c r="AI512">
        <v>0</v>
      </c>
      <c r="AJ512">
        <v>0</v>
      </c>
      <c r="AK512">
        <v>0</v>
      </c>
      <c r="AL512">
        <v>12</v>
      </c>
      <c r="AM512">
        <v>0</v>
      </c>
      <c r="AN512">
        <v>5</v>
      </c>
      <c r="AO512">
        <v>0</v>
      </c>
      <c r="AP512">
        <v>1937</v>
      </c>
      <c r="AQ512">
        <v>129</v>
      </c>
      <c r="AR512">
        <v>265</v>
      </c>
      <c r="AS512">
        <v>4</v>
      </c>
      <c r="AT512">
        <v>1703</v>
      </c>
      <c r="AU512">
        <v>128</v>
      </c>
      <c r="AV512">
        <v>1941</v>
      </c>
      <c r="AW512">
        <v>132</v>
      </c>
      <c r="AX512">
        <v>27</v>
      </c>
      <c r="AY512">
        <v>0</v>
      </c>
      <c r="AZ512">
        <v>25</v>
      </c>
      <c r="BA512">
        <v>0</v>
      </c>
      <c r="BB512">
        <v>2</v>
      </c>
      <c r="BC512">
        <v>0</v>
      </c>
      <c r="BD512">
        <v>119</v>
      </c>
      <c r="BE512">
        <v>7</v>
      </c>
      <c r="BF512">
        <v>580</v>
      </c>
      <c r="BG512">
        <v>46</v>
      </c>
      <c r="BH512">
        <v>501</v>
      </c>
      <c r="BI512">
        <v>16</v>
      </c>
      <c r="BJ512">
        <v>266</v>
      </c>
      <c r="BK512">
        <v>13</v>
      </c>
      <c r="BL512">
        <v>857</v>
      </c>
      <c r="BM512">
        <v>76</v>
      </c>
      <c r="BN512">
        <v>832</v>
      </c>
      <c r="BO512">
        <v>76</v>
      </c>
      <c r="BP512">
        <v>25</v>
      </c>
      <c r="BQ512">
        <v>0</v>
      </c>
      <c r="BR512">
        <v>148</v>
      </c>
      <c r="BS512">
        <v>12</v>
      </c>
      <c r="BT512">
        <v>614</v>
      </c>
      <c r="BU512">
        <v>64</v>
      </c>
      <c r="BV512">
        <v>260</v>
      </c>
      <c r="BW512">
        <v>12</v>
      </c>
      <c r="BX512">
        <v>131</v>
      </c>
      <c r="BY512">
        <v>12</v>
      </c>
      <c r="BZ512">
        <v>197</v>
      </c>
      <c r="CA512">
        <v>9</v>
      </c>
      <c r="CB512">
        <v>355</v>
      </c>
      <c r="CC512">
        <v>32</v>
      </c>
      <c r="CD512">
        <v>1018</v>
      </c>
      <c r="CE512">
        <v>56</v>
      </c>
      <c r="CF512">
        <v>586</v>
      </c>
      <c r="CG512">
        <v>44</v>
      </c>
      <c r="CH512">
        <v>132</v>
      </c>
      <c r="CI512">
        <v>1836</v>
      </c>
      <c r="CJ512">
        <v>1395</v>
      </c>
      <c r="CK512">
        <v>826</v>
      </c>
      <c r="CL512">
        <v>1870</v>
      </c>
      <c r="CM512">
        <v>41</v>
      </c>
      <c r="CN512">
        <v>3</v>
      </c>
      <c r="CO512">
        <v>117</v>
      </c>
      <c r="CP512">
        <v>66</v>
      </c>
      <c r="CQ512">
        <v>145</v>
      </c>
      <c r="CR512">
        <v>14</v>
      </c>
      <c r="CS512">
        <v>91</v>
      </c>
      <c r="CT512">
        <v>53</v>
      </c>
      <c r="CU512">
        <v>18</v>
      </c>
      <c r="CV512">
        <v>25</v>
      </c>
      <c r="CW512">
        <v>59</v>
      </c>
      <c r="CX512">
        <v>290</v>
      </c>
      <c r="CY512">
        <v>35</v>
      </c>
      <c r="CZ512">
        <v>34</v>
      </c>
      <c r="DA512">
        <v>12</v>
      </c>
      <c r="DB512">
        <v>29</v>
      </c>
      <c r="DC512">
        <v>33</v>
      </c>
      <c r="DD512">
        <v>45</v>
      </c>
      <c r="DE512">
        <v>340</v>
      </c>
      <c r="DF512">
        <v>572</v>
      </c>
      <c r="DG512">
        <v>473</v>
      </c>
      <c r="DH512">
        <v>190</v>
      </c>
      <c r="DI512">
        <v>22</v>
      </c>
      <c r="DJ512">
        <v>16</v>
      </c>
      <c r="DK512">
        <v>77</v>
      </c>
      <c r="DL512">
        <v>25</v>
      </c>
      <c r="DM512">
        <v>1862</v>
      </c>
      <c r="DN512">
        <v>163</v>
      </c>
      <c r="DO512">
        <v>697</v>
      </c>
      <c r="DP512">
        <v>215</v>
      </c>
      <c r="DQ512">
        <v>30</v>
      </c>
      <c r="DR512">
        <v>19</v>
      </c>
      <c r="DS512">
        <v>29</v>
      </c>
      <c r="DT512">
        <v>29</v>
      </c>
      <c r="DU512">
        <v>18</v>
      </c>
      <c r="DV512">
        <v>45</v>
      </c>
      <c r="DW512">
        <v>912</v>
      </c>
      <c r="DX512" t="s">
        <v>1857</v>
      </c>
      <c r="DY512" t="s">
        <v>1043</v>
      </c>
      <c r="DZ512" t="s">
        <v>1677</v>
      </c>
      <c r="EA512" s="68" t="s">
        <v>700</v>
      </c>
      <c r="EB512">
        <v>55974</v>
      </c>
      <c r="EC512">
        <v>2.9</v>
      </c>
      <c r="ED512">
        <v>11.1</v>
      </c>
      <c r="EE512">
        <v>5.8</v>
      </c>
      <c r="EF512">
        <v>10.6</v>
      </c>
      <c r="EG512">
        <v>17.3</v>
      </c>
      <c r="EH512">
        <v>6.5</v>
      </c>
      <c r="EI512">
        <v>2.4</v>
      </c>
      <c r="EJ512">
        <v>2</v>
      </c>
      <c r="EK512">
        <v>5.9</v>
      </c>
      <c r="EL512">
        <v>5.8</v>
      </c>
      <c r="EM512">
        <v>3.7</v>
      </c>
      <c r="EN512">
        <v>3.4</v>
      </c>
      <c r="EO512">
        <v>3.8</v>
      </c>
      <c r="EP512">
        <v>2.8</v>
      </c>
      <c r="EQ512">
        <v>2.9</v>
      </c>
      <c r="ER512">
        <v>37.5</v>
      </c>
      <c r="ES512">
        <v>100</v>
      </c>
      <c r="EV512">
        <v>62.8</v>
      </c>
      <c r="EW512">
        <v>97.3</v>
      </c>
      <c r="EX512">
        <v>3</v>
      </c>
      <c r="EY512">
        <v>3</v>
      </c>
      <c r="EZ512">
        <v>41.9</v>
      </c>
      <c r="FA512">
        <v>43.5</v>
      </c>
      <c r="FB512">
        <v>100</v>
      </c>
      <c r="FC512">
        <v>3.1</v>
      </c>
      <c r="FD512">
        <v>3.4</v>
      </c>
      <c r="FE512">
        <v>6.7</v>
      </c>
      <c r="FF512">
        <v>3.9</v>
      </c>
      <c r="FG512">
        <v>1.9</v>
      </c>
      <c r="FH512">
        <v>5.7</v>
      </c>
      <c r="FI512">
        <v>4.0999999999999996</v>
      </c>
      <c r="FJ512">
        <v>4.2</v>
      </c>
      <c r="FK512">
        <v>43.5</v>
      </c>
      <c r="FL512">
        <v>6</v>
      </c>
      <c r="FM512">
        <v>5.6</v>
      </c>
      <c r="FN512">
        <v>3</v>
      </c>
      <c r="FO512">
        <v>6.8</v>
      </c>
      <c r="FP512">
        <v>5.0999999999999996</v>
      </c>
      <c r="FQ512">
        <v>2.9</v>
      </c>
      <c r="FR512">
        <v>7.1</v>
      </c>
      <c r="FS512">
        <v>10</v>
      </c>
      <c r="FZ512" s="115" t="s">
        <v>1871</v>
      </c>
      <c r="GA512" s="115" t="s">
        <v>1871</v>
      </c>
      <c r="GB512" t="s">
        <v>1318</v>
      </c>
      <c r="GC512" s="68" t="s">
        <v>2364</v>
      </c>
    </row>
    <row r="513" spans="1:185" x14ac:dyDescent="0.25">
      <c r="A513">
        <v>55975</v>
      </c>
      <c r="B513">
        <v>4139</v>
      </c>
      <c r="C513">
        <v>203</v>
      </c>
      <c r="D513">
        <v>1013</v>
      </c>
      <c r="E513">
        <v>23</v>
      </c>
      <c r="F513">
        <v>2338</v>
      </c>
      <c r="G513">
        <v>180</v>
      </c>
      <c r="H513">
        <v>788</v>
      </c>
      <c r="I513">
        <v>0</v>
      </c>
      <c r="J513">
        <v>332</v>
      </c>
      <c r="K513">
        <v>9</v>
      </c>
      <c r="L513">
        <v>681</v>
      </c>
      <c r="M513">
        <v>14</v>
      </c>
      <c r="N513">
        <v>314</v>
      </c>
      <c r="O513">
        <v>14</v>
      </c>
      <c r="P513">
        <v>411</v>
      </c>
      <c r="Q513">
        <v>31</v>
      </c>
      <c r="R513">
        <v>513</v>
      </c>
      <c r="S513">
        <v>49</v>
      </c>
      <c r="T513">
        <v>563</v>
      </c>
      <c r="U513">
        <v>58</v>
      </c>
      <c r="V513">
        <v>537</v>
      </c>
      <c r="W513">
        <v>28</v>
      </c>
      <c r="X513">
        <v>2071</v>
      </c>
      <c r="Y513">
        <v>126</v>
      </c>
      <c r="Z513">
        <v>2068</v>
      </c>
      <c r="AA513">
        <v>77</v>
      </c>
      <c r="AB513">
        <v>3964</v>
      </c>
      <c r="AC513">
        <v>177</v>
      </c>
      <c r="AD513">
        <v>3</v>
      </c>
      <c r="AE513">
        <v>0</v>
      </c>
      <c r="AF513">
        <v>1</v>
      </c>
      <c r="AG513">
        <v>0</v>
      </c>
      <c r="AH513">
        <v>64</v>
      </c>
      <c r="AI513">
        <v>0</v>
      </c>
      <c r="AJ513">
        <v>8</v>
      </c>
      <c r="AK513">
        <v>2</v>
      </c>
      <c r="AL513">
        <v>99</v>
      </c>
      <c r="AM513">
        <v>24</v>
      </c>
      <c r="AN513">
        <v>11</v>
      </c>
      <c r="AO513">
        <v>2</v>
      </c>
      <c r="AP513">
        <v>3961</v>
      </c>
      <c r="AQ513">
        <v>177</v>
      </c>
      <c r="AR513">
        <v>491</v>
      </c>
      <c r="AS513">
        <v>14</v>
      </c>
      <c r="AT513">
        <v>3648</v>
      </c>
      <c r="AU513">
        <v>189</v>
      </c>
      <c r="AV513">
        <v>4080</v>
      </c>
      <c r="AW513">
        <v>203</v>
      </c>
      <c r="AX513">
        <v>59</v>
      </c>
      <c r="AY513">
        <v>0</v>
      </c>
      <c r="AZ513">
        <v>13</v>
      </c>
      <c r="BA513">
        <v>0</v>
      </c>
      <c r="BB513">
        <v>46</v>
      </c>
      <c r="BC513">
        <v>0</v>
      </c>
      <c r="BD513">
        <v>183</v>
      </c>
      <c r="BE513">
        <v>27</v>
      </c>
      <c r="BF513">
        <v>1154</v>
      </c>
      <c r="BG513">
        <v>78</v>
      </c>
      <c r="BH513">
        <v>1040</v>
      </c>
      <c r="BI513">
        <v>52</v>
      </c>
      <c r="BJ513">
        <v>435</v>
      </c>
      <c r="BK513">
        <v>9</v>
      </c>
      <c r="BL513">
        <v>2033</v>
      </c>
      <c r="BM513">
        <v>149</v>
      </c>
      <c r="BN513">
        <v>1943</v>
      </c>
      <c r="BO513">
        <v>126</v>
      </c>
      <c r="BP513">
        <v>90</v>
      </c>
      <c r="BQ513">
        <v>23</v>
      </c>
      <c r="BR513">
        <v>305</v>
      </c>
      <c r="BS513">
        <v>31</v>
      </c>
      <c r="BT513">
        <v>1342</v>
      </c>
      <c r="BU513">
        <v>94</v>
      </c>
      <c r="BV513">
        <v>725</v>
      </c>
      <c r="BW513">
        <v>47</v>
      </c>
      <c r="BX513">
        <v>271</v>
      </c>
      <c r="BY513">
        <v>39</v>
      </c>
      <c r="BZ513">
        <v>345</v>
      </c>
      <c r="CA513">
        <v>45</v>
      </c>
      <c r="CB513">
        <v>583</v>
      </c>
      <c r="CC513">
        <v>45</v>
      </c>
      <c r="CD513">
        <v>2241</v>
      </c>
      <c r="CE513">
        <v>91</v>
      </c>
      <c r="CF513">
        <v>1315</v>
      </c>
      <c r="CG513">
        <v>67</v>
      </c>
      <c r="CH513">
        <v>203</v>
      </c>
      <c r="CI513">
        <v>3936</v>
      </c>
      <c r="CJ513">
        <v>3187</v>
      </c>
      <c r="CK513">
        <v>1456</v>
      </c>
      <c r="CL513">
        <v>3828</v>
      </c>
      <c r="CM513">
        <v>65</v>
      </c>
      <c r="CN513">
        <v>30</v>
      </c>
      <c r="CO513">
        <v>122</v>
      </c>
      <c r="CP513">
        <v>177</v>
      </c>
      <c r="CQ513">
        <v>290</v>
      </c>
      <c r="CR513">
        <v>39</v>
      </c>
      <c r="CS513">
        <v>249</v>
      </c>
      <c r="CT513">
        <v>153</v>
      </c>
      <c r="CU513">
        <v>22</v>
      </c>
      <c r="CV513">
        <v>96</v>
      </c>
      <c r="CW513">
        <v>67</v>
      </c>
      <c r="CX513">
        <v>631</v>
      </c>
      <c r="CY513">
        <v>136</v>
      </c>
      <c r="CZ513">
        <v>131</v>
      </c>
      <c r="DA513">
        <v>42</v>
      </c>
      <c r="DB513">
        <v>51</v>
      </c>
      <c r="DC513">
        <v>51</v>
      </c>
      <c r="DD513">
        <v>146</v>
      </c>
      <c r="DE513">
        <v>618</v>
      </c>
      <c r="DF513">
        <v>1178</v>
      </c>
      <c r="DG513">
        <v>991</v>
      </c>
      <c r="DH513">
        <v>390</v>
      </c>
      <c r="DI513">
        <v>47</v>
      </c>
      <c r="DJ513">
        <v>18</v>
      </c>
      <c r="DK513">
        <v>140</v>
      </c>
      <c r="DL513">
        <v>98</v>
      </c>
      <c r="DM513">
        <v>3819</v>
      </c>
      <c r="DN513">
        <v>315</v>
      </c>
      <c r="DO513">
        <v>1497</v>
      </c>
      <c r="DP513">
        <v>299</v>
      </c>
      <c r="DQ513">
        <v>29</v>
      </c>
      <c r="DR513">
        <v>55</v>
      </c>
      <c r="DS513">
        <v>62</v>
      </c>
      <c r="DT513">
        <v>10</v>
      </c>
      <c r="DU513">
        <v>8</v>
      </c>
      <c r="DV513">
        <v>121</v>
      </c>
      <c r="DW513">
        <v>1796</v>
      </c>
      <c r="DX513" t="s">
        <v>1857</v>
      </c>
      <c r="DY513" t="s">
        <v>1038</v>
      </c>
      <c r="DZ513" t="s">
        <v>1678</v>
      </c>
      <c r="EA513" s="68" t="s">
        <v>700</v>
      </c>
      <c r="EB513">
        <v>55975</v>
      </c>
      <c r="EC513">
        <v>1.7</v>
      </c>
      <c r="ED513">
        <v>3.4</v>
      </c>
      <c r="EE513">
        <v>2.7</v>
      </c>
      <c r="EF513">
        <v>3.4</v>
      </c>
      <c r="EG513">
        <v>6.5</v>
      </c>
      <c r="EH513">
        <v>5.7</v>
      </c>
      <c r="EI513">
        <v>5.3</v>
      </c>
      <c r="EJ513">
        <v>3.3</v>
      </c>
      <c r="EK513">
        <v>4</v>
      </c>
      <c r="EL513">
        <v>2.2000000000000002</v>
      </c>
      <c r="EM513">
        <v>2.5</v>
      </c>
      <c r="EN513">
        <v>2.2000000000000002</v>
      </c>
      <c r="EO513">
        <v>2.2999999999999998</v>
      </c>
      <c r="EP513">
        <v>2</v>
      </c>
      <c r="EQ513">
        <v>1.6</v>
      </c>
      <c r="ER513">
        <v>100</v>
      </c>
      <c r="ES513">
        <v>100</v>
      </c>
      <c r="ET513">
        <v>23.6</v>
      </c>
      <c r="EU513">
        <v>60.5</v>
      </c>
      <c r="EV513">
        <v>27.5</v>
      </c>
      <c r="EW513">
        <v>44.5</v>
      </c>
      <c r="EX513">
        <v>1.6</v>
      </c>
      <c r="EY513">
        <v>1.8</v>
      </c>
      <c r="EZ513">
        <v>25.2</v>
      </c>
      <c r="FA513">
        <v>60.4</v>
      </c>
      <c r="FB513">
        <v>30.6</v>
      </c>
      <c r="FC513">
        <v>2.4</v>
      </c>
      <c r="FD513">
        <v>1.9</v>
      </c>
      <c r="FE513">
        <v>12.4</v>
      </c>
      <c r="FF513">
        <v>3.1</v>
      </c>
      <c r="FG513">
        <v>2.7</v>
      </c>
      <c r="FH513">
        <v>2.2000000000000002</v>
      </c>
      <c r="FI513">
        <v>2.7</v>
      </c>
      <c r="FJ513">
        <v>2.6</v>
      </c>
      <c r="FK513">
        <v>23.5</v>
      </c>
      <c r="FL513">
        <v>5.7</v>
      </c>
      <c r="FM513">
        <v>3.1</v>
      </c>
      <c r="FN513">
        <v>3.8</v>
      </c>
      <c r="FO513">
        <v>10.4</v>
      </c>
      <c r="FP513">
        <v>5.5</v>
      </c>
      <c r="FQ513">
        <v>2.2000000000000002</v>
      </c>
      <c r="FR513">
        <v>2.5</v>
      </c>
      <c r="FS513">
        <v>34</v>
      </c>
      <c r="FZ513" s="115" t="s">
        <v>1871</v>
      </c>
      <c r="GA513" s="115" t="s">
        <v>1871</v>
      </c>
      <c r="GB513" t="s">
        <v>1319</v>
      </c>
      <c r="GC513" s="68" t="s">
        <v>2364</v>
      </c>
    </row>
    <row r="514" spans="1:185" x14ac:dyDescent="0.25">
      <c r="A514">
        <v>55981</v>
      </c>
      <c r="B514">
        <v>3928</v>
      </c>
      <c r="C514">
        <v>125</v>
      </c>
      <c r="D514">
        <v>805</v>
      </c>
      <c r="E514">
        <v>13</v>
      </c>
      <c r="F514">
        <v>2087</v>
      </c>
      <c r="G514">
        <v>112</v>
      </c>
      <c r="H514">
        <v>1036</v>
      </c>
      <c r="I514">
        <v>0</v>
      </c>
      <c r="J514">
        <v>149</v>
      </c>
      <c r="K514">
        <v>0</v>
      </c>
      <c r="L514">
        <v>656</v>
      </c>
      <c r="M514">
        <v>13</v>
      </c>
      <c r="N514">
        <v>225</v>
      </c>
      <c r="O514">
        <v>6</v>
      </c>
      <c r="P514">
        <v>261</v>
      </c>
      <c r="Q514">
        <v>11</v>
      </c>
      <c r="R514">
        <v>421</v>
      </c>
      <c r="S514">
        <v>34</v>
      </c>
      <c r="T514">
        <v>488</v>
      </c>
      <c r="U514">
        <v>30</v>
      </c>
      <c r="V514">
        <v>692</v>
      </c>
      <c r="W514">
        <v>31</v>
      </c>
      <c r="X514">
        <v>1930</v>
      </c>
      <c r="Y514">
        <v>38</v>
      </c>
      <c r="Z514">
        <v>1998</v>
      </c>
      <c r="AA514">
        <v>87</v>
      </c>
      <c r="AB514">
        <v>3815</v>
      </c>
      <c r="AC514">
        <v>112</v>
      </c>
      <c r="AD514">
        <v>7</v>
      </c>
      <c r="AE514">
        <v>0</v>
      </c>
      <c r="AF514">
        <v>19</v>
      </c>
      <c r="AG514">
        <v>5</v>
      </c>
      <c r="AH514">
        <v>8</v>
      </c>
      <c r="AI514">
        <v>8</v>
      </c>
      <c r="AJ514">
        <v>21</v>
      </c>
      <c r="AK514">
        <v>0</v>
      </c>
      <c r="AL514">
        <v>58</v>
      </c>
      <c r="AM514">
        <v>0</v>
      </c>
      <c r="AN514">
        <v>50</v>
      </c>
      <c r="AO514">
        <v>0</v>
      </c>
      <c r="AP514">
        <v>3793</v>
      </c>
      <c r="AQ514">
        <v>112</v>
      </c>
      <c r="AR514">
        <v>588</v>
      </c>
      <c r="AS514">
        <v>14</v>
      </c>
      <c r="AT514">
        <v>3340</v>
      </c>
      <c r="AU514">
        <v>111</v>
      </c>
      <c r="AV514">
        <v>3909</v>
      </c>
      <c r="AW514">
        <v>117</v>
      </c>
      <c r="AX514">
        <v>19</v>
      </c>
      <c r="AY514">
        <v>8</v>
      </c>
      <c r="AZ514">
        <v>19</v>
      </c>
      <c r="BA514">
        <v>8</v>
      </c>
      <c r="BB514">
        <v>0</v>
      </c>
      <c r="BC514">
        <v>0</v>
      </c>
      <c r="BD514">
        <v>192</v>
      </c>
      <c r="BE514">
        <v>3</v>
      </c>
      <c r="BF514">
        <v>958</v>
      </c>
      <c r="BG514">
        <v>31</v>
      </c>
      <c r="BH514">
        <v>1129</v>
      </c>
      <c r="BI514">
        <v>70</v>
      </c>
      <c r="BJ514">
        <v>619</v>
      </c>
      <c r="BK514">
        <v>2</v>
      </c>
      <c r="BL514">
        <v>1728</v>
      </c>
      <c r="BM514">
        <v>80</v>
      </c>
      <c r="BN514">
        <v>1674</v>
      </c>
      <c r="BO514">
        <v>56</v>
      </c>
      <c r="BP514">
        <v>54</v>
      </c>
      <c r="BQ514">
        <v>24</v>
      </c>
      <c r="BR514">
        <v>359</v>
      </c>
      <c r="BS514">
        <v>32</v>
      </c>
      <c r="BT514">
        <v>1192</v>
      </c>
      <c r="BU514">
        <v>48</v>
      </c>
      <c r="BV514">
        <v>623</v>
      </c>
      <c r="BW514">
        <v>50</v>
      </c>
      <c r="BX514">
        <v>272</v>
      </c>
      <c r="BY514">
        <v>14</v>
      </c>
      <c r="BZ514">
        <v>293</v>
      </c>
      <c r="CA514">
        <v>5</v>
      </c>
      <c r="CB514">
        <v>480</v>
      </c>
      <c r="CC514">
        <v>24</v>
      </c>
      <c r="CD514">
        <v>1734</v>
      </c>
      <c r="CE514">
        <v>62</v>
      </c>
      <c r="CF514">
        <v>1704</v>
      </c>
      <c r="CG514">
        <v>39</v>
      </c>
      <c r="CH514">
        <v>125</v>
      </c>
      <c r="CI514">
        <v>3803</v>
      </c>
      <c r="CJ514">
        <v>3009</v>
      </c>
      <c r="CK514">
        <v>1620</v>
      </c>
      <c r="CL514">
        <v>3888</v>
      </c>
      <c r="CM514">
        <v>43</v>
      </c>
      <c r="CN514">
        <v>12</v>
      </c>
      <c r="CO514">
        <v>51</v>
      </c>
      <c r="CP514">
        <v>169</v>
      </c>
      <c r="CQ514">
        <v>241</v>
      </c>
      <c r="CR514">
        <v>58</v>
      </c>
      <c r="CS514">
        <v>227</v>
      </c>
      <c r="CT514">
        <v>109</v>
      </c>
      <c r="CU514">
        <v>19</v>
      </c>
      <c r="CV514">
        <v>105</v>
      </c>
      <c r="CW514">
        <v>94</v>
      </c>
      <c r="CX514">
        <v>534</v>
      </c>
      <c r="CY514">
        <v>143</v>
      </c>
      <c r="CZ514">
        <v>96</v>
      </c>
      <c r="DA514">
        <v>112</v>
      </c>
      <c r="DB514">
        <v>49</v>
      </c>
      <c r="DC514">
        <v>18</v>
      </c>
      <c r="DD514">
        <v>101</v>
      </c>
      <c r="DE514">
        <v>557</v>
      </c>
      <c r="DF514">
        <v>1183</v>
      </c>
      <c r="DG514">
        <v>1001</v>
      </c>
      <c r="DH514">
        <v>311</v>
      </c>
      <c r="DI514">
        <v>28</v>
      </c>
      <c r="DJ514">
        <v>16</v>
      </c>
      <c r="DK514">
        <v>154</v>
      </c>
      <c r="DL514">
        <v>108</v>
      </c>
      <c r="DM514">
        <v>3506</v>
      </c>
      <c r="DN514">
        <v>518</v>
      </c>
      <c r="DO514">
        <v>1381</v>
      </c>
      <c r="DP514">
        <v>359</v>
      </c>
      <c r="DQ514">
        <v>26</v>
      </c>
      <c r="DR514">
        <v>61</v>
      </c>
      <c r="DS514">
        <v>40</v>
      </c>
      <c r="DT514">
        <v>58</v>
      </c>
      <c r="DU514">
        <v>23</v>
      </c>
      <c r="DV514">
        <v>113</v>
      </c>
      <c r="DW514">
        <v>1740</v>
      </c>
      <c r="DX514" t="s">
        <v>1857</v>
      </c>
      <c r="DY514" t="s">
        <v>1094</v>
      </c>
      <c r="DZ514" t="s">
        <v>1094</v>
      </c>
      <c r="EA514" s="68" t="s">
        <v>700</v>
      </c>
      <c r="EB514">
        <v>55981</v>
      </c>
      <c r="EC514">
        <v>1.3</v>
      </c>
      <c r="ED514">
        <v>11.1</v>
      </c>
      <c r="EE514">
        <v>1.8</v>
      </c>
      <c r="EF514">
        <v>4.7</v>
      </c>
      <c r="EG514">
        <v>5.6</v>
      </c>
      <c r="EH514">
        <v>4.7</v>
      </c>
      <c r="EI514">
        <v>5.3</v>
      </c>
      <c r="EJ514">
        <v>3.7</v>
      </c>
      <c r="EK514">
        <v>2.6</v>
      </c>
      <c r="EL514">
        <v>1.5</v>
      </c>
      <c r="EM514">
        <v>2.2000000000000002</v>
      </c>
      <c r="EN514">
        <v>1.7</v>
      </c>
      <c r="EO514">
        <v>1.3</v>
      </c>
      <c r="EP514">
        <v>2.1</v>
      </c>
      <c r="EQ514">
        <v>1.3</v>
      </c>
      <c r="ER514">
        <v>82.3</v>
      </c>
      <c r="ES514">
        <v>13.2</v>
      </c>
      <c r="ET514">
        <v>76.900000000000006</v>
      </c>
      <c r="EU514">
        <v>47.5</v>
      </c>
      <c r="EV514">
        <v>25.6</v>
      </c>
      <c r="EW514">
        <v>28.8</v>
      </c>
      <c r="EX514">
        <v>1.3</v>
      </c>
      <c r="EY514">
        <v>1.3</v>
      </c>
      <c r="EZ514">
        <v>38.9</v>
      </c>
      <c r="FA514">
        <v>38.9</v>
      </c>
      <c r="FC514">
        <v>3.6</v>
      </c>
      <c r="FD514">
        <v>1.4</v>
      </c>
      <c r="FE514">
        <v>3.2</v>
      </c>
      <c r="FF514">
        <v>2.6</v>
      </c>
      <c r="FG514">
        <v>3</v>
      </c>
      <c r="FH514">
        <v>0.7</v>
      </c>
      <c r="FI514">
        <v>2.2000000000000002</v>
      </c>
      <c r="FJ514">
        <v>1.8</v>
      </c>
      <c r="FK514">
        <v>31.5</v>
      </c>
      <c r="FL514">
        <v>6.7</v>
      </c>
      <c r="FM514">
        <v>2.2000000000000002</v>
      </c>
      <c r="FN514">
        <v>5.0999999999999996</v>
      </c>
      <c r="FO514">
        <v>5.3</v>
      </c>
      <c r="FP514">
        <v>4.9000000000000004</v>
      </c>
      <c r="FQ514">
        <v>2.1</v>
      </c>
      <c r="FR514">
        <v>1.7</v>
      </c>
      <c r="FS514">
        <v>6</v>
      </c>
      <c r="FZ514" s="115" t="s">
        <v>1871</v>
      </c>
      <c r="GA514" s="115" t="s">
        <v>1871</v>
      </c>
      <c r="GB514" t="s">
        <v>1320</v>
      </c>
      <c r="GC514" s="68" t="s">
        <v>2364</v>
      </c>
    </row>
    <row r="515" spans="1:185" x14ac:dyDescent="0.25">
      <c r="A515">
        <v>55983</v>
      </c>
      <c r="B515">
        <v>1662</v>
      </c>
      <c r="C515">
        <v>98</v>
      </c>
      <c r="D515">
        <v>451</v>
      </c>
      <c r="E515">
        <v>9</v>
      </c>
      <c r="F515">
        <v>961</v>
      </c>
      <c r="G515">
        <v>89</v>
      </c>
      <c r="H515">
        <v>250</v>
      </c>
      <c r="I515">
        <v>0</v>
      </c>
      <c r="J515">
        <v>130</v>
      </c>
      <c r="K515">
        <v>4</v>
      </c>
      <c r="L515">
        <v>321</v>
      </c>
      <c r="M515">
        <v>5</v>
      </c>
      <c r="N515">
        <v>94</v>
      </c>
      <c r="O515">
        <v>23</v>
      </c>
      <c r="P515">
        <v>176</v>
      </c>
      <c r="Q515">
        <v>24</v>
      </c>
      <c r="R515">
        <v>243</v>
      </c>
      <c r="S515">
        <v>13</v>
      </c>
      <c r="T515">
        <v>224</v>
      </c>
      <c r="U515">
        <v>9</v>
      </c>
      <c r="V515">
        <v>224</v>
      </c>
      <c r="W515">
        <v>20</v>
      </c>
      <c r="X515">
        <v>847</v>
      </c>
      <c r="Y515">
        <v>78</v>
      </c>
      <c r="Z515">
        <v>815</v>
      </c>
      <c r="AA515">
        <v>20</v>
      </c>
      <c r="AB515">
        <v>1604</v>
      </c>
      <c r="AC515">
        <v>90</v>
      </c>
      <c r="AD515">
        <v>7</v>
      </c>
      <c r="AE515">
        <v>0</v>
      </c>
      <c r="AF515">
        <v>2</v>
      </c>
      <c r="AG515">
        <v>0</v>
      </c>
      <c r="AH515">
        <v>23</v>
      </c>
      <c r="AI515">
        <v>4</v>
      </c>
      <c r="AJ515">
        <v>1</v>
      </c>
      <c r="AK515">
        <v>1</v>
      </c>
      <c r="AL515">
        <v>25</v>
      </c>
      <c r="AM515">
        <v>3</v>
      </c>
      <c r="AN515">
        <v>48</v>
      </c>
      <c r="AO515">
        <v>4</v>
      </c>
      <c r="AP515">
        <v>1561</v>
      </c>
      <c r="AQ515">
        <v>86</v>
      </c>
      <c r="AR515">
        <v>166</v>
      </c>
      <c r="AS515">
        <v>0</v>
      </c>
      <c r="AT515">
        <v>1496</v>
      </c>
      <c r="AU515">
        <v>98</v>
      </c>
      <c r="AV515">
        <v>1588</v>
      </c>
      <c r="AW515">
        <v>61</v>
      </c>
      <c r="AX515">
        <v>74</v>
      </c>
      <c r="AY515">
        <v>37</v>
      </c>
      <c r="AZ515">
        <v>28</v>
      </c>
      <c r="BA515">
        <v>17</v>
      </c>
      <c r="BB515">
        <v>46</v>
      </c>
      <c r="BC515">
        <v>20</v>
      </c>
      <c r="BD515">
        <v>98</v>
      </c>
      <c r="BE515">
        <v>7</v>
      </c>
      <c r="BF515">
        <v>379</v>
      </c>
      <c r="BG515">
        <v>22</v>
      </c>
      <c r="BH515">
        <v>401</v>
      </c>
      <c r="BI515">
        <v>31</v>
      </c>
      <c r="BJ515">
        <v>239</v>
      </c>
      <c r="BK515">
        <v>6</v>
      </c>
      <c r="BL515">
        <v>836</v>
      </c>
      <c r="BM515">
        <v>86</v>
      </c>
      <c r="BN515">
        <v>806</v>
      </c>
      <c r="BO515">
        <v>82</v>
      </c>
      <c r="BP515">
        <v>30</v>
      </c>
      <c r="BQ515">
        <v>4</v>
      </c>
      <c r="BR515">
        <v>125</v>
      </c>
      <c r="BS515">
        <v>3</v>
      </c>
      <c r="BT515">
        <v>598</v>
      </c>
      <c r="BU515">
        <v>50</v>
      </c>
      <c r="BV515">
        <v>275</v>
      </c>
      <c r="BW515">
        <v>39</v>
      </c>
      <c r="BX515">
        <v>88</v>
      </c>
      <c r="BY515">
        <v>0</v>
      </c>
      <c r="BZ515">
        <v>170</v>
      </c>
      <c r="CA515">
        <v>12</v>
      </c>
      <c r="CB515">
        <v>294</v>
      </c>
      <c r="CC515">
        <v>13</v>
      </c>
      <c r="CD515">
        <v>662</v>
      </c>
      <c r="CE515">
        <v>52</v>
      </c>
      <c r="CF515">
        <v>706</v>
      </c>
      <c r="CG515">
        <v>33</v>
      </c>
      <c r="CH515">
        <v>98</v>
      </c>
      <c r="CI515">
        <v>1564</v>
      </c>
      <c r="CJ515">
        <v>1228</v>
      </c>
      <c r="CK515">
        <v>537</v>
      </c>
      <c r="CL515">
        <v>1469</v>
      </c>
      <c r="CM515">
        <v>82</v>
      </c>
      <c r="CN515">
        <v>39</v>
      </c>
      <c r="CO515">
        <v>55</v>
      </c>
      <c r="CP515">
        <v>56</v>
      </c>
      <c r="CQ515">
        <v>121</v>
      </c>
      <c r="CR515">
        <v>28</v>
      </c>
      <c r="CS515">
        <v>75</v>
      </c>
      <c r="CT515">
        <v>79</v>
      </c>
      <c r="CU515">
        <v>14</v>
      </c>
      <c r="CV515">
        <v>43</v>
      </c>
      <c r="CW515">
        <v>54</v>
      </c>
      <c r="CX515">
        <v>222</v>
      </c>
      <c r="CY515">
        <v>33</v>
      </c>
      <c r="CZ515">
        <v>76</v>
      </c>
      <c r="DA515">
        <v>38</v>
      </c>
      <c r="DB515">
        <v>29</v>
      </c>
      <c r="DC515">
        <v>16</v>
      </c>
      <c r="DD515">
        <v>49</v>
      </c>
      <c r="DE515">
        <v>213</v>
      </c>
      <c r="DF515">
        <v>460</v>
      </c>
      <c r="DG515">
        <v>365</v>
      </c>
      <c r="DH515">
        <v>159</v>
      </c>
      <c r="DI515">
        <v>20</v>
      </c>
      <c r="DJ515">
        <v>2</v>
      </c>
      <c r="DK515">
        <v>75</v>
      </c>
      <c r="DL515">
        <v>55</v>
      </c>
      <c r="DM515">
        <v>1481</v>
      </c>
      <c r="DN515">
        <v>153</v>
      </c>
      <c r="DO515">
        <v>529</v>
      </c>
      <c r="DP515">
        <v>144</v>
      </c>
      <c r="DQ515">
        <v>28</v>
      </c>
      <c r="DR515">
        <v>18</v>
      </c>
      <c r="DS515">
        <v>19</v>
      </c>
      <c r="DT515">
        <v>16</v>
      </c>
      <c r="DU515">
        <v>14</v>
      </c>
      <c r="DV515">
        <v>29</v>
      </c>
      <c r="DW515">
        <v>673</v>
      </c>
      <c r="DX515" t="s">
        <v>1857</v>
      </c>
      <c r="DY515" t="s">
        <v>1040</v>
      </c>
      <c r="DZ515" t="s">
        <v>1679</v>
      </c>
      <c r="EA515" s="68" t="s">
        <v>700</v>
      </c>
      <c r="EB515">
        <v>55983</v>
      </c>
      <c r="EC515">
        <v>2.9</v>
      </c>
      <c r="ED515">
        <v>5</v>
      </c>
      <c r="EE515">
        <v>2</v>
      </c>
      <c r="EF515">
        <v>27.8</v>
      </c>
      <c r="EG515">
        <v>10.8</v>
      </c>
      <c r="EH515">
        <v>5</v>
      </c>
      <c r="EI515">
        <v>3</v>
      </c>
      <c r="EJ515">
        <v>6.3</v>
      </c>
      <c r="EK515">
        <v>11.7</v>
      </c>
      <c r="EL515">
        <v>2.1</v>
      </c>
      <c r="EM515">
        <v>4.4000000000000004</v>
      </c>
      <c r="EN515">
        <v>6.8</v>
      </c>
      <c r="EO515">
        <v>5.0999999999999996</v>
      </c>
      <c r="EP515">
        <v>1.9</v>
      </c>
      <c r="EQ515">
        <v>2.9</v>
      </c>
      <c r="ER515">
        <v>82.3</v>
      </c>
      <c r="ES515">
        <v>100</v>
      </c>
      <c r="ET515">
        <v>32.200000000000003</v>
      </c>
      <c r="EU515">
        <v>100</v>
      </c>
      <c r="EV515">
        <v>17.8</v>
      </c>
      <c r="EW515">
        <v>13.5</v>
      </c>
      <c r="EX515">
        <v>2.9</v>
      </c>
      <c r="EY515">
        <v>1.6</v>
      </c>
      <c r="EZ515">
        <v>37.299999999999997</v>
      </c>
      <c r="FA515">
        <v>47.1</v>
      </c>
      <c r="FB515">
        <v>56.3</v>
      </c>
      <c r="FC515">
        <v>10</v>
      </c>
      <c r="FD515">
        <v>3.2</v>
      </c>
      <c r="FE515">
        <v>8</v>
      </c>
      <c r="FF515">
        <v>3.7</v>
      </c>
      <c r="FG515">
        <v>4.5999999999999996</v>
      </c>
      <c r="FH515">
        <v>3.9</v>
      </c>
      <c r="FI515">
        <v>5.0999999999999996</v>
      </c>
      <c r="FJ515">
        <v>5.2</v>
      </c>
      <c r="FK515">
        <v>22.5</v>
      </c>
      <c r="FL515">
        <v>2.9</v>
      </c>
      <c r="FM515">
        <v>4.4000000000000004</v>
      </c>
      <c r="FN515">
        <v>8.1999999999999993</v>
      </c>
      <c r="FO515">
        <v>17.899999999999999</v>
      </c>
      <c r="FP515">
        <v>5.4</v>
      </c>
      <c r="FQ515">
        <v>5.9</v>
      </c>
      <c r="FR515">
        <v>3.8</v>
      </c>
      <c r="FS515">
        <v>15</v>
      </c>
      <c r="FZ515" s="115" t="s">
        <v>1871</v>
      </c>
      <c r="GA515" s="115" t="s">
        <v>1871</v>
      </c>
      <c r="GB515" t="s">
        <v>1321</v>
      </c>
      <c r="GC515" s="68" t="s">
        <v>2364</v>
      </c>
    </row>
    <row r="516" spans="1:185" x14ac:dyDescent="0.25">
      <c r="A516">
        <v>55985</v>
      </c>
      <c r="B516">
        <v>1907</v>
      </c>
      <c r="C516">
        <v>115</v>
      </c>
      <c r="D516">
        <v>528</v>
      </c>
      <c r="E516">
        <v>14</v>
      </c>
      <c r="F516">
        <v>1099</v>
      </c>
      <c r="G516">
        <v>101</v>
      </c>
      <c r="H516">
        <v>280</v>
      </c>
      <c r="I516">
        <v>0</v>
      </c>
      <c r="J516">
        <v>127</v>
      </c>
      <c r="K516">
        <v>3</v>
      </c>
      <c r="L516">
        <v>401</v>
      </c>
      <c r="M516">
        <v>11</v>
      </c>
      <c r="N516">
        <v>109</v>
      </c>
      <c r="O516">
        <v>24</v>
      </c>
      <c r="P516">
        <v>199</v>
      </c>
      <c r="Q516">
        <v>29</v>
      </c>
      <c r="R516">
        <v>253</v>
      </c>
      <c r="S516">
        <v>19</v>
      </c>
      <c r="T516">
        <v>267</v>
      </c>
      <c r="U516">
        <v>29</v>
      </c>
      <c r="V516">
        <v>271</v>
      </c>
      <c r="W516">
        <v>0</v>
      </c>
      <c r="X516">
        <v>985</v>
      </c>
      <c r="Y516">
        <v>85</v>
      </c>
      <c r="Z516">
        <v>922</v>
      </c>
      <c r="AA516">
        <v>30</v>
      </c>
      <c r="AB516">
        <v>1858</v>
      </c>
      <c r="AC516">
        <v>99</v>
      </c>
      <c r="AD516">
        <v>0</v>
      </c>
      <c r="AE516">
        <v>0</v>
      </c>
      <c r="AF516">
        <v>3</v>
      </c>
      <c r="AG516">
        <v>0</v>
      </c>
      <c r="AH516">
        <v>2</v>
      </c>
      <c r="AI516">
        <v>0</v>
      </c>
      <c r="AJ516">
        <v>16</v>
      </c>
      <c r="AK516">
        <v>8</v>
      </c>
      <c r="AL516">
        <v>28</v>
      </c>
      <c r="AM516">
        <v>8</v>
      </c>
      <c r="AN516">
        <v>128</v>
      </c>
      <c r="AO516">
        <v>23</v>
      </c>
      <c r="AP516">
        <v>1762</v>
      </c>
      <c r="AQ516">
        <v>87</v>
      </c>
      <c r="AR516">
        <v>196</v>
      </c>
      <c r="AS516">
        <v>7</v>
      </c>
      <c r="AT516">
        <v>1711</v>
      </c>
      <c r="AU516">
        <v>108</v>
      </c>
      <c r="AV516">
        <v>1860</v>
      </c>
      <c r="AW516">
        <v>98</v>
      </c>
      <c r="AX516">
        <v>47</v>
      </c>
      <c r="AY516">
        <v>17</v>
      </c>
      <c r="AZ516">
        <v>18</v>
      </c>
      <c r="BA516">
        <v>5</v>
      </c>
      <c r="BB516">
        <v>29</v>
      </c>
      <c r="BC516">
        <v>12</v>
      </c>
      <c r="BD516">
        <v>93</v>
      </c>
      <c r="BE516">
        <v>8</v>
      </c>
      <c r="BF516">
        <v>534</v>
      </c>
      <c r="BG516">
        <v>45</v>
      </c>
      <c r="BH516">
        <v>439</v>
      </c>
      <c r="BI516">
        <v>23</v>
      </c>
      <c r="BJ516">
        <v>204</v>
      </c>
      <c r="BK516">
        <v>1</v>
      </c>
      <c r="BL516">
        <v>895</v>
      </c>
      <c r="BM516">
        <v>83</v>
      </c>
      <c r="BN516">
        <v>880</v>
      </c>
      <c r="BO516">
        <v>78</v>
      </c>
      <c r="BP516">
        <v>15</v>
      </c>
      <c r="BQ516">
        <v>5</v>
      </c>
      <c r="BR516">
        <v>204</v>
      </c>
      <c r="BS516">
        <v>18</v>
      </c>
      <c r="BT516">
        <v>696</v>
      </c>
      <c r="BU516">
        <v>54</v>
      </c>
      <c r="BV516">
        <v>236</v>
      </c>
      <c r="BW516">
        <v>33</v>
      </c>
      <c r="BX516">
        <v>167</v>
      </c>
      <c r="BY516">
        <v>14</v>
      </c>
      <c r="BZ516">
        <v>164</v>
      </c>
      <c r="CA516">
        <v>14</v>
      </c>
      <c r="CB516">
        <v>289</v>
      </c>
      <c r="CC516">
        <v>14</v>
      </c>
      <c r="CD516">
        <v>897</v>
      </c>
      <c r="CE516">
        <v>69</v>
      </c>
      <c r="CF516">
        <v>719</v>
      </c>
      <c r="CG516">
        <v>32</v>
      </c>
      <c r="CH516">
        <v>115</v>
      </c>
      <c r="CI516">
        <v>1792</v>
      </c>
      <c r="CJ516">
        <v>1451</v>
      </c>
      <c r="CK516">
        <v>627</v>
      </c>
      <c r="CL516">
        <v>1713</v>
      </c>
      <c r="CM516">
        <v>94</v>
      </c>
      <c r="CN516">
        <v>32</v>
      </c>
      <c r="CO516">
        <v>133</v>
      </c>
      <c r="CP516">
        <v>104</v>
      </c>
      <c r="CQ516">
        <v>181</v>
      </c>
      <c r="CR516">
        <v>27</v>
      </c>
      <c r="CS516">
        <v>80</v>
      </c>
      <c r="CT516">
        <v>51</v>
      </c>
      <c r="CU516">
        <v>22</v>
      </c>
      <c r="CV516">
        <v>13</v>
      </c>
      <c r="CW516">
        <v>44</v>
      </c>
      <c r="CX516">
        <v>217</v>
      </c>
      <c r="CY516">
        <v>36</v>
      </c>
      <c r="CZ516">
        <v>42</v>
      </c>
      <c r="DA516">
        <v>18</v>
      </c>
      <c r="DB516">
        <v>14</v>
      </c>
      <c r="DC516">
        <v>12</v>
      </c>
      <c r="DD516">
        <v>29</v>
      </c>
      <c r="DE516">
        <v>219</v>
      </c>
      <c r="DF516">
        <v>519</v>
      </c>
      <c r="DG516">
        <v>435</v>
      </c>
      <c r="DH516">
        <v>162</v>
      </c>
      <c r="DI516">
        <v>50</v>
      </c>
      <c r="DJ516">
        <v>22</v>
      </c>
      <c r="DK516">
        <v>34</v>
      </c>
      <c r="DL516">
        <v>31</v>
      </c>
      <c r="DM516">
        <v>1775</v>
      </c>
      <c r="DN516">
        <v>119</v>
      </c>
      <c r="DO516">
        <v>596</v>
      </c>
      <c r="DP516">
        <v>142</v>
      </c>
      <c r="DQ516">
        <v>29</v>
      </c>
      <c r="DR516">
        <v>8</v>
      </c>
      <c r="DS516">
        <v>9</v>
      </c>
      <c r="DT516">
        <v>36</v>
      </c>
      <c r="DU516">
        <v>17</v>
      </c>
      <c r="DV516">
        <v>17</v>
      </c>
      <c r="DW516">
        <v>738</v>
      </c>
      <c r="DX516" t="s">
        <v>1857</v>
      </c>
      <c r="DY516" t="s">
        <v>1035</v>
      </c>
      <c r="DZ516" t="s">
        <v>1680</v>
      </c>
      <c r="EA516" s="68" t="s">
        <v>700</v>
      </c>
      <c r="EB516">
        <v>55985</v>
      </c>
      <c r="EC516">
        <v>1.9</v>
      </c>
      <c r="ED516">
        <v>2.5</v>
      </c>
      <c r="EE516">
        <v>1.7</v>
      </c>
      <c r="EF516">
        <v>13.5</v>
      </c>
      <c r="EG516">
        <v>7.9</v>
      </c>
      <c r="EH516">
        <v>5.3</v>
      </c>
      <c r="EI516">
        <v>5</v>
      </c>
      <c r="EJ516">
        <v>6.2</v>
      </c>
      <c r="EK516">
        <v>9.8000000000000007</v>
      </c>
      <c r="EL516">
        <v>1.5</v>
      </c>
      <c r="EM516">
        <v>3</v>
      </c>
      <c r="EN516">
        <v>6.1</v>
      </c>
      <c r="EO516">
        <v>3.1</v>
      </c>
      <c r="EP516">
        <v>1.8</v>
      </c>
      <c r="EQ516">
        <v>1.9</v>
      </c>
      <c r="ES516">
        <v>100</v>
      </c>
      <c r="ET516">
        <v>100</v>
      </c>
      <c r="EU516">
        <v>20</v>
      </c>
      <c r="EV516">
        <v>23.2</v>
      </c>
      <c r="EW516">
        <v>11.9</v>
      </c>
      <c r="EX516">
        <v>1.9</v>
      </c>
      <c r="EY516">
        <v>1.8</v>
      </c>
      <c r="EZ516">
        <v>16.3</v>
      </c>
      <c r="FA516">
        <v>21.7</v>
      </c>
      <c r="FB516">
        <v>23.9</v>
      </c>
      <c r="FC516">
        <v>2.2000000000000002</v>
      </c>
      <c r="FD516">
        <v>2</v>
      </c>
      <c r="FE516">
        <v>10.5</v>
      </c>
      <c r="FF516">
        <v>3.5</v>
      </c>
      <c r="FG516">
        <v>2.8</v>
      </c>
      <c r="FH516">
        <v>1.5</v>
      </c>
      <c r="FI516">
        <v>3.5</v>
      </c>
      <c r="FJ516">
        <v>3.3</v>
      </c>
      <c r="FK516">
        <v>39.6</v>
      </c>
      <c r="FL516">
        <v>6</v>
      </c>
      <c r="FM516">
        <v>3.3</v>
      </c>
      <c r="FN516">
        <v>6.8</v>
      </c>
      <c r="FO516">
        <v>6.2</v>
      </c>
      <c r="FP516">
        <v>4.0999999999999996</v>
      </c>
      <c r="FQ516">
        <v>3</v>
      </c>
      <c r="FR516">
        <v>3.6</v>
      </c>
      <c r="FS516">
        <v>11</v>
      </c>
      <c r="FZ516" s="115" t="s">
        <v>1871</v>
      </c>
      <c r="GA516" s="115" t="s">
        <v>1871</v>
      </c>
      <c r="GB516" t="s">
        <v>1322</v>
      </c>
      <c r="GC516" s="68" t="s">
        <v>2364</v>
      </c>
    </row>
    <row r="517" spans="1:185" x14ac:dyDescent="0.25">
      <c r="A517">
        <v>55987</v>
      </c>
      <c r="B517">
        <v>34550</v>
      </c>
      <c r="C517">
        <v>1587</v>
      </c>
      <c r="D517">
        <v>6378</v>
      </c>
      <c r="E517">
        <v>178</v>
      </c>
      <c r="F517">
        <v>22589</v>
      </c>
      <c r="G517">
        <v>1392</v>
      </c>
      <c r="H517">
        <v>5583</v>
      </c>
      <c r="I517">
        <v>17</v>
      </c>
      <c r="J517">
        <v>1546</v>
      </c>
      <c r="K517">
        <v>45</v>
      </c>
      <c r="L517">
        <v>4832</v>
      </c>
      <c r="M517">
        <v>133</v>
      </c>
      <c r="N517">
        <v>8316</v>
      </c>
      <c r="O517">
        <v>498</v>
      </c>
      <c r="P517">
        <v>3302</v>
      </c>
      <c r="Q517">
        <v>340</v>
      </c>
      <c r="R517">
        <v>3073</v>
      </c>
      <c r="S517">
        <v>258</v>
      </c>
      <c r="T517">
        <v>3585</v>
      </c>
      <c r="U517">
        <v>168</v>
      </c>
      <c r="V517">
        <v>4313</v>
      </c>
      <c r="W517">
        <v>128</v>
      </c>
      <c r="X517">
        <v>16871</v>
      </c>
      <c r="Y517">
        <v>1013</v>
      </c>
      <c r="Z517">
        <v>17679</v>
      </c>
      <c r="AA517">
        <v>574</v>
      </c>
      <c r="AB517">
        <v>32307</v>
      </c>
      <c r="AC517">
        <v>1340</v>
      </c>
      <c r="AD517">
        <v>585</v>
      </c>
      <c r="AE517">
        <v>63</v>
      </c>
      <c r="AF517">
        <v>145</v>
      </c>
      <c r="AG517">
        <v>53</v>
      </c>
      <c r="AH517">
        <v>872</v>
      </c>
      <c r="AI517">
        <v>53</v>
      </c>
      <c r="AJ517">
        <v>88</v>
      </c>
      <c r="AK517">
        <v>0</v>
      </c>
      <c r="AL517">
        <v>544</v>
      </c>
      <c r="AM517">
        <v>69</v>
      </c>
      <c r="AN517">
        <v>771</v>
      </c>
      <c r="AO517">
        <v>65</v>
      </c>
      <c r="AP517">
        <v>31687</v>
      </c>
      <c r="AQ517">
        <v>1290</v>
      </c>
      <c r="AR517">
        <v>4263</v>
      </c>
      <c r="AS517">
        <v>75</v>
      </c>
      <c r="AT517">
        <v>30287</v>
      </c>
      <c r="AU517">
        <v>1512</v>
      </c>
      <c r="AV517">
        <v>33485</v>
      </c>
      <c r="AW517">
        <v>1505</v>
      </c>
      <c r="AX517">
        <v>1065</v>
      </c>
      <c r="AY517">
        <v>82</v>
      </c>
      <c r="AZ517">
        <v>357</v>
      </c>
      <c r="BA517">
        <v>12</v>
      </c>
      <c r="BB517">
        <v>708</v>
      </c>
      <c r="BC517">
        <v>70</v>
      </c>
      <c r="BD517">
        <v>1339</v>
      </c>
      <c r="BE517">
        <v>52</v>
      </c>
      <c r="BF517">
        <v>5188</v>
      </c>
      <c r="BG517">
        <v>336</v>
      </c>
      <c r="BH517">
        <v>6987</v>
      </c>
      <c r="BI517">
        <v>394</v>
      </c>
      <c r="BJ517">
        <v>6342</v>
      </c>
      <c r="BK517">
        <v>129</v>
      </c>
      <c r="BL517">
        <v>18749</v>
      </c>
      <c r="BM517">
        <v>1130</v>
      </c>
      <c r="BN517">
        <v>18041</v>
      </c>
      <c r="BO517">
        <v>985</v>
      </c>
      <c r="BP517">
        <v>708</v>
      </c>
      <c r="BQ517">
        <v>145</v>
      </c>
      <c r="BR517">
        <v>3840</v>
      </c>
      <c r="BS517">
        <v>262</v>
      </c>
      <c r="BT517">
        <v>10702</v>
      </c>
      <c r="BU517">
        <v>607</v>
      </c>
      <c r="BV517">
        <v>9542</v>
      </c>
      <c r="BW517">
        <v>617</v>
      </c>
      <c r="BX517">
        <v>2345</v>
      </c>
      <c r="BY517">
        <v>168</v>
      </c>
      <c r="BZ517">
        <v>5295</v>
      </c>
      <c r="CA517">
        <v>492</v>
      </c>
      <c r="CB517">
        <v>7353</v>
      </c>
      <c r="CC517">
        <v>519</v>
      </c>
      <c r="CD517">
        <v>13507</v>
      </c>
      <c r="CE517">
        <v>831</v>
      </c>
      <c r="CF517">
        <v>10443</v>
      </c>
      <c r="CG517">
        <v>135</v>
      </c>
      <c r="CH517">
        <v>1587</v>
      </c>
      <c r="CI517">
        <v>32963</v>
      </c>
      <c r="CJ517">
        <v>27340</v>
      </c>
      <c r="CK517">
        <v>10379</v>
      </c>
      <c r="CL517">
        <v>31925</v>
      </c>
      <c r="CM517">
        <v>1674</v>
      </c>
      <c r="CN517">
        <v>438</v>
      </c>
      <c r="CO517">
        <v>506</v>
      </c>
      <c r="CP517">
        <v>629</v>
      </c>
      <c r="CQ517">
        <v>4164</v>
      </c>
      <c r="CR517">
        <v>688</v>
      </c>
      <c r="CS517">
        <v>2485</v>
      </c>
      <c r="CT517">
        <v>634</v>
      </c>
      <c r="CU517">
        <v>428</v>
      </c>
      <c r="CV517">
        <v>658</v>
      </c>
      <c r="CW517">
        <v>766</v>
      </c>
      <c r="CX517">
        <v>5582</v>
      </c>
      <c r="CY517">
        <v>2171</v>
      </c>
      <c r="CZ517">
        <v>833</v>
      </c>
      <c r="DA517">
        <v>513</v>
      </c>
      <c r="DB517">
        <v>646</v>
      </c>
      <c r="DC517">
        <v>413</v>
      </c>
      <c r="DD517">
        <v>926</v>
      </c>
      <c r="DE517">
        <v>6690</v>
      </c>
      <c r="DF517">
        <v>7128</v>
      </c>
      <c r="DG517">
        <v>5759</v>
      </c>
      <c r="DH517">
        <v>1814</v>
      </c>
      <c r="DI517">
        <v>462</v>
      </c>
      <c r="DJ517">
        <v>170</v>
      </c>
      <c r="DK517">
        <v>907</v>
      </c>
      <c r="DL517">
        <v>493</v>
      </c>
      <c r="DM517">
        <v>26143</v>
      </c>
      <c r="DN517">
        <v>8233</v>
      </c>
      <c r="DO517">
        <v>8929</v>
      </c>
      <c r="DP517">
        <v>4889</v>
      </c>
      <c r="DQ517">
        <v>742</v>
      </c>
      <c r="DR517">
        <v>508</v>
      </c>
      <c r="DS517">
        <v>585</v>
      </c>
      <c r="DT517">
        <v>499</v>
      </c>
      <c r="DU517">
        <v>439</v>
      </c>
      <c r="DV517">
        <v>1976</v>
      </c>
      <c r="DW517">
        <v>13818</v>
      </c>
      <c r="DX517" t="s">
        <v>1857</v>
      </c>
      <c r="DY517" t="s">
        <v>1100</v>
      </c>
      <c r="DZ517" t="s">
        <v>1100</v>
      </c>
      <c r="EA517" s="68" t="s">
        <v>700</v>
      </c>
      <c r="EB517">
        <v>55987</v>
      </c>
      <c r="EC517">
        <v>0.7</v>
      </c>
      <c r="ED517">
        <v>2.4</v>
      </c>
      <c r="EE517">
        <v>1.2</v>
      </c>
      <c r="EF517">
        <v>1.9</v>
      </c>
      <c r="EG517">
        <v>2.9</v>
      </c>
      <c r="EH517">
        <v>3.3</v>
      </c>
      <c r="EI517">
        <v>1.9</v>
      </c>
      <c r="EJ517">
        <v>1.3</v>
      </c>
      <c r="EK517">
        <v>0.7</v>
      </c>
      <c r="EL517">
        <v>1.2</v>
      </c>
      <c r="EM517">
        <v>1</v>
      </c>
      <c r="EN517">
        <v>0.4</v>
      </c>
      <c r="EO517">
        <v>1.2</v>
      </c>
      <c r="EP517">
        <v>0.8</v>
      </c>
      <c r="EQ517">
        <v>0.7</v>
      </c>
      <c r="ER517">
        <v>8.4</v>
      </c>
      <c r="ES517">
        <v>26.4</v>
      </c>
      <c r="ET517">
        <v>4.2</v>
      </c>
      <c r="EU517">
        <v>17.899999999999999</v>
      </c>
      <c r="EV517">
        <v>9.5</v>
      </c>
      <c r="EW517">
        <v>6</v>
      </c>
      <c r="EX517">
        <v>0.7</v>
      </c>
      <c r="EY517">
        <v>0.7</v>
      </c>
      <c r="EZ517">
        <v>4</v>
      </c>
      <c r="FA517">
        <v>4.7</v>
      </c>
      <c r="FB517">
        <v>5.8</v>
      </c>
      <c r="FC517">
        <v>1</v>
      </c>
      <c r="FD517">
        <v>0.8</v>
      </c>
      <c r="FE517">
        <v>2.7</v>
      </c>
      <c r="FF517">
        <v>1.9</v>
      </c>
      <c r="FG517">
        <v>1.8</v>
      </c>
      <c r="FH517">
        <v>0.8</v>
      </c>
      <c r="FI517">
        <v>1</v>
      </c>
      <c r="FJ517">
        <v>0.9</v>
      </c>
      <c r="FK517">
        <v>10.4</v>
      </c>
      <c r="FL517">
        <v>2.2999999999999998</v>
      </c>
      <c r="FM517">
        <v>1.4</v>
      </c>
      <c r="FN517">
        <v>1.5</v>
      </c>
      <c r="FO517">
        <v>3.2</v>
      </c>
      <c r="FP517">
        <v>1.9</v>
      </c>
      <c r="FQ517">
        <v>1.4</v>
      </c>
      <c r="FR517">
        <v>0.6</v>
      </c>
      <c r="FS517">
        <v>153</v>
      </c>
      <c r="FZ517" s="115" t="s">
        <v>1871</v>
      </c>
      <c r="GA517" s="115" t="s">
        <v>1871</v>
      </c>
      <c r="GB517" t="s">
        <v>1323</v>
      </c>
      <c r="GC517" s="68" t="s">
        <v>2364</v>
      </c>
    </row>
    <row r="518" spans="1:185" x14ac:dyDescent="0.25">
      <c r="A518">
        <v>55990</v>
      </c>
      <c r="B518">
        <v>977</v>
      </c>
      <c r="C518">
        <v>57</v>
      </c>
      <c r="D518">
        <v>238</v>
      </c>
      <c r="E518">
        <v>4</v>
      </c>
      <c r="F518">
        <v>586</v>
      </c>
      <c r="G518">
        <v>53</v>
      </c>
      <c r="H518">
        <v>153</v>
      </c>
      <c r="I518">
        <v>0</v>
      </c>
      <c r="J518">
        <v>41</v>
      </c>
      <c r="K518">
        <v>2</v>
      </c>
      <c r="L518">
        <v>197</v>
      </c>
      <c r="M518">
        <v>2</v>
      </c>
      <c r="N518">
        <v>81</v>
      </c>
      <c r="O518">
        <v>18</v>
      </c>
      <c r="P518">
        <v>54</v>
      </c>
      <c r="Q518">
        <v>5</v>
      </c>
      <c r="R518">
        <v>144</v>
      </c>
      <c r="S518">
        <v>7</v>
      </c>
      <c r="T518">
        <v>133</v>
      </c>
      <c r="U518">
        <v>13</v>
      </c>
      <c r="V518">
        <v>174</v>
      </c>
      <c r="W518">
        <v>10</v>
      </c>
      <c r="X518">
        <v>500</v>
      </c>
      <c r="Y518">
        <v>23</v>
      </c>
      <c r="Z518">
        <v>477</v>
      </c>
      <c r="AA518">
        <v>34</v>
      </c>
      <c r="AB518">
        <v>941</v>
      </c>
      <c r="AC518">
        <v>54</v>
      </c>
      <c r="AD518">
        <v>4</v>
      </c>
      <c r="AE518">
        <v>0</v>
      </c>
      <c r="AF518">
        <v>0</v>
      </c>
      <c r="AG518">
        <v>0</v>
      </c>
      <c r="AH518">
        <v>0</v>
      </c>
      <c r="AI518">
        <v>0</v>
      </c>
      <c r="AJ518">
        <v>25</v>
      </c>
      <c r="AK518">
        <v>3</v>
      </c>
      <c r="AL518">
        <v>7</v>
      </c>
      <c r="AM518">
        <v>0</v>
      </c>
      <c r="AN518">
        <v>25</v>
      </c>
      <c r="AO518">
        <v>3</v>
      </c>
      <c r="AP518">
        <v>941</v>
      </c>
      <c r="AQ518">
        <v>54</v>
      </c>
      <c r="AR518">
        <v>93</v>
      </c>
      <c r="AS518">
        <v>8</v>
      </c>
      <c r="AT518">
        <v>884</v>
      </c>
      <c r="AU518">
        <v>49</v>
      </c>
      <c r="AV518">
        <v>948</v>
      </c>
      <c r="AW518">
        <v>54</v>
      </c>
      <c r="AX518">
        <v>29</v>
      </c>
      <c r="AY518">
        <v>3</v>
      </c>
      <c r="AZ518">
        <v>19</v>
      </c>
      <c r="BA518">
        <v>3</v>
      </c>
      <c r="BB518">
        <v>10</v>
      </c>
      <c r="BC518">
        <v>0</v>
      </c>
      <c r="BD518">
        <v>66</v>
      </c>
      <c r="BE518">
        <v>7</v>
      </c>
      <c r="BF518">
        <v>226</v>
      </c>
      <c r="BG518">
        <v>6</v>
      </c>
      <c r="BH518">
        <v>268</v>
      </c>
      <c r="BI518">
        <v>21</v>
      </c>
      <c r="BJ518">
        <v>98</v>
      </c>
      <c r="BK518">
        <v>1</v>
      </c>
      <c r="BL518">
        <v>524</v>
      </c>
      <c r="BM518">
        <v>42</v>
      </c>
      <c r="BN518">
        <v>515</v>
      </c>
      <c r="BO518">
        <v>39</v>
      </c>
      <c r="BP518">
        <v>9</v>
      </c>
      <c r="BQ518">
        <v>3</v>
      </c>
      <c r="BR518">
        <v>62</v>
      </c>
      <c r="BS518">
        <v>11</v>
      </c>
      <c r="BT518">
        <v>319</v>
      </c>
      <c r="BU518">
        <v>22</v>
      </c>
      <c r="BV518">
        <v>208</v>
      </c>
      <c r="BW518">
        <v>19</v>
      </c>
      <c r="BX518">
        <v>59</v>
      </c>
      <c r="BY518">
        <v>12</v>
      </c>
      <c r="BZ518">
        <v>111</v>
      </c>
      <c r="CA518">
        <v>7</v>
      </c>
      <c r="CB518">
        <v>141</v>
      </c>
      <c r="CC518">
        <v>10</v>
      </c>
      <c r="CD518">
        <v>444</v>
      </c>
      <c r="CE518">
        <v>43</v>
      </c>
      <c r="CF518">
        <v>391</v>
      </c>
      <c r="CG518">
        <v>4</v>
      </c>
      <c r="CH518">
        <v>57</v>
      </c>
      <c r="CI518">
        <v>920</v>
      </c>
      <c r="CJ518">
        <v>729</v>
      </c>
      <c r="CK518">
        <v>350</v>
      </c>
      <c r="CL518">
        <v>892</v>
      </c>
      <c r="CM518">
        <v>48</v>
      </c>
      <c r="CN518">
        <v>21</v>
      </c>
      <c r="CO518">
        <v>34</v>
      </c>
      <c r="CP518">
        <v>71</v>
      </c>
      <c r="CQ518">
        <v>67</v>
      </c>
      <c r="CR518">
        <v>15</v>
      </c>
      <c r="CS518">
        <v>50</v>
      </c>
      <c r="CT518">
        <v>19</v>
      </c>
      <c r="CU518">
        <v>5</v>
      </c>
      <c r="CV518">
        <v>10</v>
      </c>
      <c r="CW518">
        <v>26</v>
      </c>
      <c r="CX518">
        <v>212</v>
      </c>
      <c r="CY518">
        <v>12</v>
      </c>
      <c r="CZ518">
        <v>33</v>
      </c>
      <c r="DA518">
        <v>6</v>
      </c>
      <c r="DB518">
        <v>12</v>
      </c>
      <c r="DC518">
        <v>4</v>
      </c>
      <c r="DD518">
        <v>46</v>
      </c>
      <c r="DE518">
        <v>105</v>
      </c>
      <c r="DF518">
        <v>295</v>
      </c>
      <c r="DG518">
        <v>257</v>
      </c>
      <c r="DH518">
        <v>102</v>
      </c>
      <c r="DI518">
        <v>15</v>
      </c>
      <c r="DJ518">
        <v>14</v>
      </c>
      <c r="DK518">
        <v>23</v>
      </c>
      <c r="DL518">
        <v>12</v>
      </c>
      <c r="DM518">
        <v>901</v>
      </c>
      <c r="DN518">
        <v>57</v>
      </c>
      <c r="DO518">
        <v>339</v>
      </c>
      <c r="DP518">
        <v>61</v>
      </c>
      <c r="DQ518">
        <v>2</v>
      </c>
      <c r="DR518">
        <v>0</v>
      </c>
      <c r="DS518">
        <v>0</v>
      </c>
      <c r="DT518">
        <v>9</v>
      </c>
      <c r="DU518">
        <v>10</v>
      </c>
      <c r="DV518">
        <v>28</v>
      </c>
      <c r="DW518">
        <v>400</v>
      </c>
      <c r="DX518" t="s">
        <v>1857</v>
      </c>
      <c r="DY518" t="s">
        <v>1038</v>
      </c>
      <c r="DZ518" t="s">
        <v>1681</v>
      </c>
      <c r="EA518" s="68" t="s">
        <v>700</v>
      </c>
      <c r="EB518">
        <v>55990</v>
      </c>
      <c r="EC518">
        <v>2.7</v>
      </c>
      <c r="ED518">
        <v>6.6</v>
      </c>
      <c r="EE518">
        <v>1.7</v>
      </c>
      <c r="EF518">
        <v>18.7</v>
      </c>
      <c r="EG518">
        <v>7</v>
      </c>
      <c r="EH518">
        <v>4.5999999999999996</v>
      </c>
      <c r="EI518">
        <v>12</v>
      </c>
      <c r="EJ518">
        <v>5.0999999999999996</v>
      </c>
      <c r="EK518">
        <v>23.3</v>
      </c>
      <c r="EL518">
        <v>2.4</v>
      </c>
      <c r="EM518">
        <v>4.2</v>
      </c>
      <c r="EN518">
        <v>10.8</v>
      </c>
      <c r="EO518">
        <v>3</v>
      </c>
      <c r="EP518">
        <v>4.2</v>
      </c>
      <c r="EQ518">
        <v>2.8</v>
      </c>
      <c r="ER518">
        <v>100</v>
      </c>
      <c r="EU518">
        <v>9.1</v>
      </c>
      <c r="EV518">
        <v>82.3</v>
      </c>
      <c r="EW518">
        <v>9.1</v>
      </c>
      <c r="EX518">
        <v>2.8</v>
      </c>
      <c r="EY518">
        <v>2.7</v>
      </c>
      <c r="EZ518">
        <v>7.9</v>
      </c>
      <c r="FA518">
        <v>13.8</v>
      </c>
      <c r="FB518">
        <v>68.8</v>
      </c>
      <c r="FC518">
        <v>8</v>
      </c>
      <c r="FD518">
        <v>2.6</v>
      </c>
      <c r="FE518">
        <v>12.2</v>
      </c>
      <c r="FF518">
        <v>2.2999999999999998</v>
      </c>
      <c r="FG518">
        <v>4</v>
      </c>
      <c r="FH518">
        <v>2.6</v>
      </c>
      <c r="FI518">
        <v>4.7</v>
      </c>
      <c r="FJ518">
        <v>4.7</v>
      </c>
      <c r="FK518">
        <v>36.200000000000003</v>
      </c>
      <c r="FL518">
        <v>16.399999999999999</v>
      </c>
      <c r="FM518">
        <v>6</v>
      </c>
      <c r="FN518">
        <v>5.7</v>
      </c>
      <c r="FO518">
        <v>17.600000000000001</v>
      </c>
      <c r="FP518">
        <v>5</v>
      </c>
      <c r="FQ518">
        <v>5.9</v>
      </c>
      <c r="FR518">
        <v>1.1000000000000001</v>
      </c>
      <c r="FS518">
        <v>7</v>
      </c>
      <c r="FZ518" s="115" t="s">
        <v>1871</v>
      </c>
      <c r="GA518" s="115" t="s">
        <v>1871</v>
      </c>
      <c r="GB518" t="s">
        <v>1324</v>
      </c>
      <c r="GC518" s="68" t="s">
        <v>2364</v>
      </c>
    </row>
    <row r="519" spans="1:185" x14ac:dyDescent="0.25">
      <c r="A519">
        <v>56001</v>
      </c>
      <c r="B519">
        <v>47651</v>
      </c>
      <c r="C519">
        <v>1606</v>
      </c>
      <c r="D519">
        <v>10366</v>
      </c>
      <c r="E519">
        <v>207</v>
      </c>
      <c r="F519">
        <v>31841</v>
      </c>
      <c r="G519">
        <v>1392</v>
      </c>
      <c r="H519">
        <v>5444</v>
      </c>
      <c r="I519">
        <v>7</v>
      </c>
      <c r="J519">
        <v>3175</v>
      </c>
      <c r="K519">
        <v>35</v>
      </c>
      <c r="L519">
        <v>7191</v>
      </c>
      <c r="M519">
        <v>172</v>
      </c>
      <c r="N519">
        <v>12376</v>
      </c>
      <c r="O519">
        <v>405</v>
      </c>
      <c r="P519">
        <v>5897</v>
      </c>
      <c r="Q519">
        <v>518</v>
      </c>
      <c r="R519">
        <v>4540</v>
      </c>
      <c r="S519">
        <v>226</v>
      </c>
      <c r="T519">
        <v>4124</v>
      </c>
      <c r="U519">
        <v>81</v>
      </c>
      <c r="V519">
        <v>4904</v>
      </c>
      <c r="W519">
        <v>162</v>
      </c>
      <c r="X519">
        <v>24016</v>
      </c>
      <c r="Y519">
        <v>970</v>
      </c>
      <c r="Z519">
        <v>23635</v>
      </c>
      <c r="AA519">
        <v>636</v>
      </c>
      <c r="AB519">
        <v>42485</v>
      </c>
      <c r="AC519">
        <v>1356</v>
      </c>
      <c r="AD519">
        <v>2117</v>
      </c>
      <c r="AE519">
        <v>134</v>
      </c>
      <c r="AF519">
        <v>201</v>
      </c>
      <c r="AG519">
        <v>0</v>
      </c>
      <c r="AH519">
        <v>1438</v>
      </c>
      <c r="AI519">
        <v>22</v>
      </c>
      <c r="AJ519">
        <v>224</v>
      </c>
      <c r="AK519">
        <v>16</v>
      </c>
      <c r="AL519">
        <v>1164</v>
      </c>
      <c r="AM519">
        <v>78</v>
      </c>
      <c r="AN519">
        <v>1820</v>
      </c>
      <c r="AO519">
        <v>172</v>
      </c>
      <c r="AP519">
        <v>41050</v>
      </c>
      <c r="AQ519">
        <v>1202</v>
      </c>
      <c r="AR519">
        <v>4578</v>
      </c>
      <c r="AS519">
        <v>116</v>
      </c>
      <c r="AT519">
        <v>43073</v>
      </c>
      <c r="AU519">
        <v>1490</v>
      </c>
      <c r="AV519">
        <v>44984</v>
      </c>
      <c r="AW519">
        <v>1451</v>
      </c>
      <c r="AX519">
        <v>2667</v>
      </c>
      <c r="AY519">
        <v>155</v>
      </c>
      <c r="AZ519">
        <v>901</v>
      </c>
      <c r="BA519">
        <v>63</v>
      </c>
      <c r="BB519">
        <v>1766</v>
      </c>
      <c r="BC519">
        <v>92</v>
      </c>
      <c r="BD519">
        <v>1398</v>
      </c>
      <c r="BE519">
        <v>111</v>
      </c>
      <c r="BF519">
        <v>5886</v>
      </c>
      <c r="BG519">
        <v>262</v>
      </c>
      <c r="BH519">
        <v>8116</v>
      </c>
      <c r="BI519">
        <v>415</v>
      </c>
      <c r="BJ519">
        <v>9509</v>
      </c>
      <c r="BK519">
        <v>206</v>
      </c>
      <c r="BL519">
        <v>26288</v>
      </c>
      <c r="BM519">
        <v>1135</v>
      </c>
      <c r="BN519">
        <v>25355</v>
      </c>
      <c r="BO519">
        <v>931</v>
      </c>
      <c r="BP519">
        <v>933</v>
      </c>
      <c r="BQ519">
        <v>204</v>
      </c>
      <c r="BR519">
        <v>5553</v>
      </c>
      <c r="BS519">
        <v>257</v>
      </c>
      <c r="BT519">
        <v>14544</v>
      </c>
      <c r="BU519">
        <v>630</v>
      </c>
      <c r="BV519">
        <v>13729</v>
      </c>
      <c r="BW519">
        <v>497</v>
      </c>
      <c r="BX519">
        <v>3568</v>
      </c>
      <c r="BY519">
        <v>265</v>
      </c>
      <c r="BZ519">
        <v>9982</v>
      </c>
      <c r="CA519">
        <v>335</v>
      </c>
      <c r="CB519">
        <v>13335</v>
      </c>
      <c r="CC519">
        <v>482</v>
      </c>
      <c r="CD519">
        <v>16486</v>
      </c>
      <c r="CE519">
        <v>778</v>
      </c>
      <c r="CF519">
        <v>15160</v>
      </c>
      <c r="CG519">
        <v>248</v>
      </c>
      <c r="CH519">
        <v>1606</v>
      </c>
      <c r="CI519">
        <v>46045</v>
      </c>
      <c r="CJ519">
        <v>37849</v>
      </c>
      <c r="CK519">
        <v>13693</v>
      </c>
      <c r="CL519">
        <v>42200</v>
      </c>
      <c r="CM519">
        <v>3427</v>
      </c>
      <c r="CN519">
        <v>798</v>
      </c>
      <c r="CO519">
        <v>298</v>
      </c>
      <c r="CP519">
        <v>1286</v>
      </c>
      <c r="CQ519">
        <v>3086</v>
      </c>
      <c r="CR519">
        <v>672</v>
      </c>
      <c r="CS519">
        <v>3556</v>
      </c>
      <c r="CT519">
        <v>817</v>
      </c>
      <c r="CU519">
        <v>766</v>
      </c>
      <c r="CV519">
        <v>1199</v>
      </c>
      <c r="CW519">
        <v>1847</v>
      </c>
      <c r="CX519">
        <v>8976</v>
      </c>
      <c r="CY519">
        <v>3428</v>
      </c>
      <c r="CZ519">
        <v>1069</v>
      </c>
      <c r="DA519">
        <v>566</v>
      </c>
      <c r="DB519">
        <v>573</v>
      </c>
      <c r="DC519">
        <v>593</v>
      </c>
      <c r="DD519">
        <v>1760</v>
      </c>
      <c r="DE519">
        <v>8770</v>
      </c>
      <c r="DF519">
        <v>9852</v>
      </c>
      <c r="DG519">
        <v>7301</v>
      </c>
      <c r="DH519">
        <v>2943</v>
      </c>
      <c r="DI519">
        <v>875</v>
      </c>
      <c r="DJ519">
        <v>458</v>
      </c>
      <c r="DK519">
        <v>1676</v>
      </c>
      <c r="DL519">
        <v>1148</v>
      </c>
      <c r="DM519">
        <v>36709</v>
      </c>
      <c r="DN519">
        <v>10700</v>
      </c>
      <c r="DO519">
        <v>10322</v>
      </c>
      <c r="DP519">
        <v>8300</v>
      </c>
      <c r="DQ519">
        <v>972</v>
      </c>
      <c r="DR519">
        <v>812</v>
      </c>
      <c r="DS519">
        <v>972</v>
      </c>
      <c r="DT519">
        <v>783</v>
      </c>
      <c r="DU519">
        <v>796</v>
      </c>
      <c r="DV519">
        <v>3516</v>
      </c>
      <c r="DW519">
        <v>18622</v>
      </c>
      <c r="DX519" t="s">
        <v>1521</v>
      </c>
      <c r="DY519" t="s">
        <v>1022</v>
      </c>
      <c r="DZ519" t="s">
        <v>1682</v>
      </c>
      <c r="EA519" s="68" t="s">
        <v>700</v>
      </c>
      <c r="EB519">
        <v>56001</v>
      </c>
      <c r="EC519">
        <v>0.7</v>
      </c>
      <c r="ED519">
        <v>0.8</v>
      </c>
      <c r="EE519">
        <v>1.4</v>
      </c>
      <c r="EF519">
        <v>1.2</v>
      </c>
      <c r="EG519">
        <v>3</v>
      </c>
      <c r="EH519">
        <v>2.2999999999999998</v>
      </c>
      <c r="EI519">
        <v>1.7</v>
      </c>
      <c r="EJ519">
        <v>1.9</v>
      </c>
      <c r="EK519">
        <v>0.4</v>
      </c>
      <c r="EL519">
        <v>1</v>
      </c>
      <c r="EM519">
        <v>0.9</v>
      </c>
      <c r="EN519">
        <v>0.2</v>
      </c>
      <c r="EO519">
        <v>1</v>
      </c>
      <c r="EP519">
        <v>0.7</v>
      </c>
      <c r="EQ519">
        <v>0.7</v>
      </c>
      <c r="ER519">
        <v>4.5</v>
      </c>
      <c r="ES519">
        <v>8.3000000000000007</v>
      </c>
      <c r="ET519">
        <v>1.6</v>
      </c>
      <c r="EU519">
        <v>8.6999999999999993</v>
      </c>
      <c r="EV519">
        <v>6.8</v>
      </c>
      <c r="EW519">
        <v>7.6</v>
      </c>
      <c r="EX519">
        <v>0.6</v>
      </c>
      <c r="EY519">
        <v>0.7</v>
      </c>
      <c r="EZ519">
        <v>3.3</v>
      </c>
      <c r="FA519">
        <v>7.3</v>
      </c>
      <c r="FB519">
        <v>2.9</v>
      </c>
      <c r="FC519">
        <v>1.4</v>
      </c>
      <c r="FD519">
        <v>0.7</v>
      </c>
      <c r="FE519">
        <v>7.4</v>
      </c>
      <c r="FF519">
        <v>1.8</v>
      </c>
      <c r="FG519">
        <v>1.6</v>
      </c>
      <c r="FH519">
        <v>1.1000000000000001</v>
      </c>
      <c r="FI519">
        <v>0.8</v>
      </c>
      <c r="FJ519">
        <v>0.7</v>
      </c>
      <c r="FK519">
        <v>10.7</v>
      </c>
      <c r="FL519">
        <v>2.5</v>
      </c>
      <c r="FM519">
        <v>1.3</v>
      </c>
      <c r="FN519">
        <v>1.1000000000000001</v>
      </c>
      <c r="FO519">
        <v>3.8</v>
      </c>
      <c r="FP519">
        <v>1.2</v>
      </c>
      <c r="FQ519">
        <v>1.6</v>
      </c>
      <c r="FR519">
        <v>1</v>
      </c>
      <c r="FS519">
        <v>129</v>
      </c>
      <c r="FZ519" t="s">
        <v>1872</v>
      </c>
      <c r="GA519" t="s">
        <v>1871</v>
      </c>
      <c r="GB519" t="s">
        <v>1325</v>
      </c>
      <c r="GC519" s="68" t="s">
        <v>2364</v>
      </c>
    </row>
    <row r="520" spans="1:185" x14ac:dyDescent="0.25">
      <c r="A520">
        <v>56003</v>
      </c>
      <c r="B520">
        <v>14583</v>
      </c>
      <c r="C520">
        <v>299</v>
      </c>
      <c r="D520">
        <v>3632</v>
      </c>
      <c r="E520">
        <v>11</v>
      </c>
      <c r="F520">
        <v>8808</v>
      </c>
      <c r="G520">
        <v>288</v>
      </c>
      <c r="H520">
        <v>2143</v>
      </c>
      <c r="I520">
        <v>0</v>
      </c>
      <c r="J520">
        <v>1111</v>
      </c>
      <c r="K520">
        <v>11</v>
      </c>
      <c r="L520">
        <v>2521</v>
      </c>
      <c r="M520">
        <v>0</v>
      </c>
      <c r="N520">
        <v>1039</v>
      </c>
      <c r="O520">
        <v>21</v>
      </c>
      <c r="P520">
        <v>1938</v>
      </c>
      <c r="Q520">
        <v>147</v>
      </c>
      <c r="R520">
        <v>1925</v>
      </c>
      <c r="S520">
        <v>68</v>
      </c>
      <c r="T520">
        <v>1779</v>
      </c>
      <c r="U520">
        <v>29</v>
      </c>
      <c r="V520">
        <v>2127</v>
      </c>
      <c r="W520">
        <v>23</v>
      </c>
      <c r="X520">
        <v>7216</v>
      </c>
      <c r="Y520">
        <v>173</v>
      </c>
      <c r="Z520">
        <v>7367</v>
      </c>
      <c r="AA520">
        <v>126</v>
      </c>
      <c r="AB520">
        <v>13375</v>
      </c>
      <c r="AC520">
        <v>260</v>
      </c>
      <c r="AD520">
        <v>599</v>
      </c>
      <c r="AE520">
        <v>19</v>
      </c>
      <c r="AF520">
        <v>0</v>
      </c>
      <c r="AG520">
        <v>0</v>
      </c>
      <c r="AH520">
        <v>177</v>
      </c>
      <c r="AI520">
        <v>0</v>
      </c>
      <c r="AJ520">
        <v>164</v>
      </c>
      <c r="AK520">
        <v>13</v>
      </c>
      <c r="AL520">
        <v>268</v>
      </c>
      <c r="AM520">
        <v>7</v>
      </c>
      <c r="AN520">
        <v>396</v>
      </c>
      <c r="AO520">
        <v>18</v>
      </c>
      <c r="AP520">
        <v>13173</v>
      </c>
      <c r="AQ520">
        <v>242</v>
      </c>
      <c r="AR520">
        <v>1576</v>
      </c>
      <c r="AS520">
        <v>22</v>
      </c>
      <c r="AT520">
        <v>13007</v>
      </c>
      <c r="AU520">
        <v>277</v>
      </c>
      <c r="AV520">
        <v>14021</v>
      </c>
      <c r="AW520">
        <v>299</v>
      </c>
      <c r="AX520">
        <v>562</v>
      </c>
      <c r="AY520">
        <v>0</v>
      </c>
      <c r="AZ520">
        <v>326</v>
      </c>
      <c r="BA520">
        <v>0</v>
      </c>
      <c r="BB520">
        <v>236</v>
      </c>
      <c r="BC520">
        <v>0</v>
      </c>
      <c r="BD520">
        <v>370</v>
      </c>
      <c r="BE520">
        <v>0</v>
      </c>
      <c r="BF520">
        <v>2347</v>
      </c>
      <c r="BG520">
        <v>79</v>
      </c>
      <c r="BH520">
        <v>3470</v>
      </c>
      <c r="BI520">
        <v>158</v>
      </c>
      <c r="BJ520">
        <v>3725</v>
      </c>
      <c r="BK520">
        <v>30</v>
      </c>
      <c r="BL520">
        <v>7867</v>
      </c>
      <c r="BM520">
        <v>263</v>
      </c>
      <c r="BN520">
        <v>7610</v>
      </c>
      <c r="BO520">
        <v>229</v>
      </c>
      <c r="BP520">
        <v>257</v>
      </c>
      <c r="BQ520">
        <v>34</v>
      </c>
      <c r="BR520">
        <v>941</v>
      </c>
      <c r="BS520">
        <v>25</v>
      </c>
      <c r="BT520">
        <v>5610</v>
      </c>
      <c r="BU520">
        <v>108</v>
      </c>
      <c r="BV520">
        <v>2359</v>
      </c>
      <c r="BW520">
        <v>129</v>
      </c>
      <c r="BX520">
        <v>839</v>
      </c>
      <c r="BY520">
        <v>51</v>
      </c>
      <c r="BZ520">
        <v>1057</v>
      </c>
      <c r="CA520">
        <v>65</v>
      </c>
      <c r="CB520">
        <v>1605</v>
      </c>
      <c r="CC520">
        <v>65</v>
      </c>
      <c r="CD520">
        <v>6559</v>
      </c>
      <c r="CE520">
        <v>196</v>
      </c>
      <c r="CF520">
        <v>6387</v>
      </c>
      <c r="CG520">
        <v>38</v>
      </c>
      <c r="CH520">
        <v>299</v>
      </c>
      <c r="CI520">
        <v>14284</v>
      </c>
      <c r="CJ520">
        <v>12048</v>
      </c>
      <c r="CK520">
        <v>4424</v>
      </c>
      <c r="CL520">
        <v>13061</v>
      </c>
      <c r="CM520">
        <v>594</v>
      </c>
      <c r="CN520">
        <v>196</v>
      </c>
      <c r="CO520">
        <v>181</v>
      </c>
      <c r="CP520">
        <v>394</v>
      </c>
      <c r="CQ520">
        <v>1541</v>
      </c>
      <c r="CR520">
        <v>168</v>
      </c>
      <c r="CS520">
        <v>979</v>
      </c>
      <c r="CT520">
        <v>367</v>
      </c>
      <c r="CU520">
        <v>89</v>
      </c>
      <c r="CV520">
        <v>481</v>
      </c>
      <c r="CW520">
        <v>453</v>
      </c>
      <c r="CX520">
        <v>2394</v>
      </c>
      <c r="CY520">
        <v>513</v>
      </c>
      <c r="CZ520">
        <v>321</v>
      </c>
      <c r="DA520">
        <v>380</v>
      </c>
      <c r="DB520">
        <v>151</v>
      </c>
      <c r="DC520">
        <v>218</v>
      </c>
      <c r="DD520">
        <v>514</v>
      </c>
      <c r="DE520">
        <v>2101</v>
      </c>
      <c r="DF520">
        <v>4018</v>
      </c>
      <c r="DG520">
        <v>3099</v>
      </c>
      <c r="DH520">
        <v>1170</v>
      </c>
      <c r="DI520">
        <v>300</v>
      </c>
      <c r="DJ520">
        <v>179</v>
      </c>
      <c r="DK520">
        <v>619</v>
      </c>
      <c r="DL520">
        <v>409</v>
      </c>
      <c r="DM520">
        <v>12294</v>
      </c>
      <c r="DN520">
        <v>2199</v>
      </c>
      <c r="DO520">
        <v>4427</v>
      </c>
      <c r="DP520">
        <v>1692</v>
      </c>
      <c r="DQ520">
        <v>266</v>
      </c>
      <c r="DR520">
        <v>193</v>
      </c>
      <c r="DS520">
        <v>282</v>
      </c>
      <c r="DT520">
        <v>216</v>
      </c>
      <c r="DU520">
        <v>85</v>
      </c>
      <c r="DV520">
        <v>574</v>
      </c>
      <c r="DW520">
        <v>6119</v>
      </c>
      <c r="DX520" t="s">
        <v>1521</v>
      </c>
      <c r="DY520" t="s">
        <v>1067</v>
      </c>
      <c r="DZ520" t="s">
        <v>1683</v>
      </c>
      <c r="EA520" s="68" t="s">
        <v>700</v>
      </c>
      <c r="EB520">
        <v>56003</v>
      </c>
      <c r="EC520">
        <v>0.7</v>
      </c>
      <c r="ED520">
        <v>1.7</v>
      </c>
      <c r="EE520">
        <v>0.7</v>
      </c>
      <c r="EF520">
        <v>3.3</v>
      </c>
      <c r="EG520">
        <v>2.8</v>
      </c>
      <c r="EH520">
        <v>2.9</v>
      </c>
      <c r="EI520">
        <v>1.5</v>
      </c>
      <c r="EJ520">
        <v>1.2</v>
      </c>
      <c r="EK520">
        <v>1.5</v>
      </c>
      <c r="EL520">
        <v>0.5</v>
      </c>
      <c r="EM520">
        <v>1.1000000000000001</v>
      </c>
      <c r="EN520">
        <v>0.8</v>
      </c>
      <c r="EO520">
        <v>1</v>
      </c>
      <c r="EP520">
        <v>0.9</v>
      </c>
      <c r="EQ520">
        <v>0.8</v>
      </c>
      <c r="ER520">
        <v>5.0999999999999996</v>
      </c>
      <c r="ET520">
        <v>9.4</v>
      </c>
      <c r="EU520">
        <v>17.5</v>
      </c>
      <c r="EV520">
        <v>4.5</v>
      </c>
      <c r="EW520">
        <v>6.5</v>
      </c>
      <c r="EX520">
        <v>0.8</v>
      </c>
      <c r="EY520">
        <v>0.7</v>
      </c>
      <c r="EZ520">
        <v>3.1</v>
      </c>
      <c r="FA520">
        <v>5.2</v>
      </c>
      <c r="FB520">
        <v>7.1</v>
      </c>
      <c r="FC520">
        <v>1.6</v>
      </c>
      <c r="FD520">
        <v>0.7</v>
      </c>
      <c r="FE520">
        <v>4.5999999999999996</v>
      </c>
      <c r="FF520">
        <v>2</v>
      </c>
      <c r="FG520">
        <v>2</v>
      </c>
      <c r="FH520">
        <v>0.7</v>
      </c>
      <c r="FI520">
        <v>1</v>
      </c>
      <c r="FJ520">
        <v>1.1000000000000001</v>
      </c>
      <c r="FK520">
        <v>11.4</v>
      </c>
      <c r="FL520">
        <v>2.9</v>
      </c>
      <c r="FM520">
        <v>1</v>
      </c>
      <c r="FN520">
        <v>2.7</v>
      </c>
      <c r="FO520">
        <v>4.3</v>
      </c>
      <c r="FP520">
        <v>3</v>
      </c>
      <c r="FQ520">
        <v>1.3</v>
      </c>
      <c r="FR520">
        <v>0.6</v>
      </c>
      <c r="FS520">
        <v>47</v>
      </c>
      <c r="FZ520" s="115" t="s">
        <v>1871</v>
      </c>
      <c r="GA520" s="115" t="s">
        <v>1871</v>
      </c>
      <c r="GB520" t="s">
        <v>1326</v>
      </c>
      <c r="GC520" s="68" t="s">
        <v>2364</v>
      </c>
    </row>
    <row r="521" spans="1:185" x14ac:dyDescent="0.25">
      <c r="A521">
        <v>56007</v>
      </c>
      <c r="B521">
        <v>20718</v>
      </c>
      <c r="C521">
        <v>1301</v>
      </c>
      <c r="D521">
        <v>4694</v>
      </c>
      <c r="E521">
        <v>83</v>
      </c>
      <c r="F521">
        <v>11487</v>
      </c>
      <c r="G521">
        <v>1214</v>
      </c>
      <c r="H521">
        <v>4537</v>
      </c>
      <c r="I521">
        <v>4</v>
      </c>
      <c r="J521">
        <v>1457</v>
      </c>
      <c r="K521">
        <v>23</v>
      </c>
      <c r="L521">
        <v>3237</v>
      </c>
      <c r="M521">
        <v>60</v>
      </c>
      <c r="N521">
        <v>1566</v>
      </c>
      <c r="O521">
        <v>253</v>
      </c>
      <c r="P521">
        <v>2330</v>
      </c>
      <c r="Q521">
        <v>319</v>
      </c>
      <c r="R521">
        <v>2106</v>
      </c>
      <c r="S521">
        <v>335</v>
      </c>
      <c r="T521">
        <v>2656</v>
      </c>
      <c r="U521">
        <v>130</v>
      </c>
      <c r="V521">
        <v>2829</v>
      </c>
      <c r="W521">
        <v>177</v>
      </c>
      <c r="X521">
        <v>9975</v>
      </c>
      <c r="Y521">
        <v>807</v>
      </c>
      <c r="Z521">
        <v>10743</v>
      </c>
      <c r="AA521">
        <v>494</v>
      </c>
      <c r="AB521">
        <v>19043</v>
      </c>
      <c r="AC521">
        <v>1017</v>
      </c>
      <c r="AD521">
        <v>361</v>
      </c>
      <c r="AE521">
        <v>56</v>
      </c>
      <c r="AF521">
        <v>90</v>
      </c>
      <c r="AG521">
        <v>28</v>
      </c>
      <c r="AH521">
        <v>484</v>
      </c>
      <c r="AI521">
        <v>67</v>
      </c>
      <c r="AJ521">
        <v>345</v>
      </c>
      <c r="AK521">
        <v>105</v>
      </c>
      <c r="AL521">
        <v>379</v>
      </c>
      <c r="AM521">
        <v>28</v>
      </c>
      <c r="AN521">
        <v>2603</v>
      </c>
      <c r="AO521">
        <v>321</v>
      </c>
      <c r="AP521">
        <v>17025</v>
      </c>
      <c r="AQ521">
        <v>850</v>
      </c>
      <c r="AR521">
        <v>3096</v>
      </c>
      <c r="AS521">
        <v>127</v>
      </c>
      <c r="AT521">
        <v>17622</v>
      </c>
      <c r="AU521">
        <v>1174</v>
      </c>
      <c r="AV521">
        <v>19378</v>
      </c>
      <c r="AW521">
        <v>948</v>
      </c>
      <c r="AX521">
        <v>1340</v>
      </c>
      <c r="AY521">
        <v>353</v>
      </c>
      <c r="AZ521">
        <v>403</v>
      </c>
      <c r="BA521">
        <v>32</v>
      </c>
      <c r="BB521">
        <v>937</v>
      </c>
      <c r="BC521">
        <v>321</v>
      </c>
      <c r="BD521">
        <v>1598</v>
      </c>
      <c r="BE521">
        <v>179</v>
      </c>
      <c r="BF521">
        <v>5216</v>
      </c>
      <c r="BG521">
        <v>437</v>
      </c>
      <c r="BH521">
        <v>5126</v>
      </c>
      <c r="BI521">
        <v>242</v>
      </c>
      <c r="BJ521">
        <v>2518</v>
      </c>
      <c r="BK521">
        <v>107</v>
      </c>
      <c r="BL521">
        <v>9739</v>
      </c>
      <c r="BM521">
        <v>994</v>
      </c>
      <c r="BN521">
        <v>9330</v>
      </c>
      <c r="BO521">
        <v>848</v>
      </c>
      <c r="BP521">
        <v>409</v>
      </c>
      <c r="BQ521">
        <v>146</v>
      </c>
      <c r="BR521">
        <v>1748</v>
      </c>
      <c r="BS521">
        <v>220</v>
      </c>
      <c r="BT521">
        <v>6764</v>
      </c>
      <c r="BU521">
        <v>535</v>
      </c>
      <c r="BV521">
        <v>3214</v>
      </c>
      <c r="BW521">
        <v>438</v>
      </c>
      <c r="BX521">
        <v>1509</v>
      </c>
      <c r="BY521">
        <v>241</v>
      </c>
      <c r="BZ521">
        <v>2997</v>
      </c>
      <c r="CA521">
        <v>308</v>
      </c>
      <c r="CB521">
        <v>4519</v>
      </c>
      <c r="CC521">
        <v>412</v>
      </c>
      <c r="CD521">
        <v>10109</v>
      </c>
      <c r="CE521">
        <v>672</v>
      </c>
      <c r="CF521">
        <v>5989</v>
      </c>
      <c r="CG521">
        <v>217</v>
      </c>
      <c r="CH521">
        <v>1301</v>
      </c>
      <c r="CI521">
        <v>19417</v>
      </c>
      <c r="CJ521">
        <v>13541</v>
      </c>
      <c r="CK521">
        <v>9900</v>
      </c>
      <c r="CL521">
        <v>17716</v>
      </c>
      <c r="CM521">
        <v>2246</v>
      </c>
      <c r="CN521">
        <v>871</v>
      </c>
      <c r="CO521">
        <v>353</v>
      </c>
      <c r="CP521">
        <v>662</v>
      </c>
      <c r="CQ521">
        <v>2162</v>
      </c>
      <c r="CR521">
        <v>297</v>
      </c>
      <c r="CS521">
        <v>1304</v>
      </c>
      <c r="CT521">
        <v>463</v>
      </c>
      <c r="CU521">
        <v>172</v>
      </c>
      <c r="CV521">
        <v>413</v>
      </c>
      <c r="CW521">
        <v>446</v>
      </c>
      <c r="CX521">
        <v>2375</v>
      </c>
      <c r="CY521">
        <v>825</v>
      </c>
      <c r="CZ521">
        <v>471</v>
      </c>
      <c r="DA521">
        <v>360</v>
      </c>
      <c r="DB521">
        <v>467</v>
      </c>
      <c r="DC521">
        <v>195</v>
      </c>
      <c r="DD521">
        <v>1097</v>
      </c>
      <c r="DE521">
        <v>3377</v>
      </c>
      <c r="DF521">
        <v>5705</v>
      </c>
      <c r="DG521">
        <v>4217</v>
      </c>
      <c r="DH521">
        <v>1258</v>
      </c>
      <c r="DI521">
        <v>392</v>
      </c>
      <c r="DJ521">
        <v>248</v>
      </c>
      <c r="DK521">
        <v>1096</v>
      </c>
      <c r="DL521">
        <v>747</v>
      </c>
      <c r="DM521">
        <v>17888</v>
      </c>
      <c r="DN521">
        <v>3013</v>
      </c>
      <c r="DO521">
        <v>6387</v>
      </c>
      <c r="DP521">
        <v>2695</v>
      </c>
      <c r="DQ521">
        <v>376</v>
      </c>
      <c r="DR521">
        <v>322</v>
      </c>
      <c r="DS521">
        <v>389</v>
      </c>
      <c r="DT521">
        <v>324</v>
      </c>
      <c r="DU521">
        <v>296</v>
      </c>
      <c r="DV521">
        <v>841</v>
      </c>
      <c r="DW521">
        <v>9082</v>
      </c>
      <c r="DX521" t="s">
        <v>1857</v>
      </c>
      <c r="DY521" t="s">
        <v>1039</v>
      </c>
      <c r="DZ521" t="s">
        <v>1684</v>
      </c>
      <c r="EA521" s="68" t="s">
        <v>700</v>
      </c>
      <c r="EB521">
        <v>56007</v>
      </c>
      <c r="EC521">
        <v>1.3</v>
      </c>
      <c r="ED521">
        <v>2</v>
      </c>
      <c r="EE521">
        <v>1.3</v>
      </c>
      <c r="EF521">
        <v>7</v>
      </c>
      <c r="EG521">
        <v>4</v>
      </c>
      <c r="EH521">
        <v>6</v>
      </c>
      <c r="EI521">
        <v>2.8</v>
      </c>
      <c r="EJ521">
        <v>2.2999999999999998</v>
      </c>
      <c r="EK521">
        <v>0.2</v>
      </c>
      <c r="EL521">
        <v>0.8</v>
      </c>
      <c r="EM521">
        <v>2.2999999999999998</v>
      </c>
      <c r="EN521">
        <v>0.1</v>
      </c>
      <c r="EO521">
        <v>1.9</v>
      </c>
      <c r="EP521">
        <v>1.2</v>
      </c>
      <c r="EQ521">
        <v>1.2</v>
      </c>
      <c r="ER521">
        <v>8.9</v>
      </c>
      <c r="ES521">
        <v>37</v>
      </c>
      <c r="ET521">
        <v>13.8</v>
      </c>
      <c r="EU521">
        <v>28.7</v>
      </c>
      <c r="EV521">
        <v>6.8</v>
      </c>
      <c r="EW521">
        <v>5.6</v>
      </c>
      <c r="EX521">
        <v>1.1000000000000001</v>
      </c>
      <c r="EY521">
        <v>1</v>
      </c>
      <c r="EZ521">
        <v>11.6</v>
      </c>
      <c r="FA521">
        <v>4.9000000000000004</v>
      </c>
      <c r="FB521">
        <v>15.7</v>
      </c>
      <c r="FC521">
        <v>2</v>
      </c>
      <c r="FD521">
        <v>1.4</v>
      </c>
      <c r="FE521">
        <v>6.7</v>
      </c>
      <c r="FF521">
        <v>2.1</v>
      </c>
      <c r="FG521">
        <v>1.6</v>
      </c>
      <c r="FH521">
        <v>2.5</v>
      </c>
      <c r="FI521">
        <v>2.2999999999999998</v>
      </c>
      <c r="FJ521">
        <v>2.1</v>
      </c>
      <c r="FK521">
        <v>14.9</v>
      </c>
      <c r="FL521">
        <v>4.5999999999999996</v>
      </c>
      <c r="FM521">
        <v>2</v>
      </c>
      <c r="FN521">
        <v>3.9</v>
      </c>
      <c r="FO521">
        <v>5.7</v>
      </c>
      <c r="FP521">
        <v>2.6</v>
      </c>
      <c r="FQ521">
        <v>2.2999999999999998</v>
      </c>
      <c r="FR521">
        <v>1.5</v>
      </c>
      <c r="FS521">
        <v>117</v>
      </c>
      <c r="FZ521" s="115" t="s">
        <v>1871</v>
      </c>
      <c r="GA521" s="115" t="s">
        <v>1871</v>
      </c>
      <c r="GB521" t="s">
        <v>1327</v>
      </c>
      <c r="GC521" s="68" t="s">
        <v>2364</v>
      </c>
    </row>
    <row r="522" spans="1:185" x14ac:dyDescent="0.25">
      <c r="A522">
        <v>56009</v>
      </c>
      <c r="B522">
        <v>1344</v>
      </c>
      <c r="C522">
        <v>58</v>
      </c>
      <c r="D522">
        <v>309</v>
      </c>
      <c r="E522">
        <v>0</v>
      </c>
      <c r="F522">
        <v>761</v>
      </c>
      <c r="G522">
        <v>58</v>
      </c>
      <c r="H522">
        <v>274</v>
      </c>
      <c r="I522">
        <v>0</v>
      </c>
      <c r="J522">
        <v>79</v>
      </c>
      <c r="K522">
        <v>0</v>
      </c>
      <c r="L522">
        <v>230</v>
      </c>
      <c r="M522">
        <v>0</v>
      </c>
      <c r="N522">
        <v>62</v>
      </c>
      <c r="O522">
        <v>9</v>
      </c>
      <c r="P522">
        <v>91</v>
      </c>
      <c r="Q522">
        <v>7</v>
      </c>
      <c r="R522">
        <v>172</v>
      </c>
      <c r="S522">
        <v>16</v>
      </c>
      <c r="T522">
        <v>161</v>
      </c>
      <c r="U522">
        <v>18</v>
      </c>
      <c r="V522">
        <v>275</v>
      </c>
      <c r="W522">
        <v>8</v>
      </c>
      <c r="X522">
        <v>674</v>
      </c>
      <c r="Y522">
        <v>28</v>
      </c>
      <c r="Z522">
        <v>670</v>
      </c>
      <c r="AA522">
        <v>30</v>
      </c>
      <c r="AB522">
        <v>1316</v>
      </c>
      <c r="AC522">
        <v>58</v>
      </c>
      <c r="AD522">
        <v>0</v>
      </c>
      <c r="AE522">
        <v>0</v>
      </c>
      <c r="AF522">
        <v>0</v>
      </c>
      <c r="AG522">
        <v>0</v>
      </c>
      <c r="AH522">
        <v>4</v>
      </c>
      <c r="AI522">
        <v>0</v>
      </c>
      <c r="AJ522">
        <v>3</v>
      </c>
      <c r="AK522">
        <v>0</v>
      </c>
      <c r="AL522">
        <v>21</v>
      </c>
      <c r="AM522">
        <v>0</v>
      </c>
      <c r="AN522">
        <v>62</v>
      </c>
      <c r="AO522">
        <v>10</v>
      </c>
      <c r="AP522">
        <v>1261</v>
      </c>
      <c r="AQ522">
        <v>48</v>
      </c>
      <c r="AR522">
        <v>182</v>
      </c>
      <c r="AS522">
        <v>2</v>
      </c>
      <c r="AT522">
        <v>1162</v>
      </c>
      <c r="AU522">
        <v>56</v>
      </c>
      <c r="AV522">
        <v>1338</v>
      </c>
      <c r="AW522">
        <v>56</v>
      </c>
      <c r="AX522">
        <v>6</v>
      </c>
      <c r="AY522">
        <v>2</v>
      </c>
      <c r="AZ522">
        <v>2</v>
      </c>
      <c r="BA522">
        <v>0</v>
      </c>
      <c r="BB522">
        <v>4</v>
      </c>
      <c r="BC522">
        <v>2</v>
      </c>
      <c r="BD522">
        <v>66</v>
      </c>
      <c r="BE522">
        <v>4</v>
      </c>
      <c r="BF522">
        <v>364</v>
      </c>
      <c r="BG522">
        <v>10</v>
      </c>
      <c r="BH522">
        <v>380</v>
      </c>
      <c r="BI522">
        <v>31</v>
      </c>
      <c r="BJ522">
        <v>163</v>
      </c>
      <c r="BK522">
        <v>4</v>
      </c>
      <c r="BL522">
        <v>654</v>
      </c>
      <c r="BM522">
        <v>46</v>
      </c>
      <c r="BN522">
        <v>647</v>
      </c>
      <c r="BO522">
        <v>46</v>
      </c>
      <c r="BP522">
        <v>7</v>
      </c>
      <c r="BQ522">
        <v>0</v>
      </c>
      <c r="BR522">
        <v>107</v>
      </c>
      <c r="BS522">
        <v>12</v>
      </c>
      <c r="BT522">
        <v>472</v>
      </c>
      <c r="BU522">
        <v>39</v>
      </c>
      <c r="BV522">
        <v>207</v>
      </c>
      <c r="BW522">
        <v>12</v>
      </c>
      <c r="BX522">
        <v>82</v>
      </c>
      <c r="BY522">
        <v>7</v>
      </c>
      <c r="BZ522">
        <v>66</v>
      </c>
      <c r="CA522">
        <v>0</v>
      </c>
      <c r="CB522">
        <v>129</v>
      </c>
      <c r="CC522">
        <v>3</v>
      </c>
      <c r="CD522">
        <v>670</v>
      </c>
      <c r="CE522">
        <v>39</v>
      </c>
      <c r="CF522">
        <v>531</v>
      </c>
      <c r="CG522">
        <v>16</v>
      </c>
      <c r="CH522">
        <v>58</v>
      </c>
      <c r="CI522">
        <v>1286</v>
      </c>
      <c r="CJ522">
        <v>972</v>
      </c>
      <c r="CK522">
        <v>564</v>
      </c>
      <c r="CL522">
        <v>1265</v>
      </c>
      <c r="CM522">
        <v>18</v>
      </c>
      <c r="CN522">
        <v>1</v>
      </c>
      <c r="CO522">
        <v>70</v>
      </c>
      <c r="CP522">
        <v>37</v>
      </c>
      <c r="CQ522">
        <v>148</v>
      </c>
      <c r="CR522">
        <v>18</v>
      </c>
      <c r="CS522">
        <v>64</v>
      </c>
      <c r="CT522">
        <v>31</v>
      </c>
      <c r="CU522">
        <v>10</v>
      </c>
      <c r="CV522">
        <v>20</v>
      </c>
      <c r="CW522">
        <v>37</v>
      </c>
      <c r="CX522">
        <v>200</v>
      </c>
      <c r="CY522">
        <v>21</v>
      </c>
      <c r="CZ522">
        <v>44</v>
      </c>
      <c r="DA522">
        <v>9</v>
      </c>
      <c r="DB522">
        <v>37</v>
      </c>
      <c r="DC522">
        <v>4</v>
      </c>
      <c r="DD522">
        <v>26</v>
      </c>
      <c r="DE522">
        <v>160</v>
      </c>
      <c r="DF522">
        <v>412</v>
      </c>
      <c r="DG522">
        <v>348</v>
      </c>
      <c r="DH522">
        <v>85</v>
      </c>
      <c r="DI522">
        <v>15</v>
      </c>
      <c r="DJ522">
        <v>7</v>
      </c>
      <c r="DK522">
        <v>49</v>
      </c>
      <c r="DL522">
        <v>31</v>
      </c>
      <c r="DM522">
        <v>1191</v>
      </c>
      <c r="DN522">
        <v>138</v>
      </c>
      <c r="DO522">
        <v>480</v>
      </c>
      <c r="DP522">
        <v>92</v>
      </c>
      <c r="DQ522">
        <v>33</v>
      </c>
      <c r="DR522">
        <v>15</v>
      </c>
      <c r="DS522">
        <v>9</v>
      </c>
      <c r="DT522">
        <v>2</v>
      </c>
      <c r="DU522">
        <v>6</v>
      </c>
      <c r="DV522">
        <v>19</v>
      </c>
      <c r="DW522">
        <v>572</v>
      </c>
      <c r="DX522" t="s">
        <v>1857</v>
      </c>
      <c r="DY522" t="s">
        <v>1039</v>
      </c>
      <c r="DZ522" t="s">
        <v>1685</v>
      </c>
      <c r="EA522" s="68" t="s">
        <v>700</v>
      </c>
      <c r="EB522">
        <v>56009</v>
      </c>
      <c r="EC522">
        <v>1.7</v>
      </c>
      <c r="ED522">
        <v>19.7</v>
      </c>
      <c r="EE522">
        <v>7.3</v>
      </c>
      <c r="EF522">
        <v>14.3</v>
      </c>
      <c r="EG522">
        <v>6.8</v>
      </c>
      <c r="EH522">
        <v>8.8000000000000007</v>
      </c>
      <c r="EI522">
        <v>6.8</v>
      </c>
      <c r="EJ522">
        <v>2.2999999999999998</v>
      </c>
      <c r="EK522">
        <v>10.199999999999999</v>
      </c>
      <c r="EL522">
        <v>5.5</v>
      </c>
      <c r="EM522">
        <v>3</v>
      </c>
      <c r="EN522">
        <v>6.2</v>
      </c>
      <c r="EO522">
        <v>2.2000000000000002</v>
      </c>
      <c r="EP522">
        <v>2.2000000000000002</v>
      </c>
      <c r="EQ522">
        <v>1.8</v>
      </c>
      <c r="ET522">
        <v>100</v>
      </c>
      <c r="EU522">
        <v>100</v>
      </c>
      <c r="EV522">
        <v>47.5</v>
      </c>
      <c r="EW522">
        <v>11.5</v>
      </c>
      <c r="EX522">
        <v>1.8</v>
      </c>
      <c r="EY522">
        <v>1.8</v>
      </c>
      <c r="EZ522">
        <v>42</v>
      </c>
      <c r="FA522">
        <v>100</v>
      </c>
      <c r="FB522">
        <v>50</v>
      </c>
      <c r="FC522">
        <v>1.4</v>
      </c>
      <c r="FD522">
        <v>1.9</v>
      </c>
      <c r="FE522">
        <v>5.5</v>
      </c>
      <c r="FF522">
        <v>2</v>
      </c>
      <c r="FG522">
        <v>4.5999999999999996</v>
      </c>
      <c r="FH522">
        <v>2.7</v>
      </c>
      <c r="FI522">
        <v>3.2</v>
      </c>
      <c r="FJ522">
        <v>3.3</v>
      </c>
      <c r="FK522">
        <v>82.3</v>
      </c>
      <c r="FL522">
        <v>8.1999999999999993</v>
      </c>
      <c r="FM522">
        <v>4.2</v>
      </c>
      <c r="FN522">
        <v>3.8</v>
      </c>
      <c r="FO522">
        <v>7.3</v>
      </c>
      <c r="FP522">
        <v>3.7</v>
      </c>
      <c r="FQ522">
        <v>2.7</v>
      </c>
      <c r="FR522">
        <v>2</v>
      </c>
      <c r="FS522">
        <v>9</v>
      </c>
      <c r="FZ522" s="115" t="s">
        <v>1871</v>
      </c>
      <c r="GA522" s="115" t="s">
        <v>1871</v>
      </c>
      <c r="GB522" t="s">
        <v>1328</v>
      </c>
      <c r="GC522" s="68" t="s">
        <v>2364</v>
      </c>
    </row>
    <row r="523" spans="1:185" x14ac:dyDescent="0.25">
      <c r="A523">
        <v>56013</v>
      </c>
      <c r="B523">
        <v>4102</v>
      </c>
      <c r="C523">
        <v>152</v>
      </c>
      <c r="D523">
        <v>863</v>
      </c>
      <c r="E523">
        <v>10</v>
      </c>
      <c r="F523">
        <v>2209</v>
      </c>
      <c r="G523">
        <v>135</v>
      </c>
      <c r="H523">
        <v>1030</v>
      </c>
      <c r="I523">
        <v>7</v>
      </c>
      <c r="J523">
        <v>205</v>
      </c>
      <c r="K523">
        <v>0</v>
      </c>
      <c r="L523">
        <v>658</v>
      </c>
      <c r="M523">
        <v>10</v>
      </c>
      <c r="N523">
        <v>182</v>
      </c>
      <c r="O523">
        <v>22</v>
      </c>
      <c r="P523">
        <v>416</v>
      </c>
      <c r="Q523">
        <v>4</v>
      </c>
      <c r="R523">
        <v>376</v>
      </c>
      <c r="S523">
        <v>16</v>
      </c>
      <c r="T523">
        <v>512</v>
      </c>
      <c r="U523">
        <v>48</v>
      </c>
      <c r="V523">
        <v>723</v>
      </c>
      <c r="W523">
        <v>45</v>
      </c>
      <c r="X523">
        <v>2057</v>
      </c>
      <c r="Y523">
        <v>62</v>
      </c>
      <c r="Z523">
        <v>2045</v>
      </c>
      <c r="AA523">
        <v>90</v>
      </c>
      <c r="AB523">
        <v>4026</v>
      </c>
      <c r="AC523">
        <v>150</v>
      </c>
      <c r="AD523">
        <v>2</v>
      </c>
      <c r="AE523">
        <v>0</v>
      </c>
      <c r="AF523">
        <v>2</v>
      </c>
      <c r="AG523">
        <v>0</v>
      </c>
      <c r="AH523">
        <v>0</v>
      </c>
      <c r="AI523">
        <v>0</v>
      </c>
      <c r="AJ523">
        <v>17</v>
      </c>
      <c r="AK523">
        <v>2</v>
      </c>
      <c r="AL523">
        <v>55</v>
      </c>
      <c r="AM523">
        <v>0</v>
      </c>
      <c r="AN523">
        <v>302</v>
      </c>
      <c r="AO523">
        <v>33</v>
      </c>
      <c r="AP523">
        <v>3741</v>
      </c>
      <c r="AQ523">
        <v>119</v>
      </c>
      <c r="AR523">
        <v>522</v>
      </c>
      <c r="AS523">
        <v>30</v>
      </c>
      <c r="AT523">
        <v>3580</v>
      </c>
      <c r="AU523">
        <v>122</v>
      </c>
      <c r="AV523">
        <v>3995</v>
      </c>
      <c r="AW523">
        <v>121</v>
      </c>
      <c r="AX523">
        <v>107</v>
      </c>
      <c r="AY523">
        <v>31</v>
      </c>
      <c r="AZ523">
        <v>39</v>
      </c>
      <c r="BA523">
        <v>0</v>
      </c>
      <c r="BB523">
        <v>68</v>
      </c>
      <c r="BC523">
        <v>31</v>
      </c>
      <c r="BD523">
        <v>206</v>
      </c>
      <c r="BE523">
        <v>34</v>
      </c>
      <c r="BF523">
        <v>1201</v>
      </c>
      <c r="BG523">
        <v>74</v>
      </c>
      <c r="BH523">
        <v>1118</v>
      </c>
      <c r="BI523">
        <v>10</v>
      </c>
      <c r="BJ523">
        <v>532</v>
      </c>
      <c r="BK523">
        <v>2</v>
      </c>
      <c r="BL523">
        <v>1952</v>
      </c>
      <c r="BM523">
        <v>120</v>
      </c>
      <c r="BN523">
        <v>1911</v>
      </c>
      <c r="BO523">
        <v>118</v>
      </c>
      <c r="BP523">
        <v>41</v>
      </c>
      <c r="BQ523">
        <v>2</v>
      </c>
      <c r="BR523">
        <v>257</v>
      </c>
      <c r="BS523">
        <v>15</v>
      </c>
      <c r="BT523">
        <v>1356</v>
      </c>
      <c r="BU523">
        <v>39</v>
      </c>
      <c r="BV523">
        <v>656</v>
      </c>
      <c r="BW523">
        <v>89</v>
      </c>
      <c r="BX523">
        <v>197</v>
      </c>
      <c r="BY523">
        <v>7</v>
      </c>
      <c r="BZ523">
        <v>448</v>
      </c>
      <c r="CA523">
        <v>31</v>
      </c>
      <c r="CB523">
        <v>698</v>
      </c>
      <c r="CC523">
        <v>34</v>
      </c>
      <c r="CD523">
        <v>1952</v>
      </c>
      <c r="CE523">
        <v>92</v>
      </c>
      <c r="CF523">
        <v>1400</v>
      </c>
      <c r="CG523">
        <v>26</v>
      </c>
      <c r="CH523">
        <v>152</v>
      </c>
      <c r="CI523">
        <v>3950</v>
      </c>
      <c r="CJ523">
        <v>2963</v>
      </c>
      <c r="CK523">
        <v>1814</v>
      </c>
      <c r="CL523">
        <v>3932</v>
      </c>
      <c r="CM523">
        <v>180</v>
      </c>
      <c r="CN523">
        <v>114</v>
      </c>
      <c r="CO523">
        <v>163</v>
      </c>
      <c r="CP523">
        <v>116</v>
      </c>
      <c r="CQ523">
        <v>369</v>
      </c>
      <c r="CR523">
        <v>34</v>
      </c>
      <c r="CS523">
        <v>287</v>
      </c>
      <c r="CT523">
        <v>68</v>
      </c>
      <c r="CU523">
        <v>87</v>
      </c>
      <c r="CV523">
        <v>100</v>
      </c>
      <c r="CW523">
        <v>75</v>
      </c>
      <c r="CX523">
        <v>462</v>
      </c>
      <c r="CY523">
        <v>224</v>
      </c>
      <c r="CZ523">
        <v>84</v>
      </c>
      <c r="DA523">
        <v>95</v>
      </c>
      <c r="DB523">
        <v>96</v>
      </c>
      <c r="DC523">
        <v>96</v>
      </c>
      <c r="DD523">
        <v>82</v>
      </c>
      <c r="DE523">
        <v>836</v>
      </c>
      <c r="DF523">
        <v>1147</v>
      </c>
      <c r="DG523">
        <v>986</v>
      </c>
      <c r="DH523">
        <v>297</v>
      </c>
      <c r="DI523">
        <v>66</v>
      </c>
      <c r="DJ523">
        <v>27</v>
      </c>
      <c r="DK523">
        <v>95</v>
      </c>
      <c r="DL523">
        <v>63</v>
      </c>
      <c r="DM523">
        <v>3890</v>
      </c>
      <c r="DN523">
        <v>347</v>
      </c>
      <c r="DO523">
        <v>1418</v>
      </c>
      <c r="DP523">
        <v>565</v>
      </c>
      <c r="DQ523">
        <v>178</v>
      </c>
      <c r="DR523">
        <v>42</v>
      </c>
      <c r="DS523">
        <v>51</v>
      </c>
      <c r="DT523">
        <v>17</v>
      </c>
      <c r="DU523">
        <v>22</v>
      </c>
      <c r="DV523">
        <v>219</v>
      </c>
      <c r="DW523">
        <v>1983</v>
      </c>
      <c r="DX523" t="s">
        <v>1521</v>
      </c>
      <c r="DY523" t="s">
        <v>1037</v>
      </c>
      <c r="DZ523" t="s">
        <v>1022</v>
      </c>
      <c r="EA523" s="68" t="s">
        <v>700</v>
      </c>
      <c r="EB523">
        <v>56013</v>
      </c>
      <c r="EC523">
        <v>1.5</v>
      </c>
      <c r="ED523">
        <v>8.1999999999999993</v>
      </c>
      <c r="EE523">
        <v>1.1000000000000001</v>
      </c>
      <c r="EF523">
        <v>10.4</v>
      </c>
      <c r="EG523">
        <v>1.1000000000000001</v>
      </c>
      <c r="EH523">
        <v>4.2</v>
      </c>
      <c r="EI523">
        <v>6.5</v>
      </c>
      <c r="EJ523">
        <v>5.3</v>
      </c>
      <c r="EK523">
        <v>3.6</v>
      </c>
      <c r="EL523">
        <v>0.8</v>
      </c>
      <c r="EM523">
        <v>2.7</v>
      </c>
      <c r="EN523">
        <v>1.1000000000000001</v>
      </c>
      <c r="EO523">
        <v>1.4</v>
      </c>
      <c r="EP523">
        <v>2.5</v>
      </c>
      <c r="EQ523">
        <v>1.6</v>
      </c>
      <c r="ER523">
        <v>100</v>
      </c>
      <c r="ES523">
        <v>100</v>
      </c>
      <c r="EU523">
        <v>17.5</v>
      </c>
      <c r="EV523">
        <v>26.7</v>
      </c>
      <c r="EW523">
        <v>10.1</v>
      </c>
      <c r="EX523">
        <v>1.5</v>
      </c>
      <c r="EY523">
        <v>1.4</v>
      </c>
      <c r="EZ523">
        <v>20.5</v>
      </c>
      <c r="FA523">
        <v>34.299999999999997</v>
      </c>
      <c r="FB523">
        <v>18.8</v>
      </c>
      <c r="FC523">
        <v>7.4</v>
      </c>
      <c r="FD523">
        <v>1.3</v>
      </c>
      <c r="FE523">
        <v>12.2</v>
      </c>
      <c r="FF523">
        <v>4</v>
      </c>
      <c r="FG523">
        <v>0.6</v>
      </c>
      <c r="FH523">
        <v>0.5</v>
      </c>
      <c r="FI523">
        <v>2.8</v>
      </c>
      <c r="FJ523">
        <v>2.8</v>
      </c>
      <c r="FK523">
        <v>8.6</v>
      </c>
      <c r="FL523">
        <v>5.9</v>
      </c>
      <c r="FM523">
        <v>1.6</v>
      </c>
      <c r="FN523">
        <v>7.1</v>
      </c>
      <c r="FO523">
        <v>2.6</v>
      </c>
      <c r="FP523">
        <v>4.9000000000000004</v>
      </c>
      <c r="FQ523">
        <v>2.5</v>
      </c>
      <c r="FR523">
        <v>1.4</v>
      </c>
      <c r="FS523">
        <v>35</v>
      </c>
      <c r="FZ523" s="115" t="s">
        <v>1871</v>
      </c>
      <c r="GA523" s="115" t="s">
        <v>1871</v>
      </c>
      <c r="GB523" t="s">
        <v>1329</v>
      </c>
      <c r="GC523" s="68" t="s">
        <v>2364</v>
      </c>
    </row>
    <row r="524" spans="1:185" x14ac:dyDescent="0.25">
      <c r="A524">
        <v>56026</v>
      </c>
      <c r="B524">
        <v>2054</v>
      </c>
      <c r="C524">
        <v>105</v>
      </c>
      <c r="D524">
        <v>580</v>
      </c>
      <c r="E524">
        <v>24</v>
      </c>
      <c r="F524">
        <v>1150</v>
      </c>
      <c r="G524">
        <v>81</v>
      </c>
      <c r="H524">
        <v>324</v>
      </c>
      <c r="I524">
        <v>0</v>
      </c>
      <c r="J524">
        <v>122</v>
      </c>
      <c r="K524">
        <v>6</v>
      </c>
      <c r="L524">
        <v>458</v>
      </c>
      <c r="M524">
        <v>18</v>
      </c>
      <c r="N524">
        <v>91</v>
      </c>
      <c r="O524">
        <v>6</v>
      </c>
      <c r="P524">
        <v>192</v>
      </c>
      <c r="Q524">
        <v>19</v>
      </c>
      <c r="R524">
        <v>228</v>
      </c>
      <c r="S524">
        <v>15</v>
      </c>
      <c r="T524">
        <v>307</v>
      </c>
      <c r="U524">
        <v>9</v>
      </c>
      <c r="V524">
        <v>332</v>
      </c>
      <c r="W524">
        <v>32</v>
      </c>
      <c r="X524">
        <v>1032</v>
      </c>
      <c r="Y524">
        <v>66</v>
      </c>
      <c r="Z524">
        <v>1022</v>
      </c>
      <c r="AA524">
        <v>39</v>
      </c>
      <c r="AB524">
        <v>1986</v>
      </c>
      <c r="AC524">
        <v>101</v>
      </c>
      <c r="AD524">
        <v>18</v>
      </c>
      <c r="AE524">
        <v>0</v>
      </c>
      <c r="AF524">
        <v>1</v>
      </c>
      <c r="AG524">
        <v>0</v>
      </c>
      <c r="AH524">
        <v>25</v>
      </c>
      <c r="AI524">
        <v>0</v>
      </c>
      <c r="AJ524">
        <v>4</v>
      </c>
      <c r="AK524">
        <v>4</v>
      </c>
      <c r="AL524">
        <v>20</v>
      </c>
      <c r="AM524">
        <v>0</v>
      </c>
      <c r="AN524">
        <v>14</v>
      </c>
      <c r="AO524">
        <v>4</v>
      </c>
      <c r="AP524">
        <v>1986</v>
      </c>
      <c r="AQ524">
        <v>101</v>
      </c>
      <c r="AR524">
        <v>210</v>
      </c>
      <c r="AS524">
        <v>0</v>
      </c>
      <c r="AT524">
        <v>1844</v>
      </c>
      <c r="AU524">
        <v>105</v>
      </c>
      <c r="AV524">
        <v>2026</v>
      </c>
      <c r="AW524">
        <v>105</v>
      </c>
      <c r="AX524">
        <v>28</v>
      </c>
      <c r="AY524">
        <v>0</v>
      </c>
      <c r="AZ524">
        <v>28</v>
      </c>
      <c r="BA524">
        <v>0</v>
      </c>
      <c r="BB524">
        <v>0</v>
      </c>
      <c r="BC524">
        <v>0</v>
      </c>
      <c r="BD524">
        <v>94</v>
      </c>
      <c r="BE524">
        <v>0</v>
      </c>
      <c r="BF524">
        <v>495</v>
      </c>
      <c r="BG524">
        <v>31</v>
      </c>
      <c r="BH524">
        <v>472</v>
      </c>
      <c r="BI524">
        <v>36</v>
      </c>
      <c r="BJ524">
        <v>322</v>
      </c>
      <c r="BK524">
        <v>8</v>
      </c>
      <c r="BL524">
        <v>1008</v>
      </c>
      <c r="BM524">
        <v>79</v>
      </c>
      <c r="BN524">
        <v>989</v>
      </c>
      <c r="BO524">
        <v>77</v>
      </c>
      <c r="BP524">
        <v>19</v>
      </c>
      <c r="BQ524">
        <v>2</v>
      </c>
      <c r="BR524">
        <v>142</v>
      </c>
      <c r="BS524">
        <v>2</v>
      </c>
      <c r="BT524">
        <v>752</v>
      </c>
      <c r="BU524">
        <v>34</v>
      </c>
      <c r="BV524">
        <v>290</v>
      </c>
      <c r="BW524">
        <v>45</v>
      </c>
      <c r="BX524">
        <v>108</v>
      </c>
      <c r="BY524">
        <v>2</v>
      </c>
      <c r="BZ524">
        <v>208</v>
      </c>
      <c r="CA524">
        <v>35</v>
      </c>
      <c r="CB524">
        <v>284</v>
      </c>
      <c r="CC524">
        <v>35</v>
      </c>
      <c r="CD524">
        <v>932</v>
      </c>
      <c r="CE524">
        <v>44</v>
      </c>
      <c r="CF524">
        <v>818</v>
      </c>
      <c r="CG524">
        <v>15</v>
      </c>
      <c r="CH524">
        <v>105</v>
      </c>
      <c r="CI524">
        <v>1949</v>
      </c>
      <c r="CJ524">
        <v>1541</v>
      </c>
      <c r="CK524">
        <v>701</v>
      </c>
      <c r="CL524">
        <v>1928</v>
      </c>
      <c r="CM524">
        <v>17</v>
      </c>
      <c r="CN524">
        <v>5</v>
      </c>
      <c r="CO524">
        <v>119</v>
      </c>
      <c r="CP524">
        <v>87</v>
      </c>
      <c r="CQ524">
        <v>246</v>
      </c>
      <c r="CR524">
        <v>24</v>
      </c>
      <c r="CS524">
        <v>126</v>
      </c>
      <c r="CT524">
        <v>76</v>
      </c>
      <c r="CU524">
        <v>11</v>
      </c>
      <c r="CV524">
        <v>57</v>
      </c>
      <c r="CW524">
        <v>49</v>
      </c>
      <c r="CX524">
        <v>207</v>
      </c>
      <c r="CY524">
        <v>35</v>
      </c>
      <c r="CZ524">
        <v>36</v>
      </c>
      <c r="DA524">
        <v>34</v>
      </c>
      <c r="DB524">
        <v>22</v>
      </c>
      <c r="DC524">
        <v>10</v>
      </c>
      <c r="DD524">
        <v>33</v>
      </c>
      <c r="DE524">
        <v>230</v>
      </c>
      <c r="DF524">
        <v>550</v>
      </c>
      <c r="DG524">
        <v>454</v>
      </c>
      <c r="DH524">
        <v>159</v>
      </c>
      <c r="DI524">
        <v>39</v>
      </c>
      <c r="DJ524">
        <v>23</v>
      </c>
      <c r="DK524">
        <v>57</v>
      </c>
      <c r="DL524">
        <v>40</v>
      </c>
      <c r="DM524">
        <v>1773</v>
      </c>
      <c r="DN524">
        <v>250</v>
      </c>
      <c r="DO524">
        <v>649</v>
      </c>
      <c r="DP524">
        <v>131</v>
      </c>
      <c r="DQ524">
        <v>16</v>
      </c>
      <c r="DR524">
        <v>15</v>
      </c>
      <c r="DS524">
        <v>18</v>
      </c>
      <c r="DT524">
        <v>15</v>
      </c>
      <c r="DU524">
        <v>11</v>
      </c>
      <c r="DV524">
        <v>38</v>
      </c>
      <c r="DW524">
        <v>780</v>
      </c>
      <c r="DX524" t="s">
        <v>1857</v>
      </c>
      <c r="DY524" t="s">
        <v>1089</v>
      </c>
      <c r="DZ524" t="s">
        <v>1686</v>
      </c>
      <c r="EA524" s="68" t="s">
        <v>700</v>
      </c>
      <c r="EB524">
        <v>56026</v>
      </c>
      <c r="EC524">
        <v>2</v>
      </c>
      <c r="ED524">
        <v>7.5</v>
      </c>
      <c r="EE524">
        <v>2.9</v>
      </c>
      <c r="EF524">
        <v>9.9</v>
      </c>
      <c r="EG524">
        <v>6.9</v>
      </c>
      <c r="EH524">
        <v>5.8</v>
      </c>
      <c r="EI524">
        <v>2.4</v>
      </c>
      <c r="EJ524">
        <v>8.4</v>
      </c>
      <c r="EK524">
        <v>11</v>
      </c>
      <c r="EL524">
        <v>2.8</v>
      </c>
      <c r="EM524">
        <v>2.9</v>
      </c>
      <c r="EN524">
        <v>5.3</v>
      </c>
      <c r="EO524">
        <v>2.9</v>
      </c>
      <c r="EP524">
        <v>1.9</v>
      </c>
      <c r="EQ524">
        <v>2</v>
      </c>
      <c r="ER524">
        <v>51.3</v>
      </c>
      <c r="ES524">
        <v>100</v>
      </c>
      <c r="ET524">
        <v>43.5</v>
      </c>
      <c r="EU524">
        <v>100</v>
      </c>
      <c r="EV524">
        <v>48.7</v>
      </c>
      <c r="EW524">
        <v>16.600000000000001</v>
      </c>
      <c r="EX524">
        <v>2</v>
      </c>
      <c r="EY524">
        <v>2</v>
      </c>
      <c r="EZ524">
        <v>41.1</v>
      </c>
      <c r="FA524">
        <v>41.1</v>
      </c>
      <c r="FC524">
        <v>8</v>
      </c>
      <c r="FD524">
        <v>2.2000000000000002</v>
      </c>
      <c r="FE524">
        <v>16.899999999999999</v>
      </c>
      <c r="FF524">
        <v>3.4</v>
      </c>
      <c r="FG524">
        <v>6.5</v>
      </c>
      <c r="FH524">
        <v>2.2999999999999998</v>
      </c>
      <c r="FI524">
        <v>3.4</v>
      </c>
      <c r="FJ524">
        <v>3.5</v>
      </c>
      <c r="FK524">
        <v>13</v>
      </c>
      <c r="FL524">
        <v>1.7</v>
      </c>
      <c r="FM524">
        <v>2.4</v>
      </c>
      <c r="FN524">
        <v>11</v>
      </c>
      <c r="FO524">
        <v>2.2999999999999998</v>
      </c>
      <c r="FP524">
        <v>10.9</v>
      </c>
      <c r="FQ524">
        <v>2.2999999999999998</v>
      </c>
      <c r="FR524">
        <v>1.5</v>
      </c>
      <c r="FS524">
        <v>34</v>
      </c>
      <c r="FZ524" s="115" t="s">
        <v>1871</v>
      </c>
      <c r="GA524" s="115" t="s">
        <v>1871</v>
      </c>
      <c r="GB524" t="s">
        <v>1330</v>
      </c>
      <c r="GC524" s="68" t="s">
        <v>2364</v>
      </c>
    </row>
    <row r="525" spans="1:185" x14ac:dyDescent="0.25">
      <c r="A525">
        <v>56031</v>
      </c>
      <c r="B525">
        <v>11718</v>
      </c>
      <c r="C525">
        <v>768</v>
      </c>
      <c r="D525">
        <v>2673</v>
      </c>
      <c r="E525">
        <v>173</v>
      </c>
      <c r="F525">
        <v>6395</v>
      </c>
      <c r="G525">
        <v>595</v>
      </c>
      <c r="H525">
        <v>2650</v>
      </c>
      <c r="I525">
        <v>0</v>
      </c>
      <c r="J525">
        <v>858</v>
      </c>
      <c r="K525">
        <v>45</v>
      </c>
      <c r="L525">
        <v>1815</v>
      </c>
      <c r="M525">
        <v>128</v>
      </c>
      <c r="N525">
        <v>841</v>
      </c>
      <c r="O525">
        <v>154</v>
      </c>
      <c r="P525">
        <v>1195</v>
      </c>
      <c r="Q525">
        <v>117</v>
      </c>
      <c r="R525">
        <v>1160</v>
      </c>
      <c r="S525">
        <v>76</v>
      </c>
      <c r="T525">
        <v>1261</v>
      </c>
      <c r="U525">
        <v>58</v>
      </c>
      <c r="V525">
        <v>1938</v>
      </c>
      <c r="W525">
        <v>190</v>
      </c>
      <c r="X525">
        <v>6062</v>
      </c>
      <c r="Y525">
        <v>459</v>
      </c>
      <c r="Z525">
        <v>5656</v>
      </c>
      <c r="AA525">
        <v>309</v>
      </c>
      <c r="AB525">
        <v>11187</v>
      </c>
      <c r="AC525">
        <v>576</v>
      </c>
      <c r="AD525">
        <v>18</v>
      </c>
      <c r="AE525">
        <v>0</v>
      </c>
      <c r="AF525">
        <v>0</v>
      </c>
      <c r="AG525">
        <v>0</v>
      </c>
      <c r="AH525">
        <v>59</v>
      </c>
      <c r="AI525">
        <v>27</v>
      </c>
      <c r="AJ525">
        <v>245</v>
      </c>
      <c r="AK525">
        <v>129</v>
      </c>
      <c r="AL525">
        <v>209</v>
      </c>
      <c r="AM525">
        <v>36</v>
      </c>
      <c r="AN525">
        <v>705</v>
      </c>
      <c r="AO525">
        <v>194</v>
      </c>
      <c r="AP525">
        <v>10725</v>
      </c>
      <c r="AQ525">
        <v>511</v>
      </c>
      <c r="AR525">
        <v>1745</v>
      </c>
      <c r="AS525">
        <v>53</v>
      </c>
      <c r="AT525">
        <v>9973</v>
      </c>
      <c r="AU525">
        <v>715</v>
      </c>
      <c r="AV525">
        <v>11587</v>
      </c>
      <c r="AW525">
        <v>702</v>
      </c>
      <c r="AX525">
        <v>131</v>
      </c>
      <c r="AY525">
        <v>66</v>
      </c>
      <c r="AZ525">
        <v>83</v>
      </c>
      <c r="BA525">
        <v>27</v>
      </c>
      <c r="BB525">
        <v>48</v>
      </c>
      <c r="BC525">
        <v>39</v>
      </c>
      <c r="BD525">
        <v>501</v>
      </c>
      <c r="BE525">
        <v>13</v>
      </c>
      <c r="BF525">
        <v>3156</v>
      </c>
      <c r="BG525">
        <v>213</v>
      </c>
      <c r="BH525">
        <v>2668</v>
      </c>
      <c r="BI525">
        <v>198</v>
      </c>
      <c r="BJ525">
        <v>1879</v>
      </c>
      <c r="BK525">
        <v>17</v>
      </c>
      <c r="BL525">
        <v>5374</v>
      </c>
      <c r="BM525">
        <v>459</v>
      </c>
      <c r="BN525">
        <v>5196</v>
      </c>
      <c r="BO525">
        <v>444</v>
      </c>
      <c r="BP525">
        <v>178</v>
      </c>
      <c r="BQ525">
        <v>15</v>
      </c>
      <c r="BR525">
        <v>1021</v>
      </c>
      <c r="BS525">
        <v>136</v>
      </c>
      <c r="BT525">
        <v>3743</v>
      </c>
      <c r="BU525">
        <v>296</v>
      </c>
      <c r="BV525">
        <v>1807</v>
      </c>
      <c r="BW525">
        <v>228</v>
      </c>
      <c r="BX525">
        <v>845</v>
      </c>
      <c r="BY525">
        <v>71</v>
      </c>
      <c r="BZ525">
        <v>1804</v>
      </c>
      <c r="CA525">
        <v>227</v>
      </c>
      <c r="CB525">
        <v>2383</v>
      </c>
      <c r="CC525">
        <v>251</v>
      </c>
      <c r="CD525">
        <v>4592</v>
      </c>
      <c r="CE525">
        <v>270</v>
      </c>
      <c r="CF525">
        <v>4644</v>
      </c>
      <c r="CG525">
        <v>247</v>
      </c>
      <c r="CH525">
        <v>768</v>
      </c>
      <c r="CI525">
        <v>10950</v>
      </c>
      <c r="CJ525">
        <v>8232</v>
      </c>
      <c r="CK525">
        <v>5119</v>
      </c>
      <c r="CL525">
        <v>10902</v>
      </c>
      <c r="CM525">
        <v>343</v>
      </c>
      <c r="CN525">
        <v>130</v>
      </c>
      <c r="CO525">
        <v>537</v>
      </c>
      <c r="CP525">
        <v>370</v>
      </c>
      <c r="CQ525">
        <v>882</v>
      </c>
      <c r="CR525">
        <v>167</v>
      </c>
      <c r="CS525">
        <v>604</v>
      </c>
      <c r="CT525">
        <v>173</v>
      </c>
      <c r="CU525">
        <v>65</v>
      </c>
      <c r="CV525">
        <v>403</v>
      </c>
      <c r="CW525">
        <v>312</v>
      </c>
      <c r="CX525">
        <v>1389</v>
      </c>
      <c r="CY525">
        <v>514</v>
      </c>
      <c r="CZ525">
        <v>214</v>
      </c>
      <c r="DA525">
        <v>224</v>
      </c>
      <c r="DB525">
        <v>302</v>
      </c>
      <c r="DC525">
        <v>163</v>
      </c>
      <c r="DD525">
        <v>527</v>
      </c>
      <c r="DE525">
        <v>2194</v>
      </c>
      <c r="DF525">
        <v>3099</v>
      </c>
      <c r="DG525">
        <v>2388</v>
      </c>
      <c r="DH525">
        <v>633</v>
      </c>
      <c r="DI525">
        <v>307</v>
      </c>
      <c r="DJ525">
        <v>227</v>
      </c>
      <c r="DK525">
        <v>404</v>
      </c>
      <c r="DL525">
        <v>276</v>
      </c>
      <c r="DM525">
        <v>9952</v>
      </c>
      <c r="DN525">
        <v>1681</v>
      </c>
      <c r="DO525">
        <v>3630</v>
      </c>
      <c r="DP525">
        <v>1663</v>
      </c>
      <c r="DQ525">
        <v>355</v>
      </c>
      <c r="DR525">
        <v>261</v>
      </c>
      <c r="DS525">
        <v>96</v>
      </c>
      <c r="DT525">
        <v>157</v>
      </c>
      <c r="DU525">
        <v>217</v>
      </c>
      <c r="DV525">
        <v>472</v>
      </c>
      <c r="DW525">
        <v>5293</v>
      </c>
      <c r="DX525" t="s">
        <v>1521</v>
      </c>
      <c r="DY525" t="s">
        <v>1061</v>
      </c>
      <c r="DZ525" t="s">
        <v>1687</v>
      </c>
      <c r="EA525" s="68" t="s">
        <v>700</v>
      </c>
      <c r="EB525">
        <v>56031</v>
      </c>
      <c r="EC525">
        <v>3</v>
      </c>
      <c r="ED525">
        <v>5.5</v>
      </c>
      <c r="EE525">
        <v>5.7</v>
      </c>
      <c r="EF525">
        <v>13.4</v>
      </c>
      <c r="EG525">
        <v>5.3</v>
      </c>
      <c r="EH525">
        <v>6.6</v>
      </c>
      <c r="EI525">
        <v>6</v>
      </c>
      <c r="EJ525">
        <v>5.8</v>
      </c>
      <c r="EK525">
        <v>1.3</v>
      </c>
      <c r="EL525">
        <v>5.5</v>
      </c>
      <c r="EM525">
        <v>4.7</v>
      </c>
      <c r="EN525">
        <v>0.7</v>
      </c>
      <c r="EO525">
        <v>3.6</v>
      </c>
      <c r="EP525">
        <v>3.3</v>
      </c>
      <c r="EQ525">
        <v>2.8</v>
      </c>
      <c r="ER525">
        <v>51.3</v>
      </c>
      <c r="ET525">
        <v>9.6999999999999993</v>
      </c>
      <c r="EU525">
        <v>40.200000000000003</v>
      </c>
      <c r="EV525">
        <v>23.4</v>
      </c>
      <c r="EW525">
        <v>23.2</v>
      </c>
      <c r="EX525">
        <v>2.9</v>
      </c>
      <c r="EY525">
        <v>3.1</v>
      </c>
      <c r="EZ525">
        <v>37</v>
      </c>
      <c r="FA525">
        <v>35</v>
      </c>
      <c r="FB525">
        <v>36.299999999999997</v>
      </c>
      <c r="FC525">
        <v>4.3</v>
      </c>
      <c r="FD525">
        <v>3</v>
      </c>
      <c r="FE525">
        <v>4.0999999999999996</v>
      </c>
      <c r="FF525">
        <v>6.2</v>
      </c>
      <c r="FG525">
        <v>3.5</v>
      </c>
      <c r="FH525">
        <v>1.3</v>
      </c>
      <c r="FI525">
        <v>4.4000000000000004</v>
      </c>
      <c r="FJ525">
        <v>4.5999999999999996</v>
      </c>
      <c r="FK525">
        <v>15</v>
      </c>
      <c r="FL525">
        <v>10.199999999999999</v>
      </c>
      <c r="FM525">
        <v>4.4000000000000004</v>
      </c>
      <c r="FN525">
        <v>9.1</v>
      </c>
      <c r="FO525">
        <v>8.1</v>
      </c>
      <c r="FP525">
        <v>6.9</v>
      </c>
      <c r="FQ525">
        <v>3</v>
      </c>
      <c r="FR525">
        <v>5.8</v>
      </c>
      <c r="FS525">
        <v>169</v>
      </c>
      <c r="FZ525" t="s">
        <v>1872</v>
      </c>
      <c r="GA525" t="s">
        <v>1871</v>
      </c>
      <c r="GB525" t="s">
        <v>1331</v>
      </c>
      <c r="GC525" s="68" t="s">
        <v>2364</v>
      </c>
    </row>
    <row r="526" spans="1:185" x14ac:dyDescent="0.25">
      <c r="A526">
        <v>56036</v>
      </c>
      <c r="B526">
        <v>1879</v>
      </c>
      <c r="C526">
        <v>97</v>
      </c>
      <c r="D526">
        <v>400</v>
      </c>
      <c r="E526">
        <v>7</v>
      </c>
      <c r="F526">
        <v>1095</v>
      </c>
      <c r="G526">
        <v>90</v>
      </c>
      <c r="H526">
        <v>384</v>
      </c>
      <c r="I526">
        <v>0</v>
      </c>
      <c r="J526">
        <v>124</v>
      </c>
      <c r="K526">
        <v>0</v>
      </c>
      <c r="L526">
        <v>276</v>
      </c>
      <c r="M526">
        <v>7</v>
      </c>
      <c r="N526">
        <v>115</v>
      </c>
      <c r="O526">
        <v>9</v>
      </c>
      <c r="P526">
        <v>134</v>
      </c>
      <c r="Q526">
        <v>13</v>
      </c>
      <c r="R526">
        <v>192</v>
      </c>
      <c r="S526">
        <v>27</v>
      </c>
      <c r="T526">
        <v>259</v>
      </c>
      <c r="U526">
        <v>15</v>
      </c>
      <c r="V526">
        <v>395</v>
      </c>
      <c r="W526">
        <v>26</v>
      </c>
      <c r="X526">
        <v>1008</v>
      </c>
      <c r="Y526">
        <v>64</v>
      </c>
      <c r="Z526">
        <v>871</v>
      </c>
      <c r="AA526">
        <v>33</v>
      </c>
      <c r="AB526">
        <v>1857</v>
      </c>
      <c r="AC526">
        <v>97</v>
      </c>
      <c r="AD526">
        <v>5</v>
      </c>
      <c r="AE526">
        <v>0</v>
      </c>
      <c r="AF526">
        <v>0</v>
      </c>
      <c r="AG526">
        <v>0</v>
      </c>
      <c r="AH526">
        <v>7</v>
      </c>
      <c r="AI526">
        <v>0</v>
      </c>
      <c r="AJ526">
        <v>0</v>
      </c>
      <c r="AK526">
        <v>0</v>
      </c>
      <c r="AL526">
        <v>10</v>
      </c>
      <c r="AM526">
        <v>0</v>
      </c>
      <c r="AN526">
        <v>23</v>
      </c>
      <c r="AO526">
        <v>0</v>
      </c>
      <c r="AP526">
        <v>1839</v>
      </c>
      <c r="AQ526">
        <v>97</v>
      </c>
      <c r="AR526">
        <v>218</v>
      </c>
      <c r="AS526">
        <v>16</v>
      </c>
      <c r="AT526">
        <v>1661</v>
      </c>
      <c r="AU526">
        <v>81</v>
      </c>
      <c r="AV526">
        <v>1875</v>
      </c>
      <c r="AW526">
        <v>97</v>
      </c>
      <c r="AX526">
        <v>4</v>
      </c>
      <c r="AY526">
        <v>0</v>
      </c>
      <c r="AZ526">
        <v>4</v>
      </c>
      <c r="BA526">
        <v>0</v>
      </c>
      <c r="BB526">
        <v>0</v>
      </c>
      <c r="BC526">
        <v>0</v>
      </c>
      <c r="BD526">
        <v>111</v>
      </c>
      <c r="BE526">
        <v>2</v>
      </c>
      <c r="BF526">
        <v>626</v>
      </c>
      <c r="BG526">
        <v>39</v>
      </c>
      <c r="BH526">
        <v>457</v>
      </c>
      <c r="BI526">
        <v>35</v>
      </c>
      <c r="BJ526">
        <v>170</v>
      </c>
      <c r="BK526">
        <v>5</v>
      </c>
      <c r="BL526">
        <v>932</v>
      </c>
      <c r="BM526">
        <v>78</v>
      </c>
      <c r="BN526">
        <v>923</v>
      </c>
      <c r="BO526">
        <v>72</v>
      </c>
      <c r="BP526">
        <v>9</v>
      </c>
      <c r="BQ526">
        <v>6</v>
      </c>
      <c r="BR526">
        <v>163</v>
      </c>
      <c r="BS526">
        <v>12</v>
      </c>
      <c r="BT526">
        <v>658</v>
      </c>
      <c r="BU526">
        <v>48</v>
      </c>
      <c r="BV526">
        <v>305</v>
      </c>
      <c r="BW526">
        <v>28</v>
      </c>
      <c r="BX526">
        <v>132</v>
      </c>
      <c r="BY526">
        <v>14</v>
      </c>
      <c r="BZ526">
        <v>101</v>
      </c>
      <c r="CA526">
        <v>9</v>
      </c>
      <c r="CB526">
        <v>323</v>
      </c>
      <c r="CC526">
        <v>39</v>
      </c>
      <c r="CD526">
        <v>891</v>
      </c>
      <c r="CE526">
        <v>39</v>
      </c>
      <c r="CF526">
        <v>663</v>
      </c>
      <c r="CG526">
        <v>19</v>
      </c>
      <c r="CH526">
        <v>97</v>
      </c>
      <c r="CI526">
        <v>1782</v>
      </c>
      <c r="CJ526">
        <v>1381</v>
      </c>
      <c r="CK526">
        <v>717</v>
      </c>
      <c r="CL526">
        <v>1747</v>
      </c>
      <c r="CM526">
        <v>23</v>
      </c>
      <c r="CN526">
        <v>2</v>
      </c>
      <c r="CO526">
        <v>90</v>
      </c>
      <c r="CP526">
        <v>69</v>
      </c>
      <c r="CQ526">
        <v>208</v>
      </c>
      <c r="CR526">
        <v>25</v>
      </c>
      <c r="CS526">
        <v>133</v>
      </c>
      <c r="CT526">
        <v>83</v>
      </c>
      <c r="CU526">
        <v>11</v>
      </c>
      <c r="CV526">
        <v>27</v>
      </c>
      <c r="CW526">
        <v>22</v>
      </c>
      <c r="CX526">
        <v>220</v>
      </c>
      <c r="CY526">
        <v>61</v>
      </c>
      <c r="CZ526">
        <v>75</v>
      </c>
      <c r="DA526">
        <v>18</v>
      </c>
      <c r="DB526">
        <v>27</v>
      </c>
      <c r="DC526">
        <v>12</v>
      </c>
      <c r="DD526">
        <v>43</v>
      </c>
      <c r="DE526">
        <v>198</v>
      </c>
      <c r="DF526">
        <v>578</v>
      </c>
      <c r="DG526">
        <v>475</v>
      </c>
      <c r="DH526">
        <v>134</v>
      </c>
      <c r="DI526">
        <v>57</v>
      </c>
      <c r="DJ526">
        <v>28</v>
      </c>
      <c r="DK526">
        <v>46</v>
      </c>
      <c r="DL526">
        <v>22</v>
      </c>
      <c r="DM526">
        <v>1686</v>
      </c>
      <c r="DN526">
        <v>168</v>
      </c>
      <c r="DO526">
        <v>678</v>
      </c>
      <c r="DP526">
        <v>98</v>
      </c>
      <c r="DQ526">
        <v>15</v>
      </c>
      <c r="DR526">
        <v>17</v>
      </c>
      <c r="DS526">
        <v>8</v>
      </c>
      <c r="DT526">
        <v>4</v>
      </c>
      <c r="DU526">
        <v>6</v>
      </c>
      <c r="DV526">
        <v>11</v>
      </c>
      <c r="DW526">
        <v>776</v>
      </c>
      <c r="DX526" t="s">
        <v>1857</v>
      </c>
      <c r="DY526" t="s">
        <v>1039</v>
      </c>
      <c r="DZ526" t="s">
        <v>1688</v>
      </c>
      <c r="EA526" s="68" t="s">
        <v>700</v>
      </c>
      <c r="EB526">
        <v>56036</v>
      </c>
      <c r="EC526">
        <v>1.7</v>
      </c>
      <c r="ED526">
        <v>13.1</v>
      </c>
      <c r="EE526">
        <v>3.2</v>
      </c>
      <c r="EF526">
        <v>7.2</v>
      </c>
      <c r="EG526">
        <v>7.9</v>
      </c>
      <c r="EH526">
        <v>12.4</v>
      </c>
      <c r="EI526">
        <v>4.3</v>
      </c>
      <c r="EJ526">
        <v>3.7</v>
      </c>
      <c r="EK526">
        <v>8.1999999999999993</v>
      </c>
      <c r="EL526">
        <v>2.2000000000000002</v>
      </c>
      <c r="EM526">
        <v>2.8</v>
      </c>
      <c r="EN526">
        <v>4.5</v>
      </c>
      <c r="EO526">
        <v>2.4</v>
      </c>
      <c r="EP526">
        <v>1.7</v>
      </c>
      <c r="EQ526">
        <v>1.7</v>
      </c>
      <c r="ER526">
        <v>97.3</v>
      </c>
      <c r="ET526">
        <v>82.3</v>
      </c>
      <c r="EV526">
        <v>68.8</v>
      </c>
      <c r="EW526">
        <v>45.4</v>
      </c>
      <c r="EX526">
        <v>1.8</v>
      </c>
      <c r="EY526">
        <v>1.7</v>
      </c>
      <c r="EZ526">
        <v>100</v>
      </c>
      <c r="FA526">
        <v>100</v>
      </c>
      <c r="FC526">
        <v>5.3</v>
      </c>
      <c r="FD526">
        <v>1.8</v>
      </c>
      <c r="FE526">
        <v>2.7</v>
      </c>
      <c r="FF526">
        <v>2.8</v>
      </c>
      <c r="FG526">
        <v>5.8</v>
      </c>
      <c r="FH526">
        <v>3.5</v>
      </c>
      <c r="FI526">
        <v>3</v>
      </c>
      <c r="FJ526">
        <v>3</v>
      </c>
      <c r="FK526">
        <v>30.2</v>
      </c>
      <c r="FL526">
        <v>6.9</v>
      </c>
      <c r="FM526">
        <v>3.4</v>
      </c>
      <c r="FN526">
        <v>5.2</v>
      </c>
      <c r="FO526">
        <v>8.1999999999999993</v>
      </c>
      <c r="FP526">
        <v>8.6999999999999993</v>
      </c>
      <c r="FQ526">
        <v>1.7</v>
      </c>
      <c r="FR526">
        <v>1.8</v>
      </c>
      <c r="FS526">
        <v>9</v>
      </c>
      <c r="FZ526" s="115" t="s">
        <v>1871</v>
      </c>
      <c r="GA526" s="115" t="s">
        <v>1871</v>
      </c>
      <c r="GB526" t="s">
        <v>1332</v>
      </c>
      <c r="GC526" s="68" t="s">
        <v>2364</v>
      </c>
    </row>
    <row r="527" spans="1:185" x14ac:dyDescent="0.25">
      <c r="A527">
        <v>56039</v>
      </c>
      <c r="B527">
        <v>970</v>
      </c>
      <c r="C527">
        <v>67</v>
      </c>
      <c r="D527">
        <v>281</v>
      </c>
      <c r="E527">
        <v>10</v>
      </c>
      <c r="F527">
        <v>540</v>
      </c>
      <c r="G527">
        <v>57</v>
      </c>
      <c r="H527">
        <v>149</v>
      </c>
      <c r="I527">
        <v>0</v>
      </c>
      <c r="J527">
        <v>95</v>
      </c>
      <c r="K527">
        <v>4</v>
      </c>
      <c r="L527">
        <v>186</v>
      </c>
      <c r="M527">
        <v>6</v>
      </c>
      <c r="N527">
        <v>80</v>
      </c>
      <c r="O527">
        <v>5</v>
      </c>
      <c r="P527">
        <v>112</v>
      </c>
      <c r="Q527">
        <v>31</v>
      </c>
      <c r="R527">
        <v>96</v>
      </c>
      <c r="S527">
        <v>11</v>
      </c>
      <c r="T527">
        <v>115</v>
      </c>
      <c r="U527">
        <v>5</v>
      </c>
      <c r="V527">
        <v>137</v>
      </c>
      <c r="W527">
        <v>5</v>
      </c>
      <c r="X527">
        <v>476</v>
      </c>
      <c r="Y527">
        <v>27</v>
      </c>
      <c r="Z527">
        <v>494</v>
      </c>
      <c r="AA527">
        <v>40</v>
      </c>
      <c r="AB527">
        <v>953</v>
      </c>
      <c r="AC527">
        <v>67</v>
      </c>
      <c r="AD527">
        <v>4</v>
      </c>
      <c r="AE527">
        <v>0</v>
      </c>
      <c r="AF527">
        <v>0</v>
      </c>
      <c r="AG527">
        <v>0</v>
      </c>
      <c r="AH527">
        <v>0</v>
      </c>
      <c r="AI527">
        <v>0</v>
      </c>
      <c r="AJ527">
        <v>0</v>
      </c>
      <c r="AK527">
        <v>0</v>
      </c>
      <c r="AL527">
        <v>13</v>
      </c>
      <c r="AM527">
        <v>0</v>
      </c>
      <c r="AN527">
        <v>8</v>
      </c>
      <c r="AO527">
        <v>0</v>
      </c>
      <c r="AP527">
        <v>945</v>
      </c>
      <c r="AQ527">
        <v>67</v>
      </c>
      <c r="AR527">
        <v>62</v>
      </c>
      <c r="AS527">
        <v>0</v>
      </c>
      <c r="AT527">
        <v>908</v>
      </c>
      <c r="AU527">
        <v>67</v>
      </c>
      <c r="AV527">
        <v>961</v>
      </c>
      <c r="AW527">
        <v>67</v>
      </c>
      <c r="AX527">
        <v>9</v>
      </c>
      <c r="AY527">
        <v>0</v>
      </c>
      <c r="AZ527">
        <v>3</v>
      </c>
      <c r="BA527">
        <v>0</v>
      </c>
      <c r="BB527">
        <v>6</v>
      </c>
      <c r="BC527">
        <v>0</v>
      </c>
      <c r="BD527">
        <v>21</v>
      </c>
      <c r="BE527">
        <v>0</v>
      </c>
      <c r="BF527">
        <v>225</v>
      </c>
      <c r="BG527">
        <v>18</v>
      </c>
      <c r="BH527">
        <v>241</v>
      </c>
      <c r="BI527">
        <v>24</v>
      </c>
      <c r="BJ527">
        <v>122</v>
      </c>
      <c r="BK527">
        <v>10</v>
      </c>
      <c r="BL527">
        <v>476</v>
      </c>
      <c r="BM527">
        <v>46</v>
      </c>
      <c r="BN527">
        <v>474</v>
      </c>
      <c r="BO527">
        <v>46</v>
      </c>
      <c r="BP527">
        <v>2</v>
      </c>
      <c r="BQ527">
        <v>0</v>
      </c>
      <c r="BR527">
        <v>64</v>
      </c>
      <c r="BS527">
        <v>11</v>
      </c>
      <c r="BT527">
        <v>353</v>
      </c>
      <c r="BU527">
        <v>29</v>
      </c>
      <c r="BV527">
        <v>129</v>
      </c>
      <c r="BW527">
        <v>17</v>
      </c>
      <c r="BX527">
        <v>58</v>
      </c>
      <c r="BY527">
        <v>11</v>
      </c>
      <c r="BZ527">
        <v>71</v>
      </c>
      <c r="CA527">
        <v>13</v>
      </c>
      <c r="CB527">
        <v>122</v>
      </c>
      <c r="CC527">
        <v>14</v>
      </c>
      <c r="CD527">
        <v>492</v>
      </c>
      <c r="CE527">
        <v>49</v>
      </c>
      <c r="CF527">
        <v>356</v>
      </c>
      <c r="CG527">
        <v>4</v>
      </c>
      <c r="CH527">
        <v>67</v>
      </c>
      <c r="CI527">
        <v>903</v>
      </c>
      <c r="CJ527">
        <v>744</v>
      </c>
      <c r="CK527">
        <v>294</v>
      </c>
      <c r="CL527">
        <v>880</v>
      </c>
      <c r="CM527">
        <v>9</v>
      </c>
      <c r="CN527">
        <v>2</v>
      </c>
      <c r="CO527">
        <v>75</v>
      </c>
      <c r="CP527">
        <v>31</v>
      </c>
      <c r="CQ527">
        <v>105</v>
      </c>
      <c r="CR527">
        <v>24</v>
      </c>
      <c r="CS527">
        <v>54</v>
      </c>
      <c r="CT527">
        <v>31</v>
      </c>
      <c r="CU527">
        <v>3</v>
      </c>
      <c r="CV527">
        <v>12</v>
      </c>
      <c r="CW527">
        <v>17</v>
      </c>
      <c r="CX527">
        <v>105</v>
      </c>
      <c r="CY527">
        <v>27</v>
      </c>
      <c r="CZ527">
        <v>30</v>
      </c>
      <c r="DA527">
        <v>11</v>
      </c>
      <c r="DB527">
        <v>4</v>
      </c>
      <c r="DC527">
        <v>5</v>
      </c>
      <c r="DD527">
        <v>11</v>
      </c>
      <c r="DE527">
        <v>103</v>
      </c>
      <c r="DF527">
        <v>255</v>
      </c>
      <c r="DG527">
        <v>236</v>
      </c>
      <c r="DH527">
        <v>100</v>
      </c>
      <c r="DI527">
        <v>5</v>
      </c>
      <c r="DJ527">
        <v>2</v>
      </c>
      <c r="DK527">
        <v>14</v>
      </c>
      <c r="DL527">
        <v>12</v>
      </c>
      <c r="DM527">
        <v>888</v>
      </c>
      <c r="DN527">
        <v>70</v>
      </c>
      <c r="DO527">
        <v>313</v>
      </c>
      <c r="DP527">
        <v>45</v>
      </c>
      <c r="DQ527">
        <v>16</v>
      </c>
      <c r="DR527">
        <v>5</v>
      </c>
      <c r="DS527">
        <v>4</v>
      </c>
      <c r="DT527">
        <v>8</v>
      </c>
      <c r="DU527">
        <v>0</v>
      </c>
      <c r="DV527">
        <v>3</v>
      </c>
      <c r="DW527">
        <v>358</v>
      </c>
      <c r="DX527" t="s">
        <v>1521</v>
      </c>
      <c r="DY527" t="s">
        <v>1061</v>
      </c>
      <c r="DZ527" t="s">
        <v>1689</v>
      </c>
      <c r="EA527" s="68" t="s">
        <v>700</v>
      </c>
      <c r="EB527">
        <v>56039</v>
      </c>
      <c r="EC527">
        <v>3.3</v>
      </c>
      <c r="ED527">
        <v>5.3</v>
      </c>
      <c r="EE527">
        <v>3.6</v>
      </c>
      <c r="EF527">
        <v>8.5</v>
      </c>
      <c r="EG527">
        <v>15.4</v>
      </c>
      <c r="EH527">
        <v>10.5</v>
      </c>
      <c r="EI527">
        <v>3.2</v>
      </c>
      <c r="EJ527">
        <v>3.7</v>
      </c>
      <c r="EK527">
        <v>16.8</v>
      </c>
      <c r="EL527">
        <v>3.6</v>
      </c>
      <c r="EM527">
        <v>5.4</v>
      </c>
      <c r="EN527">
        <v>11.1</v>
      </c>
      <c r="EO527">
        <v>2.9</v>
      </c>
      <c r="EP527">
        <v>4.5</v>
      </c>
      <c r="EQ527">
        <v>3.4</v>
      </c>
      <c r="ER527">
        <v>100</v>
      </c>
      <c r="EV527">
        <v>60.4</v>
      </c>
      <c r="EW527">
        <v>76.900000000000006</v>
      </c>
      <c r="EX527">
        <v>3.4</v>
      </c>
      <c r="EY527">
        <v>3.4</v>
      </c>
      <c r="EZ527">
        <v>72.5</v>
      </c>
      <c r="FA527">
        <v>100</v>
      </c>
      <c r="FB527">
        <v>88.8</v>
      </c>
      <c r="FC527">
        <v>24.2</v>
      </c>
      <c r="FD527">
        <v>3.6</v>
      </c>
      <c r="FE527">
        <v>47.5</v>
      </c>
      <c r="FF527">
        <v>3.9</v>
      </c>
      <c r="FG527">
        <v>6.9</v>
      </c>
      <c r="FH527">
        <v>6.8</v>
      </c>
      <c r="FI527">
        <v>5.5</v>
      </c>
      <c r="FJ527">
        <v>5.5</v>
      </c>
      <c r="FK527">
        <v>100</v>
      </c>
      <c r="FL527">
        <v>13.1</v>
      </c>
      <c r="FM527">
        <v>4.9000000000000004</v>
      </c>
      <c r="FN527">
        <v>9.8000000000000007</v>
      </c>
      <c r="FO527">
        <v>14.8</v>
      </c>
      <c r="FP527">
        <v>12.9</v>
      </c>
      <c r="FQ527">
        <v>5.8</v>
      </c>
      <c r="FR527">
        <v>0.9</v>
      </c>
      <c r="FS527">
        <v>17</v>
      </c>
      <c r="FZ527" s="115" t="s">
        <v>1871</v>
      </c>
      <c r="GA527" s="115" t="s">
        <v>1871</v>
      </c>
      <c r="GB527" t="s">
        <v>1333</v>
      </c>
      <c r="GC527" s="68" t="s">
        <v>2364</v>
      </c>
    </row>
    <row r="528" spans="1:185" x14ac:dyDescent="0.25">
      <c r="A528">
        <v>56041</v>
      </c>
      <c r="B528">
        <v>1100</v>
      </c>
      <c r="C528">
        <v>53</v>
      </c>
      <c r="D528">
        <v>295</v>
      </c>
      <c r="E528">
        <v>6</v>
      </c>
      <c r="F528">
        <v>617</v>
      </c>
      <c r="G528">
        <v>47</v>
      </c>
      <c r="H528">
        <v>188</v>
      </c>
      <c r="I528">
        <v>0</v>
      </c>
      <c r="J528">
        <v>110</v>
      </c>
      <c r="K528">
        <v>0</v>
      </c>
      <c r="L528">
        <v>185</v>
      </c>
      <c r="M528">
        <v>6</v>
      </c>
      <c r="N528">
        <v>65</v>
      </c>
      <c r="O528">
        <v>13</v>
      </c>
      <c r="P528">
        <v>118</v>
      </c>
      <c r="Q528">
        <v>14</v>
      </c>
      <c r="R528">
        <v>143</v>
      </c>
      <c r="S528">
        <v>4</v>
      </c>
      <c r="T528">
        <v>146</v>
      </c>
      <c r="U528">
        <v>9</v>
      </c>
      <c r="V528">
        <v>145</v>
      </c>
      <c r="W528">
        <v>7</v>
      </c>
      <c r="X528">
        <v>572</v>
      </c>
      <c r="Y528">
        <v>31</v>
      </c>
      <c r="Z528">
        <v>528</v>
      </c>
      <c r="AA528">
        <v>22</v>
      </c>
      <c r="AB528">
        <v>1071</v>
      </c>
      <c r="AC528">
        <v>53</v>
      </c>
      <c r="AD528">
        <v>2</v>
      </c>
      <c r="AE528">
        <v>0</v>
      </c>
      <c r="AF528">
        <v>0</v>
      </c>
      <c r="AG528">
        <v>0</v>
      </c>
      <c r="AH528">
        <v>2</v>
      </c>
      <c r="AI528">
        <v>0</v>
      </c>
      <c r="AJ528">
        <v>10</v>
      </c>
      <c r="AK528">
        <v>0</v>
      </c>
      <c r="AL528">
        <v>15</v>
      </c>
      <c r="AM528">
        <v>0</v>
      </c>
      <c r="AN528">
        <v>21</v>
      </c>
      <c r="AO528">
        <v>0</v>
      </c>
      <c r="AP528">
        <v>1060</v>
      </c>
      <c r="AQ528">
        <v>53</v>
      </c>
      <c r="AR528">
        <v>91</v>
      </c>
      <c r="AS528">
        <v>0</v>
      </c>
      <c r="AT528">
        <v>1009</v>
      </c>
      <c r="AU528">
        <v>53</v>
      </c>
      <c r="AV528">
        <v>1094</v>
      </c>
      <c r="AW528">
        <v>53</v>
      </c>
      <c r="AX528">
        <v>6</v>
      </c>
      <c r="AY528">
        <v>0</v>
      </c>
      <c r="AZ528">
        <v>3</v>
      </c>
      <c r="BA528">
        <v>0</v>
      </c>
      <c r="BB528">
        <v>3</v>
      </c>
      <c r="BC528">
        <v>0</v>
      </c>
      <c r="BD528">
        <v>45</v>
      </c>
      <c r="BE528">
        <v>3</v>
      </c>
      <c r="BF528">
        <v>340</v>
      </c>
      <c r="BG528">
        <v>18</v>
      </c>
      <c r="BH528">
        <v>238</v>
      </c>
      <c r="BI528">
        <v>13</v>
      </c>
      <c r="BJ528">
        <v>117</v>
      </c>
      <c r="BK528">
        <v>0</v>
      </c>
      <c r="BL528">
        <v>539</v>
      </c>
      <c r="BM528">
        <v>42</v>
      </c>
      <c r="BN528">
        <v>528</v>
      </c>
      <c r="BO528">
        <v>41</v>
      </c>
      <c r="BP528">
        <v>11</v>
      </c>
      <c r="BQ528">
        <v>1</v>
      </c>
      <c r="BR528">
        <v>78</v>
      </c>
      <c r="BS528">
        <v>5</v>
      </c>
      <c r="BT528">
        <v>396</v>
      </c>
      <c r="BU528">
        <v>19</v>
      </c>
      <c r="BV528">
        <v>165</v>
      </c>
      <c r="BW528">
        <v>23</v>
      </c>
      <c r="BX528">
        <v>56</v>
      </c>
      <c r="BY528">
        <v>5</v>
      </c>
      <c r="BZ528">
        <v>109</v>
      </c>
      <c r="CA528">
        <v>1</v>
      </c>
      <c r="CB528">
        <v>122</v>
      </c>
      <c r="CC528">
        <v>2</v>
      </c>
      <c r="CD528">
        <v>562</v>
      </c>
      <c r="CE528">
        <v>48</v>
      </c>
      <c r="CF528">
        <v>406</v>
      </c>
      <c r="CG528">
        <v>3</v>
      </c>
      <c r="CH528">
        <v>53</v>
      </c>
      <c r="CI528">
        <v>1047</v>
      </c>
      <c r="CJ528">
        <v>832</v>
      </c>
      <c r="CK528">
        <v>357</v>
      </c>
      <c r="CL528">
        <v>981</v>
      </c>
      <c r="CM528">
        <v>27</v>
      </c>
      <c r="CN528">
        <v>3</v>
      </c>
      <c r="CO528">
        <v>82</v>
      </c>
      <c r="CP528">
        <v>53</v>
      </c>
      <c r="CQ528">
        <v>124</v>
      </c>
      <c r="CR528">
        <v>9</v>
      </c>
      <c r="CS528">
        <v>49</v>
      </c>
      <c r="CT528">
        <v>33</v>
      </c>
      <c r="CU528">
        <v>9</v>
      </c>
      <c r="CV528">
        <v>21</v>
      </c>
      <c r="CW528">
        <v>38</v>
      </c>
      <c r="CX528">
        <v>92</v>
      </c>
      <c r="CY528">
        <v>33</v>
      </c>
      <c r="CZ528">
        <v>29</v>
      </c>
      <c r="DA528">
        <v>16</v>
      </c>
      <c r="DB528">
        <v>11</v>
      </c>
      <c r="DC528">
        <v>10</v>
      </c>
      <c r="DD528">
        <v>14</v>
      </c>
      <c r="DE528">
        <v>145</v>
      </c>
      <c r="DF528">
        <v>303</v>
      </c>
      <c r="DG528">
        <v>244</v>
      </c>
      <c r="DH528">
        <v>90</v>
      </c>
      <c r="DI528">
        <v>20</v>
      </c>
      <c r="DJ528">
        <v>11</v>
      </c>
      <c r="DK528">
        <v>39</v>
      </c>
      <c r="DL528">
        <v>22</v>
      </c>
      <c r="DM528">
        <v>1029</v>
      </c>
      <c r="DN528">
        <v>56</v>
      </c>
      <c r="DO528">
        <v>372</v>
      </c>
      <c r="DP528">
        <v>76</v>
      </c>
      <c r="DQ528">
        <v>8</v>
      </c>
      <c r="DR528">
        <v>16</v>
      </c>
      <c r="DS528">
        <v>6</v>
      </c>
      <c r="DT528">
        <v>8</v>
      </c>
      <c r="DU528">
        <v>3</v>
      </c>
      <c r="DV528">
        <v>10</v>
      </c>
      <c r="DW528">
        <v>448</v>
      </c>
      <c r="DX528" t="s">
        <v>1521</v>
      </c>
      <c r="DY528" t="s">
        <v>1023</v>
      </c>
      <c r="DZ528" t="s">
        <v>1690</v>
      </c>
      <c r="EA528" s="68" t="s">
        <v>700</v>
      </c>
      <c r="EB528">
        <v>56041</v>
      </c>
      <c r="EC528">
        <v>2</v>
      </c>
      <c r="ED528">
        <v>14.7</v>
      </c>
      <c r="EE528">
        <v>2.9</v>
      </c>
      <c r="EF528">
        <v>15.5</v>
      </c>
      <c r="EG528">
        <v>8.4</v>
      </c>
      <c r="EH528">
        <v>2.6</v>
      </c>
      <c r="EI528">
        <v>5.3</v>
      </c>
      <c r="EJ528">
        <v>4.5</v>
      </c>
      <c r="EK528">
        <v>15.6</v>
      </c>
      <c r="EL528">
        <v>1.8</v>
      </c>
      <c r="EM528">
        <v>3.1</v>
      </c>
      <c r="EN528">
        <v>8.9</v>
      </c>
      <c r="EO528">
        <v>2.6</v>
      </c>
      <c r="EP528">
        <v>2.8</v>
      </c>
      <c r="EQ528">
        <v>2</v>
      </c>
      <c r="ER528">
        <v>100</v>
      </c>
      <c r="ET528">
        <v>100</v>
      </c>
      <c r="EU528">
        <v>68.8</v>
      </c>
      <c r="EV528">
        <v>56.2</v>
      </c>
      <c r="EW528">
        <v>47.5</v>
      </c>
      <c r="EX528">
        <v>2</v>
      </c>
      <c r="EY528">
        <v>2</v>
      </c>
      <c r="EZ528">
        <v>88.8</v>
      </c>
      <c r="FA528">
        <v>100</v>
      </c>
      <c r="FB528">
        <v>100</v>
      </c>
      <c r="FC528">
        <v>17.399999999999999</v>
      </c>
      <c r="FD528">
        <v>2.1</v>
      </c>
      <c r="FE528">
        <v>6.4</v>
      </c>
      <c r="FF528">
        <v>3.5</v>
      </c>
      <c r="FG528">
        <v>4.5</v>
      </c>
      <c r="FH528">
        <v>13.9</v>
      </c>
      <c r="FI528">
        <v>3.3</v>
      </c>
      <c r="FJ528">
        <v>3.3</v>
      </c>
      <c r="FK528">
        <v>14.7</v>
      </c>
      <c r="FL528">
        <v>5.3</v>
      </c>
      <c r="FM528">
        <v>3.4</v>
      </c>
      <c r="FN528">
        <v>6.8</v>
      </c>
      <c r="FO528">
        <v>7.1</v>
      </c>
      <c r="FP528">
        <v>2.9</v>
      </c>
      <c r="FQ528">
        <v>3.6</v>
      </c>
      <c r="FR528">
        <v>0.7</v>
      </c>
      <c r="FS528">
        <v>2</v>
      </c>
      <c r="FZ528" s="115" t="s">
        <v>1871</v>
      </c>
      <c r="GA528" s="115" t="s">
        <v>1871</v>
      </c>
      <c r="GB528" t="s">
        <v>1334</v>
      </c>
      <c r="GC528" s="68" t="s">
        <v>2364</v>
      </c>
    </row>
    <row r="529" spans="1:185" x14ac:dyDescent="0.25">
      <c r="A529">
        <v>56044</v>
      </c>
      <c r="B529">
        <v>2178</v>
      </c>
      <c r="C529">
        <v>50</v>
      </c>
      <c r="D529">
        <v>563</v>
      </c>
      <c r="E529">
        <v>4</v>
      </c>
      <c r="F529">
        <v>1288</v>
      </c>
      <c r="G529">
        <v>46</v>
      </c>
      <c r="H529">
        <v>327</v>
      </c>
      <c r="I529">
        <v>0</v>
      </c>
      <c r="J529">
        <v>136</v>
      </c>
      <c r="K529">
        <v>0</v>
      </c>
      <c r="L529">
        <v>427</v>
      </c>
      <c r="M529">
        <v>4</v>
      </c>
      <c r="N529">
        <v>171</v>
      </c>
      <c r="O529">
        <v>14</v>
      </c>
      <c r="P529">
        <v>172</v>
      </c>
      <c r="Q529">
        <v>7</v>
      </c>
      <c r="R529">
        <v>242</v>
      </c>
      <c r="S529">
        <v>8</v>
      </c>
      <c r="T529">
        <v>356</v>
      </c>
      <c r="U529">
        <v>11</v>
      </c>
      <c r="V529">
        <v>347</v>
      </c>
      <c r="W529">
        <v>6</v>
      </c>
      <c r="X529">
        <v>1122</v>
      </c>
      <c r="Y529">
        <v>29</v>
      </c>
      <c r="Z529">
        <v>1056</v>
      </c>
      <c r="AA529">
        <v>21</v>
      </c>
      <c r="AB529">
        <v>2139</v>
      </c>
      <c r="AC529">
        <v>50</v>
      </c>
      <c r="AD529">
        <v>7</v>
      </c>
      <c r="AE529">
        <v>0</v>
      </c>
      <c r="AF529">
        <v>1</v>
      </c>
      <c r="AG529">
        <v>0</v>
      </c>
      <c r="AH529">
        <v>1</v>
      </c>
      <c r="AI529">
        <v>0</v>
      </c>
      <c r="AJ529">
        <v>11</v>
      </c>
      <c r="AK529">
        <v>0</v>
      </c>
      <c r="AL529">
        <v>16</v>
      </c>
      <c r="AM529">
        <v>0</v>
      </c>
      <c r="AN529">
        <v>19</v>
      </c>
      <c r="AO529">
        <v>0</v>
      </c>
      <c r="AP529">
        <v>2134</v>
      </c>
      <c r="AQ529">
        <v>50</v>
      </c>
      <c r="AR529">
        <v>175</v>
      </c>
      <c r="AS529">
        <v>2</v>
      </c>
      <c r="AT529">
        <v>2003</v>
      </c>
      <c r="AU529">
        <v>48</v>
      </c>
      <c r="AV529">
        <v>2165</v>
      </c>
      <c r="AW529">
        <v>50</v>
      </c>
      <c r="AX529">
        <v>13</v>
      </c>
      <c r="AY529">
        <v>0</v>
      </c>
      <c r="AZ529">
        <v>8</v>
      </c>
      <c r="BA529">
        <v>0</v>
      </c>
      <c r="BB529">
        <v>5</v>
      </c>
      <c r="BC529">
        <v>0</v>
      </c>
      <c r="BD529">
        <v>104</v>
      </c>
      <c r="BE529">
        <v>0</v>
      </c>
      <c r="BF529">
        <v>560</v>
      </c>
      <c r="BG529">
        <v>18</v>
      </c>
      <c r="BH529">
        <v>536</v>
      </c>
      <c r="BI529">
        <v>12</v>
      </c>
      <c r="BJ529">
        <v>244</v>
      </c>
      <c r="BK529">
        <v>2</v>
      </c>
      <c r="BL529">
        <v>1120</v>
      </c>
      <c r="BM529">
        <v>29</v>
      </c>
      <c r="BN529">
        <v>1091</v>
      </c>
      <c r="BO529">
        <v>27</v>
      </c>
      <c r="BP529">
        <v>29</v>
      </c>
      <c r="BQ529">
        <v>2</v>
      </c>
      <c r="BR529">
        <v>168</v>
      </c>
      <c r="BS529">
        <v>17</v>
      </c>
      <c r="BT529">
        <v>830</v>
      </c>
      <c r="BU529">
        <v>17</v>
      </c>
      <c r="BV529">
        <v>308</v>
      </c>
      <c r="BW529">
        <v>10</v>
      </c>
      <c r="BX529">
        <v>150</v>
      </c>
      <c r="BY529">
        <v>19</v>
      </c>
      <c r="BZ529">
        <v>74</v>
      </c>
      <c r="CA529">
        <v>8</v>
      </c>
      <c r="CB529">
        <v>149</v>
      </c>
      <c r="CC529">
        <v>8</v>
      </c>
      <c r="CD529">
        <v>1012</v>
      </c>
      <c r="CE529">
        <v>30</v>
      </c>
      <c r="CF529">
        <v>1017</v>
      </c>
      <c r="CG529">
        <v>12</v>
      </c>
      <c r="CH529">
        <v>50</v>
      </c>
      <c r="CI529">
        <v>2128</v>
      </c>
      <c r="CJ529">
        <v>1759</v>
      </c>
      <c r="CK529">
        <v>727</v>
      </c>
      <c r="CL529">
        <v>1992</v>
      </c>
      <c r="CM529">
        <v>76</v>
      </c>
      <c r="CN529">
        <v>24</v>
      </c>
      <c r="CO529">
        <v>97</v>
      </c>
      <c r="CP529">
        <v>148</v>
      </c>
      <c r="CQ529">
        <v>289</v>
      </c>
      <c r="CR529">
        <v>29</v>
      </c>
      <c r="CS529">
        <v>107</v>
      </c>
      <c r="CT529">
        <v>36</v>
      </c>
      <c r="CU529">
        <v>15</v>
      </c>
      <c r="CV529">
        <v>54</v>
      </c>
      <c r="CW529">
        <v>66</v>
      </c>
      <c r="CX529">
        <v>201</v>
      </c>
      <c r="CY529">
        <v>58</v>
      </c>
      <c r="CZ529">
        <v>70</v>
      </c>
      <c r="DA529">
        <v>43</v>
      </c>
      <c r="DB529">
        <v>22</v>
      </c>
      <c r="DC529">
        <v>13</v>
      </c>
      <c r="DD529">
        <v>22</v>
      </c>
      <c r="DE529">
        <v>277</v>
      </c>
      <c r="DF529">
        <v>589</v>
      </c>
      <c r="DG529">
        <v>522</v>
      </c>
      <c r="DH529">
        <v>201</v>
      </c>
      <c r="DI529">
        <v>41</v>
      </c>
      <c r="DJ529">
        <v>19</v>
      </c>
      <c r="DK529">
        <v>26</v>
      </c>
      <c r="DL529">
        <v>14</v>
      </c>
      <c r="DM529">
        <v>1958</v>
      </c>
      <c r="DN529">
        <v>196</v>
      </c>
      <c r="DO529">
        <v>746</v>
      </c>
      <c r="DP529">
        <v>120</v>
      </c>
      <c r="DQ529">
        <v>16</v>
      </c>
      <c r="DR529">
        <v>10</v>
      </c>
      <c r="DS529">
        <v>6</v>
      </c>
      <c r="DT529">
        <v>15</v>
      </c>
      <c r="DU529">
        <v>9</v>
      </c>
      <c r="DV529">
        <v>18</v>
      </c>
      <c r="DW529">
        <v>866</v>
      </c>
      <c r="DX529" t="s">
        <v>1521</v>
      </c>
      <c r="DY529" t="s">
        <v>1087</v>
      </c>
      <c r="DZ529" t="s">
        <v>1691</v>
      </c>
      <c r="EA529" s="68" t="s">
        <v>700</v>
      </c>
      <c r="EB529">
        <v>56044</v>
      </c>
      <c r="EC529">
        <v>0.7</v>
      </c>
      <c r="ED529">
        <v>12.1</v>
      </c>
      <c r="EE529">
        <v>1.4</v>
      </c>
      <c r="EF529">
        <v>5.7</v>
      </c>
      <c r="EG529">
        <v>3.5</v>
      </c>
      <c r="EH529">
        <v>2.8</v>
      </c>
      <c r="EI529">
        <v>2.2000000000000002</v>
      </c>
      <c r="EJ529">
        <v>1.5</v>
      </c>
      <c r="EK529">
        <v>8.6999999999999993</v>
      </c>
      <c r="EL529">
        <v>1.1000000000000001</v>
      </c>
      <c r="EM529">
        <v>1.4</v>
      </c>
      <c r="EN529">
        <v>5.2</v>
      </c>
      <c r="EO529">
        <v>0.9</v>
      </c>
      <c r="EP529">
        <v>0.9</v>
      </c>
      <c r="EQ529">
        <v>0.8</v>
      </c>
      <c r="ER529">
        <v>82.3</v>
      </c>
      <c r="ES529">
        <v>100</v>
      </c>
      <c r="ET529">
        <v>100</v>
      </c>
      <c r="EU529">
        <v>65.599999999999994</v>
      </c>
      <c r="EV529">
        <v>54.4</v>
      </c>
      <c r="EW529">
        <v>49.9</v>
      </c>
      <c r="EX529">
        <v>0.8</v>
      </c>
      <c r="EY529">
        <v>0.8</v>
      </c>
      <c r="EZ529">
        <v>60.4</v>
      </c>
      <c r="FA529">
        <v>76.900000000000006</v>
      </c>
      <c r="FB529">
        <v>97.3</v>
      </c>
      <c r="FC529">
        <v>1.7</v>
      </c>
      <c r="FD529">
        <v>0.8</v>
      </c>
      <c r="FE529">
        <v>15.4</v>
      </c>
      <c r="FF529">
        <v>1.6</v>
      </c>
      <c r="FG529">
        <v>1.2</v>
      </c>
      <c r="FH529">
        <v>1.1000000000000001</v>
      </c>
      <c r="FI529">
        <v>1.2</v>
      </c>
      <c r="FJ529">
        <v>1.2</v>
      </c>
      <c r="FK529">
        <v>10</v>
      </c>
      <c r="FL529">
        <v>5.4</v>
      </c>
      <c r="FM529">
        <v>1.2</v>
      </c>
      <c r="FN529">
        <v>2.2999999999999998</v>
      </c>
      <c r="FO529">
        <v>6.1</v>
      </c>
      <c r="FP529">
        <v>5.0999999999999996</v>
      </c>
      <c r="FQ529">
        <v>1.5</v>
      </c>
      <c r="FR529">
        <v>0.8</v>
      </c>
      <c r="FS529">
        <v>8</v>
      </c>
      <c r="FZ529" s="115" t="s">
        <v>1871</v>
      </c>
      <c r="GA529" s="115" t="s">
        <v>1871</v>
      </c>
      <c r="GB529" t="s">
        <v>1335</v>
      </c>
      <c r="GC529" s="68" t="s">
        <v>2364</v>
      </c>
    </row>
    <row r="530" spans="1:185" x14ac:dyDescent="0.25">
      <c r="A530">
        <v>56048</v>
      </c>
      <c r="B530">
        <v>4142</v>
      </c>
      <c r="C530">
        <v>110</v>
      </c>
      <c r="D530">
        <v>1178</v>
      </c>
      <c r="E530">
        <v>21</v>
      </c>
      <c r="F530">
        <v>2351</v>
      </c>
      <c r="G530">
        <v>89</v>
      </c>
      <c r="H530">
        <v>613</v>
      </c>
      <c r="I530">
        <v>0</v>
      </c>
      <c r="J530">
        <v>415</v>
      </c>
      <c r="K530">
        <v>3</v>
      </c>
      <c r="L530">
        <v>763</v>
      </c>
      <c r="M530">
        <v>18</v>
      </c>
      <c r="N530">
        <v>360</v>
      </c>
      <c r="O530">
        <v>37</v>
      </c>
      <c r="P530">
        <v>505</v>
      </c>
      <c r="Q530">
        <v>35</v>
      </c>
      <c r="R530">
        <v>495</v>
      </c>
      <c r="S530">
        <v>4</v>
      </c>
      <c r="T530">
        <v>456</v>
      </c>
      <c r="U530">
        <v>3</v>
      </c>
      <c r="V530">
        <v>535</v>
      </c>
      <c r="W530">
        <v>10</v>
      </c>
      <c r="X530">
        <v>2115</v>
      </c>
      <c r="Y530">
        <v>79</v>
      </c>
      <c r="Z530">
        <v>2027</v>
      </c>
      <c r="AA530">
        <v>31</v>
      </c>
      <c r="AB530">
        <v>4006</v>
      </c>
      <c r="AC530">
        <v>110</v>
      </c>
      <c r="AD530">
        <v>19</v>
      </c>
      <c r="AE530">
        <v>0</v>
      </c>
      <c r="AF530">
        <v>10</v>
      </c>
      <c r="AG530">
        <v>0</v>
      </c>
      <c r="AH530">
        <v>21</v>
      </c>
      <c r="AI530">
        <v>0</v>
      </c>
      <c r="AJ530">
        <v>45</v>
      </c>
      <c r="AK530">
        <v>0</v>
      </c>
      <c r="AL530">
        <v>41</v>
      </c>
      <c r="AM530">
        <v>0</v>
      </c>
      <c r="AN530">
        <v>129</v>
      </c>
      <c r="AO530">
        <v>0</v>
      </c>
      <c r="AP530">
        <v>3922</v>
      </c>
      <c r="AQ530">
        <v>110</v>
      </c>
      <c r="AR530">
        <v>391</v>
      </c>
      <c r="AS530">
        <v>0</v>
      </c>
      <c r="AT530">
        <v>3751</v>
      </c>
      <c r="AU530">
        <v>110</v>
      </c>
      <c r="AV530">
        <v>4099</v>
      </c>
      <c r="AW530">
        <v>107</v>
      </c>
      <c r="AX530">
        <v>43</v>
      </c>
      <c r="AY530">
        <v>3</v>
      </c>
      <c r="AZ530">
        <v>14</v>
      </c>
      <c r="BA530">
        <v>0</v>
      </c>
      <c r="BB530">
        <v>29</v>
      </c>
      <c r="BC530">
        <v>3</v>
      </c>
      <c r="BD530">
        <v>103</v>
      </c>
      <c r="BE530">
        <v>3</v>
      </c>
      <c r="BF530">
        <v>870</v>
      </c>
      <c r="BG530">
        <v>22</v>
      </c>
      <c r="BH530">
        <v>902</v>
      </c>
      <c r="BI530">
        <v>25</v>
      </c>
      <c r="BJ530">
        <v>729</v>
      </c>
      <c r="BK530">
        <v>2</v>
      </c>
      <c r="BL530">
        <v>2101</v>
      </c>
      <c r="BM530">
        <v>82</v>
      </c>
      <c r="BN530">
        <v>2038</v>
      </c>
      <c r="BO530">
        <v>79</v>
      </c>
      <c r="BP530">
        <v>63</v>
      </c>
      <c r="BQ530">
        <v>3</v>
      </c>
      <c r="BR530">
        <v>250</v>
      </c>
      <c r="BS530">
        <v>7</v>
      </c>
      <c r="BT530">
        <v>1558</v>
      </c>
      <c r="BU530">
        <v>30</v>
      </c>
      <c r="BV530">
        <v>579</v>
      </c>
      <c r="BW530">
        <v>55</v>
      </c>
      <c r="BX530">
        <v>214</v>
      </c>
      <c r="BY530">
        <v>4</v>
      </c>
      <c r="BZ530">
        <v>275</v>
      </c>
      <c r="CA530">
        <v>22</v>
      </c>
      <c r="CB530">
        <v>444</v>
      </c>
      <c r="CC530">
        <v>25</v>
      </c>
      <c r="CD530">
        <v>1967</v>
      </c>
      <c r="CE530">
        <v>58</v>
      </c>
      <c r="CF530">
        <v>1693</v>
      </c>
      <c r="CG530">
        <v>27</v>
      </c>
      <c r="CH530">
        <v>110</v>
      </c>
      <c r="CI530">
        <v>4032</v>
      </c>
      <c r="CJ530">
        <v>3346</v>
      </c>
      <c r="CK530">
        <v>1176</v>
      </c>
      <c r="CL530">
        <v>3766</v>
      </c>
      <c r="CM530">
        <v>73</v>
      </c>
      <c r="CN530">
        <v>22</v>
      </c>
      <c r="CO530">
        <v>125</v>
      </c>
      <c r="CP530">
        <v>161</v>
      </c>
      <c r="CQ530">
        <v>456</v>
      </c>
      <c r="CR530">
        <v>81</v>
      </c>
      <c r="CS530">
        <v>240</v>
      </c>
      <c r="CT530">
        <v>88</v>
      </c>
      <c r="CU530">
        <v>71</v>
      </c>
      <c r="CV530">
        <v>77</v>
      </c>
      <c r="CW530">
        <v>109</v>
      </c>
      <c r="CX530">
        <v>609</v>
      </c>
      <c r="CY530">
        <v>52</v>
      </c>
      <c r="CZ530">
        <v>57</v>
      </c>
      <c r="DA530">
        <v>107</v>
      </c>
      <c r="DB530">
        <v>49</v>
      </c>
      <c r="DC530">
        <v>13</v>
      </c>
      <c r="DD530">
        <v>53</v>
      </c>
      <c r="DE530">
        <v>423</v>
      </c>
      <c r="DF530">
        <v>1113</v>
      </c>
      <c r="DG530">
        <v>991</v>
      </c>
      <c r="DH530">
        <v>465</v>
      </c>
      <c r="DI530">
        <v>21</v>
      </c>
      <c r="DJ530">
        <v>14</v>
      </c>
      <c r="DK530">
        <v>101</v>
      </c>
      <c r="DL530">
        <v>52</v>
      </c>
      <c r="DM530">
        <v>3830</v>
      </c>
      <c r="DN530">
        <v>294</v>
      </c>
      <c r="DO530">
        <v>1339</v>
      </c>
      <c r="DP530">
        <v>197</v>
      </c>
      <c r="DQ530">
        <v>41</v>
      </c>
      <c r="DR530">
        <v>25</v>
      </c>
      <c r="DS530">
        <v>14</v>
      </c>
      <c r="DT530">
        <v>21</v>
      </c>
      <c r="DU530">
        <v>14</v>
      </c>
      <c r="DV530">
        <v>41</v>
      </c>
      <c r="DW530">
        <v>1536</v>
      </c>
      <c r="DX530" t="s">
        <v>1521</v>
      </c>
      <c r="DY530" t="s">
        <v>1096</v>
      </c>
      <c r="DZ530" t="s">
        <v>1692</v>
      </c>
      <c r="EA530" s="68" t="s">
        <v>700</v>
      </c>
      <c r="EB530">
        <v>56048</v>
      </c>
      <c r="EC530">
        <v>1</v>
      </c>
      <c r="ED530">
        <v>1.1000000000000001</v>
      </c>
      <c r="EE530">
        <v>1.6</v>
      </c>
      <c r="EF530">
        <v>6.5</v>
      </c>
      <c r="EG530">
        <v>5</v>
      </c>
      <c r="EH530">
        <v>0.9</v>
      </c>
      <c r="EI530">
        <v>1</v>
      </c>
      <c r="EJ530">
        <v>1.4</v>
      </c>
      <c r="EK530">
        <v>4.8</v>
      </c>
      <c r="EL530">
        <v>1.2</v>
      </c>
      <c r="EM530">
        <v>1.6</v>
      </c>
      <c r="EN530">
        <v>2.8</v>
      </c>
      <c r="EO530">
        <v>1.5</v>
      </c>
      <c r="EP530">
        <v>0.9</v>
      </c>
      <c r="EQ530">
        <v>1</v>
      </c>
      <c r="ER530">
        <v>49.9</v>
      </c>
      <c r="ES530">
        <v>68.8</v>
      </c>
      <c r="ET530">
        <v>47.5</v>
      </c>
      <c r="EU530">
        <v>31.1</v>
      </c>
      <c r="EV530">
        <v>33.200000000000003</v>
      </c>
      <c r="EW530">
        <v>12.7</v>
      </c>
      <c r="EX530">
        <v>1</v>
      </c>
      <c r="EY530">
        <v>1</v>
      </c>
      <c r="EZ530">
        <v>12.6</v>
      </c>
      <c r="FA530">
        <v>58.2</v>
      </c>
      <c r="FB530">
        <v>23.4</v>
      </c>
      <c r="FC530">
        <v>4.4000000000000004</v>
      </c>
      <c r="FD530">
        <v>1.1000000000000001</v>
      </c>
      <c r="FE530">
        <v>3.3</v>
      </c>
      <c r="FF530">
        <v>1.8</v>
      </c>
      <c r="FG530">
        <v>2.7</v>
      </c>
      <c r="FH530">
        <v>0.5</v>
      </c>
      <c r="FI530">
        <v>1.7</v>
      </c>
      <c r="FJ530">
        <v>1.8</v>
      </c>
      <c r="FK530">
        <v>7.8</v>
      </c>
      <c r="FL530">
        <v>2.5</v>
      </c>
      <c r="FM530">
        <v>1.1000000000000001</v>
      </c>
      <c r="FN530">
        <v>5.2</v>
      </c>
      <c r="FO530">
        <v>2.1</v>
      </c>
      <c r="FP530">
        <v>6.4</v>
      </c>
      <c r="FQ530">
        <v>1.8</v>
      </c>
      <c r="FR530">
        <v>1</v>
      </c>
      <c r="FS530">
        <v>27</v>
      </c>
      <c r="FZ530" s="115" t="s">
        <v>1871</v>
      </c>
      <c r="GA530" s="115" t="s">
        <v>1871</v>
      </c>
      <c r="GB530" t="s">
        <v>1336</v>
      </c>
      <c r="GC530" s="68" t="s">
        <v>2364</v>
      </c>
    </row>
    <row r="531" spans="1:185" x14ac:dyDescent="0.25">
      <c r="A531">
        <v>56055</v>
      </c>
      <c r="B531">
        <v>3971</v>
      </c>
      <c r="C531">
        <v>104</v>
      </c>
      <c r="D531">
        <v>985</v>
      </c>
      <c r="E531">
        <v>28</v>
      </c>
      <c r="F531">
        <v>2276</v>
      </c>
      <c r="G531">
        <v>76</v>
      </c>
      <c r="H531">
        <v>710</v>
      </c>
      <c r="I531">
        <v>0</v>
      </c>
      <c r="J531">
        <v>290</v>
      </c>
      <c r="K531">
        <v>0</v>
      </c>
      <c r="L531">
        <v>695</v>
      </c>
      <c r="M531">
        <v>28</v>
      </c>
      <c r="N531">
        <v>213</v>
      </c>
      <c r="O531">
        <v>7</v>
      </c>
      <c r="P531">
        <v>492</v>
      </c>
      <c r="Q531">
        <v>18</v>
      </c>
      <c r="R531">
        <v>558</v>
      </c>
      <c r="S531">
        <v>13</v>
      </c>
      <c r="T531">
        <v>478</v>
      </c>
      <c r="U531">
        <v>18</v>
      </c>
      <c r="V531">
        <v>535</v>
      </c>
      <c r="W531">
        <v>20</v>
      </c>
      <c r="X531">
        <v>2013</v>
      </c>
      <c r="Y531">
        <v>67</v>
      </c>
      <c r="Z531">
        <v>1958</v>
      </c>
      <c r="AA531">
        <v>37</v>
      </c>
      <c r="AB531">
        <v>3945</v>
      </c>
      <c r="AC531">
        <v>104</v>
      </c>
      <c r="AD531">
        <v>6</v>
      </c>
      <c r="AE531">
        <v>0</v>
      </c>
      <c r="AF531">
        <v>0</v>
      </c>
      <c r="AG531">
        <v>0</v>
      </c>
      <c r="AH531">
        <v>3</v>
      </c>
      <c r="AI531">
        <v>0</v>
      </c>
      <c r="AJ531">
        <v>0</v>
      </c>
      <c r="AK531">
        <v>0</v>
      </c>
      <c r="AL531">
        <v>17</v>
      </c>
      <c r="AM531">
        <v>0</v>
      </c>
      <c r="AN531">
        <v>24</v>
      </c>
      <c r="AO531">
        <v>0</v>
      </c>
      <c r="AP531">
        <v>3921</v>
      </c>
      <c r="AQ531">
        <v>104</v>
      </c>
      <c r="AR531">
        <v>387</v>
      </c>
      <c r="AS531">
        <v>11</v>
      </c>
      <c r="AT531">
        <v>3584</v>
      </c>
      <c r="AU531">
        <v>93</v>
      </c>
      <c r="AV531">
        <v>3936</v>
      </c>
      <c r="AW531">
        <v>104</v>
      </c>
      <c r="AX531">
        <v>35</v>
      </c>
      <c r="AY531">
        <v>0</v>
      </c>
      <c r="AZ531">
        <v>34</v>
      </c>
      <c r="BA531">
        <v>0</v>
      </c>
      <c r="BB531">
        <v>1</v>
      </c>
      <c r="BC531">
        <v>0</v>
      </c>
      <c r="BD531">
        <v>231</v>
      </c>
      <c r="BE531">
        <v>22</v>
      </c>
      <c r="BF531">
        <v>868</v>
      </c>
      <c r="BG531">
        <v>28</v>
      </c>
      <c r="BH531">
        <v>950</v>
      </c>
      <c r="BI531">
        <v>19</v>
      </c>
      <c r="BJ531">
        <v>724</v>
      </c>
      <c r="BK531">
        <v>0</v>
      </c>
      <c r="BL531">
        <v>1995</v>
      </c>
      <c r="BM531">
        <v>73</v>
      </c>
      <c r="BN531">
        <v>1975</v>
      </c>
      <c r="BO531">
        <v>72</v>
      </c>
      <c r="BP531">
        <v>20</v>
      </c>
      <c r="BQ531">
        <v>1</v>
      </c>
      <c r="BR531">
        <v>281</v>
      </c>
      <c r="BS531">
        <v>3</v>
      </c>
      <c r="BT531">
        <v>1527</v>
      </c>
      <c r="BU531">
        <v>56</v>
      </c>
      <c r="BV531">
        <v>503</v>
      </c>
      <c r="BW531">
        <v>17</v>
      </c>
      <c r="BX531">
        <v>246</v>
      </c>
      <c r="BY531">
        <v>3</v>
      </c>
      <c r="BZ531">
        <v>179</v>
      </c>
      <c r="CA531">
        <v>10</v>
      </c>
      <c r="CB531">
        <v>388</v>
      </c>
      <c r="CC531">
        <v>17</v>
      </c>
      <c r="CD531">
        <v>2004</v>
      </c>
      <c r="CE531">
        <v>51</v>
      </c>
      <c r="CF531">
        <v>1558</v>
      </c>
      <c r="CG531">
        <v>36</v>
      </c>
      <c r="CH531">
        <v>104</v>
      </c>
      <c r="CI531">
        <v>3867</v>
      </c>
      <c r="CJ531">
        <v>3335</v>
      </c>
      <c r="CK531">
        <v>1205</v>
      </c>
      <c r="CL531">
        <v>3702</v>
      </c>
      <c r="CM531">
        <v>49</v>
      </c>
      <c r="CN531">
        <v>32</v>
      </c>
      <c r="CO531">
        <v>93</v>
      </c>
      <c r="CP531">
        <v>178</v>
      </c>
      <c r="CQ531">
        <v>518</v>
      </c>
      <c r="CR531">
        <v>66</v>
      </c>
      <c r="CS531">
        <v>204</v>
      </c>
      <c r="CT531">
        <v>106</v>
      </c>
      <c r="CU531">
        <v>31</v>
      </c>
      <c r="CV531">
        <v>90</v>
      </c>
      <c r="CW531">
        <v>133</v>
      </c>
      <c r="CX531">
        <v>474</v>
      </c>
      <c r="CY531">
        <v>140</v>
      </c>
      <c r="CZ531">
        <v>93</v>
      </c>
      <c r="DA531">
        <v>58</v>
      </c>
      <c r="DB531">
        <v>50</v>
      </c>
      <c r="DC531">
        <v>22</v>
      </c>
      <c r="DD531">
        <v>62</v>
      </c>
      <c r="DE531">
        <v>492</v>
      </c>
      <c r="DF531">
        <v>1125</v>
      </c>
      <c r="DG531">
        <v>992</v>
      </c>
      <c r="DH531">
        <v>373</v>
      </c>
      <c r="DI531">
        <v>30</v>
      </c>
      <c r="DJ531">
        <v>17</v>
      </c>
      <c r="DK531">
        <v>103</v>
      </c>
      <c r="DL531">
        <v>97</v>
      </c>
      <c r="DM531">
        <v>3613</v>
      </c>
      <c r="DN531">
        <v>306</v>
      </c>
      <c r="DO531">
        <v>1296</v>
      </c>
      <c r="DP531">
        <v>321</v>
      </c>
      <c r="DQ531">
        <v>31</v>
      </c>
      <c r="DR531">
        <v>49</v>
      </c>
      <c r="DS531">
        <v>36</v>
      </c>
      <c r="DT531">
        <v>59</v>
      </c>
      <c r="DU531">
        <v>53</v>
      </c>
      <c r="DV531">
        <v>83</v>
      </c>
      <c r="DW531">
        <v>1617</v>
      </c>
      <c r="DX531" t="s">
        <v>1521</v>
      </c>
      <c r="DY531" t="s">
        <v>1022</v>
      </c>
      <c r="DZ531" t="s">
        <v>1693</v>
      </c>
      <c r="EA531" s="68" t="s">
        <v>700</v>
      </c>
      <c r="EB531">
        <v>56055</v>
      </c>
      <c r="EC531">
        <v>1.2</v>
      </c>
      <c r="ED531">
        <v>5.9</v>
      </c>
      <c r="EE531">
        <v>3.6</v>
      </c>
      <c r="EF531">
        <v>4.8</v>
      </c>
      <c r="EG531">
        <v>4.7</v>
      </c>
      <c r="EH531">
        <v>2.7</v>
      </c>
      <c r="EI531">
        <v>3.2</v>
      </c>
      <c r="EJ531">
        <v>3.3</v>
      </c>
      <c r="EK531">
        <v>4</v>
      </c>
      <c r="EL531">
        <v>2.6</v>
      </c>
      <c r="EM531">
        <v>1.6</v>
      </c>
      <c r="EN531">
        <v>2.4</v>
      </c>
      <c r="EO531">
        <v>1.7</v>
      </c>
      <c r="EP531">
        <v>1.3</v>
      </c>
      <c r="EQ531">
        <v>1.2</v>
      </c>
      <c r="ER531">
        <v>88.8</v>
      </c>
      <c r="ET531">
        <v>100</v>
      </c>
      <c r="EV531">
        <v>52.8</v>
      </c>
      <c r="EW531">
        <v>44.4</v>
      </c>
      <c r="EX531">
        <v>1.2</v>
      </c>
      <c r="EY531">
        <v>1.2</v>
      </c>
      <c r="EZ531">
        <v>36.700000000000003</v>
      </c>
      <c r="FA531">
        <v>37.299999999999997</v>
      </c>
      <c r="FB531">
        <v>100</v>
      </c>
      <c r="FC531">
        <v>3.4</v>
      </c>
      <c r="FD531">
        <v>1.2</v>
      </c>
      <c r="FE531">
        <v>10.8</v>
      </c>
      <c r="FF531">
        <v>2.1</v>
      </c>
      <c r="FG531">
        <v>1.5</v>
      </c>
      <c r="FH531">
        <v>2.4</v>
      </c>
      <c r="FI531">
        <v>1.9</v>
      </c>
      <c r="FJ531">
        <v>1.9</v>
      </c>
      <c r="FK531">
        <v>11.9</v>
      </c>
      <c r="FL531">
        <v>1.5</v>
      </c>
      <c r="FM531">
        <v>2.1</v>
      </c>
      <c r="FN531">
        <v>2.4</v>
      </c>
      <c r="FO531">
        <v>1.7</v>
      </c>
      <c r="FP531">
        <v>3.7</v>
      </c>
      <c r="FQ531">
        <v>1.9</v>
      </c>
      <c r="FR531">
        <v>1.7</v>
      </c>
      <c r="FS531">
        <v>11</v>
      </c>
      <c r="FZ531" s="115" t="s">
        <v>1871</v>
      </c>
      <c r="GA531" s="115" t="s">
        <v>1871</v>
      </c>
      <c r="GB531" t="s">
        <v>1337</v>
      </c>
      <c r="GC531" s="68" t="s">
        <v>2364</v>
      </c>
    </row>
    <row r="532" spans="1:185" x14ac:dyDescent="0.25">
      <c r="A532">
        <v>56057</v>
      </c>
      <c r="B532">
        <v>3929</v>
      </c>
      <c r="C532">
        <v>325</v>
      </c>
      <c r="D532">
        <v>1074</v>
      </c>
      <c r="E532">
        <v>64</v>
      </c>
      <c r="F532">
        <v>2230</v>
      </c>
      <c r="G532">
        <v>261</v>
      </c>
      <c r="H532">
        <v>625</v>
      </c>
      <c r="I532">
        <v>0</v>
      </c>
      <c r="J532">
        <v>418</v>
      </c>
      <c r="K532">
        <v>0</v>
      </c>
      <c r="L532">
        <v>656</v>
      </c>
      <c r="M532">
        <v>64</v>
      </c>
      <c r="N532">
        <v>234</v>
      </c>
      <c r="O532">
        <v>19</v>
      </c>
      <c r="P532">
        <v>483</v>
      </c>
      <c r="Q532">
        <v>40</v>
      </c>
      <c r="R532">
        <v>598</v>
      </c>
      <c r="S532">
        <v>111</v>
      </c>
      <c r="T532">
        <v>414</v>
      </c>
      <c r="U532">
        <v>69</v>
      </c>
      <c r="V532">
        <v>501</v>
      </c>
      <c r="W532">
        <v>22</v>
      </c>
      <c r="X532">
        <v>2071</v>
      </c>
      <c r="Y532">
        <v>187</v>
      </c>
      <c r="Z532">
        <v>1858</v>
      </c>
      <c r="AA532">
        <v>138</v>
      </c>
      <c r="AB532">
        <v>3700</v>
      </c>
      <c r="AC532">
        <v>268</v>
      </c>
      <c r="AD532">
        <v>0</v>
      </c>
      <c r="AE532">
        <v>0</v>
      </c>
      <c r="AF532">
        <v>5</v>
      </c>
      <c r="AG532">
        <v>0</v>
      </c>
      <c r="AH532">
        <v>11</v>
      </c>
      <c r="AI532">
        <v>0</v>
      </c>
      <c r="AJ532">
        <v>194</v>
      </c>
      <c r="AK532">
        <v>57</v>
      </c>
      <c r="AL532">
        <v>19</v>
      </c>
      <c r="AM532">
        <v>0</v>
      </c>
      <c r="AN532">
        <v>622</v>
      </c>
      <c r="AO532">
        <v>243</v>
      </c>
      <c r="AP532">
        <v>3284</v>
      </c>
      <c r="AQ532">
        <v>82</v>
      </c>
      <c r="AR532">
        <v>408</v>
      </c>
      <c r="AS532">
        <v>14</v>
      </c>
      <c r="AT532">
        <v>3521</v>
      </c>
      <c r="AU532">
        <v>311</v>
      </c>
      <c r="AV532">
        <v>3573</v>
      </c>
      <c r="AW532">
        <v>85</v>
      </c>
      <c r="AX532">
        <v>356</v>
      </c>
      <c r="AY532">
        <v>240</v>
      </c>
      <c r="AZ532">
        <v>24</v>
      </c>
      <c r="BA532">
        <v>0</v>
      </c>
      <c r="BB532">
        <v>332</v>
      </c>
      <c r="BC532">
        <v>240</v>
      </c>
      <c r="BD532">
        <v>287</v>
      </c>
      <c r="BE532">
        <v>131</v>
      </c>
      <c r="BF532">
        <v>1042</v>
      </c>
      <c r="BG532">
        <v>93</v>
      </c>
      <c r="BH532">
        <v>823</v>
      </c>
      <c r="BI532">
        <v>18</v>
      </c>
      <c r="BJ532">
        <v>469</v>
      </c>
      <c r="BK532">
        <v>0</v>
      </c>
      <c r="BL532">
        <v>1918</v>
      </c>
      <c r="BM532">
        <v>159</v>
      </c>
      <c r="BN532">
        <v>1827</v>
      </c>
      <c r="BO532">
        <v>142</v>
      </c>
      <c r="BP532">
        <v>91</v>
      </c>
      <c r="BQ532">
        <v>17</v>
      </c>
      <c r="BR532">
        <v>312</v>
      </c>
      <c r="BS532">
        <v>102</v>
      </c>
      <c r="BT532">
        <v>1358</v>
      </c>
      <c r="BU532">
        <v>76</v>
      </c>
      <c r="BV532">
        <v>631</v>
      </c>
      <c r="BW532">
        <v>99</v>
      </c>
      <c r="BX532">
        <v>241</v>
      </c>
      <c r="BY532">
        <v>86</v>
      </c>
      <c r="BZ532">
        <v>508</v>
      </c>
      <c r="CA532">
        <v>126</v>
      </c>
      <c r="CB532">
        <v>712</v>
      </c>
      <c r="CC532">
        <v>142</v>
      </c>
      <c r="CD532">
        <v>1636</v>
      </c>
      <c r="CE532">
        <v>135</v>
      </c>
      <c r="CF532">
        <v>1559</v>
      </c>
      <c r="CG532">
        <v>48</v>
      </c>
      <c r="CH532">
        <v>325</v>
      </c>
      <c r="CI532">
        <v>3604</v>
      </c>
      <c r="CJ532">
        <v>2624</v>
      </c>
      <c r="CK532">
        <v>1420</v>
      </c>
      <c r="CL532">
        <v>3025</v>
      </c>
      <c r="CM532">
        <v>610</v>
      </c>
      <c r="CN532">
        <v>332</v>
      </c>
      <c r="CO532">
        <v>146</v>
      </c>
      <c r="CP532">
        <v>296</v>
      </c>
      <c r="CQ532">
        <v>345</v>
      </c>
      <c r="CR532">
        <v>48</v>
      </c>
      <c r="CS532">
        <v>169</v>
      </c>
      <c r="CT532">
        <v>113</v>
      </c>
      <c r="CU532">
        <v>26</v>
      </c>
      <c r="CV532">
        <v>73</v>
      </c>
      <c r="CW532">
        <v>81</v>
      </c>
      <c r="CX532">
        <v>401</v>
      </c>
      <c r="CY532">
        <v>105</v>
      </c>
      <c r="CZ532">
        <v>63</v>
      </c>
      <c r="DA532">
        <v>99</v>
      </c>
      <c r="DB532">
        <v>65</v>
      </c>
      <c r="DC532">
        <v>29</v>
      </c>
      <c r="DD532">
        <v>130</v>
      </c>
      <c r="DE532">
        <v>570</v>
      </c>
      <c r="DF532">
        <v>994</v>
      </c>
      <c r="DG532">
        <v>811</v>
      </c>
      <c r="DH532">
        <v>353</v>
      </c>
      <c r="DI532">
        <v>82</v>
      </c>
      <c r="DJ532">
        <v>45</v>
      </c>
      <c r="DK532">
        <v>101</v>
      </c>
      <c r="DL532">
        <v>77</v>
      </c>
      <c r="DM532">
        <v>3301</v>
      </c>
      <c r="DN532">
        <v>488</v>
      </c>
      <c r="DO532">
        <v>1206</v>
      </c>
      <c r="DP532">
        <v>358</v>
      </c>
      <c r="DQ532">
        <v>75</v>
      </c>
      <c r="DR532">
        <v>36</v>
      </c>
      <c r="DS532">
        <v>28</v>
      </c>
      <c r="DT532">
        <v>35</v>
      </c>
      <c r="DU532">
        <v>16</v>
      </c>
      <c r="DV532">
        <v>132</v>
      </c>
      <c r="DW532">
        <v>1564</v>
      </c>
      <c r="DX532" t="s">
        <v>1521</v>
      </c>
      <c r="DY532" t="s">
        <v>1055</v>
      </c>
      <c r="DZ532" t="s">
        <v>1694</v>
      </c>
      <c r="EA532" s="68" t="s">
        <v>700</v>
      </c>
      <c r="EB532">
        <v>56057</v>
      </c>
      <c r="EC532">
        <v>2</v>
      </c>
      <c r="ED532">
        <v>4.0999999999999996</v>
      </c>
      <c r="EE532">
        <v>8.9</v>
      </c>
      <c r="EF532">
        <v>8.6999999999999993</v>
      </c>
      <c r="EG532">
        <v>6.5</v>
      </c>
      <c r="EH532">
        <v>9.8000000000000007</v>
      </c>
      <c r="EI532">
        <v>7.2</v>
      </c>
      <c r="EJ532">
        <v>4</v>
      </c>
      <c r="EK532">
        <v>4.7</v>
      </c>
      <c r="EL532">
        <v>5.6</v>
      </c>
      <c r="EM532">
        <v>3</v>
      </c>
      <c r="EN532">
        <v>2.8</v>
      </c>
      <c r="EO532">
        <v>2.7</v>
      </c>
      <c r="EP532">
        <v>2.8</v>
      </c>
      <c r="EQ532">
        <v>2.2999999999999998</v>
      </c>
      <c r="ES532">
        <v>97.3</v>
      </c>
      <c r="ET532">
        <v>65.599999999999994</v>
      </c>
      <c r="EU532">
        <v>21</v>
      </c>
      <c r="EV532">
        <v>49.9</v>
      </c>
      <c r="EW532">
        <v>13.9</v>
      </c>
      <c r="EX532">
        <v>1.4</v>
      </c>
      <c r="EY532">
        <v>1.3</v>
      </c>
      <c r="EZ532">
        <v>18.399999999999999</v>
      </c>
      <c r="FA532">
        <v>44.4</v>
      </c>
      <c r="FB532">
        <v>19.5</v>
      </c>
      <c r="FC532">
        <v>5.0999999999999996</v>
      </c>
      <c r="FD532">
        <v>2.2000000000000002</v>
      </c>
      <c r="FE532">
        <v>14.2</v>
      </c>
      <c r="FF532">
        <v>4.5999999999999996</v>
      </c>
      <c r="FG532">
        <v>2.2999999999999998</v>
      </c>
      <c r="FH532">
        <v>3.7</v>
      </c>
      <c r="FI532">
        <v>2.8</v>
      </c>
      <c r="FJ532">
        <v>3.3</v>
      </c>
      <c r="FK532">
        <v>18.399999999999999</v>
      </c>
      <c r="FL532">
        <v>9.1999999999999993</v>
      </c>
      <c r="FM532">
        <v>3.4</v>
      </c>
      <c r="FN532">
        <v>6.7</v>
      </c>
      <c r="FO532">
        <v>10.1</v>
      </c>
      <c r="FP532">
        <v>10</v>
      </c>
      <c r="FQ532">
        <v>4.0999999999999996</v>
      </c>
      <c r="FR532">
        <v>2.5</v>
      </c>
      <c r="FS532">
        <v>85</v>
      </c>
      <c r="FZ532" s="115" t="s">
        <v>1871</v>
      </c>
      <c r="GA532" s="115" t="s">
        <v>1871</v>
      </c>
      <c r="GB532" t="s">
        <v>1338</v>
      </c>
      <c r="GC532" s="68" t="s">
        <v>2364</v>
      </c>
    </row>
    <row r="533" spans="1:185" x14ac:dyDescent="0.25">
      <c r="A533">
        <v>56058</v>
      </c>
      <c r="B533">
        <v>5652</v>
      </c>
      <c r="C533">
        <v>337</v>
      </c>
      <c r="D533">
        <v>1373</v>
      </c>
      <c r="E533">
        <v>77</v>
      </c>
      <c r="F533">
        <v>3282</v>
      </c>
      <c r="G533">
        <v>260</v>
      </c>
      <c r="H533">
        <v>997</v>
      </c>
      <c r="I533">
        <v>0</v>
      </c>
      <c r="J533">
        <v>415</v>
      </c>
      <c r="K533">
        <v>0</v>
      </c>
      <c r="L533">
        <v>958</v>
      </c>
      <c r="M533">
        <v>77</v>
      </c>
      <c r="N533">
        <v>406</v>
      </c>
      <c r="O533">
        <v>37</v>
      </c>
      <c r="P533">
        <v>657</v>
      </c>
      <c r="Q533">
        <v>66</v>
      </c>
      <c r="R533">
        <v>761</v>
      </c>
      <c r="S533">
        <v>105</v>
      </c>
      <c r="T533">
        <v>707</v>
      </c>
      <c r="U533">
        <v>38</v>
      </c>
      <c r="V533">
        <v>751</v>
      </c>
      <c r="W533">
        <v>14</v>
      </c>
      <c r="X533">
        <v>2843</v>
      </c>
      <c r="Y533">
        <v>213</v>
      </c>
      <c r="Z533">
        <v>2809</v>
      </c>
      <c r="AA533">
        <v>124</v>
      </c>
      <c r="AB533">
        <v>5243</v>
      </c>
      <c r="AC533">
        <v>329</v>
      </c>
      <c r="AD533">
        <v>101</v>
      </c>
      <c r="AE533">
        <v>0</v>
      </c>
      <c r="AF533">
        <v>5</v>
      </c>
      <c r="AG533">
        <v>0</v>
      </c>
      <c r="AH533">
        <v>79</v>
      </c>
      <c r="AI533">
        <v>0</v>
      </c>
      <c r="AJ533">
        <v>93</v>
      </c>
      <c r="AK533">
        <v>8</v>
      </c>
      <c r="AL533">
        <v>131</v>
      </c>
      <c r="AM533">
        <v>0</v>
      </c>
      <c r="AN533">
        <v>624</v>
      </c>
      <c r="AO533">
        <v>51</v>
      </c>
      <c r="AP533">
        <v>4697</v>
      </c>
      <c r="AQ533">
        <v>278</v>
      </c>
      <c r="AR533">
        <v>593</v>
      </c>
      <c r="AS533">
        <v>7</v>
      </c>
      <c r="AT533">
        <v>5059</v>
      </c>
      <c r="AU533">
        <v>330</v>
      </c>
      <c r="AV533">
        <v>5448</v>
      </c>
      <c r="AW533">
        <v>311</v>
      </c>
      <c r="AX533">
        <v>204</v>
      </c>
      <c r="AY533">
        <v>26</v>
      </c>
      <c r="AZ533">
        <v>83</v>
      </c>
      <c r="BA533">
        <v>0</v>
      </c>
      <c r="BB533">
        <v>121</v>
      </c>
      <c r="BC533">
        <v>26</v>
      </c>
      <c r="BD533">
        <v>319</v>
      </c>
      <c r="BE533">
        <v>42</v>
      </c>
      <c r="BF533">
        <v>1251</v>
      </c>
      <c r="BG533">
        <v>97</v>
      </c>
      <c r="BH533">
        <v>1413</v>
      </c>
      <c r="BI533">
        <v>81</v>
      </c>
      <c r="BJ533">
        <v>890</v>
      </c>
      <c r="BK533">
        <v>3</v>
      </c>
      <c r="BL533">
        <v>2714</v>
      </c>
      <c r="BM533">
        <v>218</v>
      </c>
      <c r="BN533">
        <v>2636</v>
      </c>
      <c r="BO533">
        <v>198</v>
      </c>
      <c r="BP533">
        <v>78</v>
      </c>
      <c r="BQ533">
        <v>20</v>
      </c>
      <c r="BR533">
        <v>568</v>
      </c>
      <c r="BS533">
        <v>42</v>
      </c>
      <c r="BT533">
        <v>2009</v>
      </c>
      <c r="BU533">
        <v>126</v>
      </c>
      <c r="BV533">
        <v>869</v>
      </c>
      <c r="BW533">
        <v>127</v>
      </c>
      <c r="BX533">
        <v>404</v>
      </c>
      <c r="BY533">
        <v>7</v>
      </c>
      <c r="BZ533">
        <v>587</v>
      </c>
      <c r="CA533">
        <v>46</v>
      </c>
      <c r="CB533">
        <v>927</v>
      </c>
      <c r="CC533">
        <v>52</v>
      </c>
      <c r="CD533">
        <v>2660</v>
      </c>
      <c r="CE533">
        <v>268</v>
      </c>
      <c r="CF533">
        <v>2035</v>
      </c>
      <c r="CG533">
        <v>17</v>
      </c>
      <c r="CH533">
        <v>337</v>
      </c>
      <c r="CI533">
        <v>5315</v>
      </c>
      <c r="CJ533">
        <v>4330</v>
      </c>
      <c r="CK533">
        <v>2000</v>
      </c>
      <c r="CL533">
        <v>4731</v>
      </c>
      <c r="CM533">
        <v>671</v>
      </c>
      <c r="CN533">
        <v>138</v>
      </c>
      <c r="CO533">
        <v>127</v>
      </c>
      <c r="CP533">
        <v>207</v>
      </c>
      <c r="CQ533">
        <v>849</v>
      </c>
      <c r="CR533">
        <v>105</v>
      </c>
      <c r="CS533">
        <v>236</v>
      </c>
      <c r="CT533">
        <v>134</v>
      </c>
      <c r="CU533">
        <v>25</v>
      </c>
      <c r="CV533">
        <v>121</v>
      </c>
      <c r="CW533">
        <v>159</v>
      </c>
      <c r="CX533">
        <v>536</v>
      </c>
      <c r="CY533">
        <v>182</v>
      </c>
      <c r="CZ533">
        <v>109</v>
      </c>
      <c r="DA533">
        <v>85</v>
      </c>
      <c r="DB533">
        <v>47</v>
      </c>
      <c r="DC533">
        <v>39</v>
      </c>
      <c r="DD533">
        <v>297</v>
      </c>
      <c r="DE533">
        <v>712</v>
      </c>
      <c r="DF533">
        <v>1585</v>
      </c>
      <c r="DG533">
        <v>1256</v>
      </c>
      <c r="DH533">
        <v>498</v>
      </c>
      <c r="DI533">
        <v>87</v>
      </c>
      <c r="DJ533">
        <v>30</v>
      </c>
      <c r="DK533">
        <v>242</v>
      </c>
      <c r="DL533">
        <v>156</v>
      </c>
      <c r="DM533">
        <v>4850</v>
      </c>
      <c r="DN533">
        <v>735</v>
      </c>
      <c r="DO533">
        <v>1726</v>
      </c>
      <c r="DP533">
        <v>571</v>
      </c>
      <c r="DQ533">
        <v>115</v>
      </c>
      <c r="DR533">
        <v>86</v>
      </c>
      <c r="DS533">
        <v>75</v>
      </c>
      <c r="DT533">
        <v>46</v>
      </c>
      <c r="DU533">
        <v>102</v>
      </c>
      <c r="DV533">
        <v>107</v>
      </c>
      <c r="DW533">
        <v>2297</v>
      </c>
      <c r="DX533" t="s">
        <v>1521</v>
      </c>
      <c r="DY533" t="s">
        <v>1055</v>
      </c>
      <c r="DZ533" t="s">
        <v>1055</v>
      </c>
      <c r="EA533" s="68" t="s">
        <v>700</v>
      </c>
      <c r="EB533">
        <v>56058</v>
      </c>
      <c r="EC533">
        <v>2.2999999999999998</v>
      </c>
      <c r="ED533">
        <v>4.0999999999999996</v>
      </c>
      <c r="EE533">
        <v>5</v>
      </c>
      <c r="EF533">
        <v>8.8000000000000007</v>
      </c>
      <c r="EG533">
        <v>7</v>
      </c>
      <c r="EH533">
        <v>8.1999999999999993</v>
      </c>
      <c r="EI533">
        <v>3.7</v>
      </c>
      <c r="EJ533">
        <v>1.7</v>
      </c>
      <c r="EK533">
        <v>3.2</v>
      </c>
      <c r="EL533">
        <v>3.6</v>
      </c>
      <c r="EM533">
        <v>2.9</v>
      </c>
      <c r="EN533">
        <v>1.7</v>
      </c>
      <c r="EO533">
        <v>3.1</v>
      </c>
      <c r="EP533">
        <v>2</v>
      </c>
      <c r="EQ533">
        <v>2.4</v>
      </c>
      <c r="ER533">
        <v>15.9</v>
      </c>
      <c r="ES533">
        <v>97.3</v>
      </c>
      <c r="ET533">
        <v>19.7</v>
      </c>
      <c r="EU533">
        <v>18.399999999999999</v>
      </c>
      <c r="EV533">
        <v>12.5</v>
      </c>
      <c r="EW533">
        <v>7.1</v>
      </c>
      <c r="EX533">
        <v>2.5</v>
      </c>
      <c r="EY533">
        <v>2.4</v>
      </c>
      <c r="EZ533">
        <v>14.3</v>
      </c>
      <c r="FA533">
        <v>18.899999999999999</v>
      </c>
      <c r="FB533">
        <v>21.9</v>
      </c>
      <c r="FC533">
        <v>1.4</v>
      </c>
      <c r="FD533">
        <v>2.5</v>
      </c>
      <c r="FE533">
        <v>10.1</v>
      </c>
      <c r="FF533">
        <v>5</v>
      </c>
      <c r="FG533">
        <v>3.5</v>
      </c>
      <c r="FH533">
        <v>0.5</v>
      </c>
      <c r="FI533">
        <v>3.1</v>
      </c>
      <c r="FJ533">
        <v>3.1</v>
      </c>
      <c r="FK533">
        <v>27.9</v>
      </c>
      <c r="FL533">
        <v>6.3</v>
      </c>
      <c r="FM533">
        <v>3</v>
      </c>
      <c r="FN533">
        <v>8.5</v>
      </c>
      <c r="FO533">
        <v>1.9</v>
      </c>
      <c r="FP533">
        <v>4.3</v>
      </c>
      <c r="FQ533">
        <v>4.3</v>
      </c>
      <c r="FR533">
        <v>0.9</v>
      </c>
      <c r="FS533">
        <v>43</v>
      </c>
      <c r="FZ533" s="115" t="s">
        <v>1871</v>
      </c>
      <c r="GA533" s="115" t="s">
        <v>1871</v>
      </c>
      <c r="GB533" t="s">
        <v>1339</v>
      </c>
      <c r="GC533" s="68" t="s">
        <v>2364</v>
      </c>
    </row>
    <row r="534" spans="1:185" x14ac:dyDescent="0.25">
      <c r="A534">
        <v>56062</v>
      </c>
      <c r="B534">
        <v>3483</v>
      </c>
      <c r="C534">
        <v>323</v>
      </c>
      <c r="D534">
        <v>969</v>
      </c>
      <c r="E534">
        <v>68</v>
      </c>
      <c r="F534">
        <v>1976</v>
      </c>
      <c r="G534">
        <v>255</v>
      </c>
      <c r="H534">
        <v>538</v>
      </c>
      <c r="I534">
        <v>0</v>
      </c>
      <c r="J534">
        <v>428</v>
      </c>
      <c r="K534">
        <v>57</v>
      </c>
      <c r="L534">
        <v>541</v>
      </c>
      <c r="M534">
        <v>11</v>
      </c>
      <c r="N534">
        <v>374</v>
      </c>
      <c r="O534">
        <v>137</v>
      </c>
      <c r="P534">
        <v>342</v>
      </c>
      <c r="Q534">
        <v>64</v>
      </c>
      <c r="R534">
        <v>349</v>
      </c>
      <c r="S534">
        <v>20</v>
      </c>
      <c r="T534">
        <v>380</v>
      </c>
      <c r="U534">
        <v>29</v>
      </c>
      <c r="V534">
        <v>531</v>
      </c>
      <c r="W534">
        <v>5</v>
      </c>
      <c r="X534">
        <v>1673</v>
      </c>
      <c r="Y534">
        <v>209</v>
      </c>
      <c r="Z534">
        <v>1810</v>
      </c>
      <c r="AA534">
        <v>114</v>
      </c>
      <c r="AB534">
        <v>3035</v>
      </c>
      <c r="AC534">
        <v>307</v>
      </c>
      <c r="AD534">
        <v>98</v>
      </c>
      <c r="AE534">
        <v>9</v>
      </c>
      <c r="AF534">
        <v>63</v>
      </c>
      <c r="AG534">
        <v>0</v>
      </c>
      <c r="AH534">
        <v>27</v>
      </c>
      <c r="AI534">
        <v>0</v>
      </c>
      <c r="AJ534">
        <v>187</v>
      </c>
      <c r="AK534">
        <v>7</v>
      </c>
      <c r="AL534">
        <v>73</v>
      </c>
      <c r="AM534">
        <v>0</v>
      </c>
      <c r="AN534">
        <v>769</v>
      </c>
      <c r="AO534">
        <v>239</v>
      </c>
      <c r="AP534">
        <v>2541</v>
      </c>
      <c r="AQ534">
        <v>75</v>
      </c>
      <c r="AR534">
        <v>520</v>
      </c>
      <c r="AS534">
        <v>0</v>
      </c>
      <c r="AT534">
        <v>2963</v>
      </c>
      <c r="AU534">
        <v>323</v>
      </c>
      <c r="AV534">
        <v>3091</v>
      </c>
      <c r="AW534">
        <v>196</v>
      </c>
      <c r="AX534">
        <v>392</v>
      </c>
      <c r="AY534">
        <v>127</v>
      </c>
      <c r="AZ534">
        <v>132</v>
      </c>
      <c r="BA534">
        <v>0</v>
      </c>
      <c r="BB534">
        <v>260</v>
      </c>
      <c r="BC534">
        <v>127</v>
      </c>
      <c r="BD534">
        <v>343</v>
      </c>
      <c r="BE534">
        <v>45</v>
      </c>
      <c r="BF534">
        <v>714</v>
      </c>
      <c r="BG534">
        <v>31</v>
      </c>
      <c r="BH534">
        <v>674</v>
      </c>
      <c r="BI534">
        <v>22</v>
      </c>
      <c r="BJ534">
        <v>409</v>
      </c>
      <c r="BK534">
        <v>20</v>
      </c>
      <c r="BL534">
        <v>1682</v>
      </c>
      <c r="BM534">
        <v>244</v>
      </c>
      <c r="BN534">
        <v>1656</v>
      </c>
      <c r="BO534">
        <v>240</v>
      </c>
      <c r="BP534">
        <v>26</v>
      </c>
      <c r="BQ534">
        <v>4</v>
      </c>
      <c r="BR534">
        <v>294</v>
      </c>
      <c r="BS534">
        <v>11</v>
      </c>
      <c r="BT534">
        <v>1184</v>
      </c>
      <c r="BU534">
        <v>205</v>
      </c>
      <c r="BV534">
        <v>532</v>
      </c>
      <c r="BW534">
        <v>45</v>
      </c>
      <c r="BX534">
        <v>260</v>
      </c>
      <c r="BY534">
        <v>5</v>
      </c>
      <c r="BZ534">
        <v>426</v>
      </c>
      <c r="CA534">
        <v>17</v>
      </c>
      <c r="CB534">
        <v>641</v>
      </c>
      <c r="CC534">
        <v>62</v>
      </c>
      <c r="CD534">
        <v>1661</v>
      </c>
      <c r="CE534">
        <v>105</v>
      </c>
      <c r="CF534">
        <v>1181</v>
      </c>
      <c r="CG534">
        <v>156</v>
      </c>
      <c r="CH534">
        <v>323</v>
      </c>
      <c r="CI534">
        <v>3160</v>
      </c>
      <c r="CJ534">
        <v>2255</v>
      </c>
      <c r="CK534">
        <v>1507</v>
      </c>
      <c r="CL534">
        <v>2559</v>
      </c>
      <c r="CM534">
        <v>598</v>
      </c>
      <c r="CN534">
        <v>316</v>
      </c>
      <c r="CO534">
        <v>73</v>
      </c>
      <c r="CP534">
        <v>111</v>
      </c>
      <c r="CQ534">
        <v>468</v>
      </c>
      <c r="CR534">
        <v>24</v>
      </c>
      <c r="CS534">
        <v>156</v>
      </c>
      <c r="CT534">
        <v>92</v>
      </c>
      <c r="CU534">
        <v>36</v>
      </c>
      <c r="CV534">
        <v>87</v>
      </c>
      <c r="CW534">
        <v>83</v>
      </c>
      <c r="CX534">
        <v>571</v>
      </c>
      <c r="CY534">
        <v>87</v>
      </c>
      <c r="CZ534">
        <v>53</v>
      </c>
      <c r="DA534">
        <v>32</v>
      </c>
      <c r="DB534">
        <v>56</v>
      </c>
      <c r="DC534">
        <v>44</v>
      </c>
      <c r="DD534">
        <v>126</v>
      </c>
      <c r="DE534">
        <v>435</v>
      </c>
      <c r="DF534">
        <v>871</v>
      </c>
      <c r="DG534">
        <v>640</v>
      </c>
      <c r="DH534">
        <v>249</v>
      </c>
      <c r="DI534">
        <v>67</v>
      </c>
      <c r="DJ534">
        <v>17</v>
      </c>
      <c r="DK534">
        <v>164</v>
      </c>
      <c r="DL534">
        <v>137</v>
      </c>
      <c r="DM534">
        <v>3184</v>
      </c>
      <c r="DN534">
        <v>308</v>
      </c>
      <c r="DO534">
        <v>898</v>
      </c>
      <c r="DP534">
        <v>408</v>
      </c>
      <c r="DQ534">
        <v>84</v>
      </c>
      <c r="DR534">
        <v>53</v>
      </c>
      <c r="DS534">
        <v>27</v>
      </c>
      <c r="DT534">
        <v>33</v>
      </c>
      <c r="DU534">
        <v>35</v>
      </c>
      <c r="DV534">
        <v>132</v>
      </c>
      <c r="DW534">
        <v>1306</v>
      </c>
      <c r="DX534" t="s">
        <v>1521</v>
      </c>
      <c r="DY534" t="s">
        <v>1098</v>
      </c>
      <c r="DZ534" t="s">
        <v>1695</v>
      </c>
      <c r="EA534" s="68" t="s">
        <v>700</v>
      </c>
      <c r="EB534">
        <v>56062</v>
      </c>
      <c r="EC534">
        <v>4.2</v>
      </c>
      <c r="ED534">
        <v>11.6</v>
      </c>
      <c r="EE534">
        <v>2.2999999999999998</v>
      </c>
      <c r="EF534">
        <v>20.8</v>
      </c>
      <c r="EG534">
        <v>9.6999999999999993</v>
      </c>
      <c r="EH534">
        <v>5.6</v>
      </c>
      <c r="EI534">
        <v>6.5</v>
      </c>
      <c r="EJ534">
        <v>1.1000000000000001</v>
      </c>
      <c r="EK534">
        <v>6.6</v>
      </c>
      <c r="EL534">
        <v>5.7</v>
      </c>
      <c r="EM534">
        <v>5.4</v>
      </c>
      <c r="EN534">
        <v>3.2</v>
      </c>
      <c r="EO534">
        <v>6.3</v>
      </c>
      <c r="EP534">
        <v>3.2</v>
      </c>
      <c r="EQ534">
        <v>4.8</v>
      </c>
      <c r="ER534">
        <v>25.9</v>
      </c>
      <c r="ES534">
        <v>23.9</v>
      </c>
      <c r="ET534">
        <v>41.9</v>
      </c>
      <c r="EU534">
        <v>5.0999999999999996</v>
      </c>
      <c r="EV534">
        <v>21.1</v>
      </c>
      <c r="EW534">
        <v>16.7</v>
      </c>
      <c r="EX534">
        <v>1.3</v>
      </c>
      <c r="EY534">
        <v>3.6</v>
      </c>
      <c r="EZ534">
        <v>19.600000000000001</v>
      </c>
      <c r="FA534">
        <v>12.4</v>
      </c>
      <c r="FB534">
        <v>24.2</v>
      </c>
      <c r="FC534">
        <v>3.3</v>
      </c>
      <c r="FD534">
        <v>5</v>
      </c>
      <c r="FE534">
        <v>9.3000000000000007</v>
      </c>
      <c r="FF534">
        <v>3</v>
      </c>
      <c r="FG534">
        <v>1.9</v>
      </c>
      <c r="FH534">
        <v>3.2</v>
      </c>
      <c r="FI534">
        <v>6.3</v>
      </c>
      <c r="FJ534">
        <v>6.5</v>
      </c>
      <c r="FK534">
        <v>22.6</v>
      </c>
      <c r="FL534">
        <v>3.4</v>
      </c>
      <c r="FM534">
        <v>8.4</v>
      </c>
      <c r="FN534">
        <v>5.0999999999999996</v>
      </c>
      <c r="FO534">
        <v>2.6</v>
      </c>
      <c r="FP534">
        <v>6.9</v>
      </c>
      <c r="FQ534">
        <v>3.3</v>
      </c>
      <c r="FR534">
        <v>9.4</v>
      </c>
      <c r="FS534">
        <v>11</v>
      </c>
      <c r="FZ534" t="s">
        <v>1871</v>
      </c>
      <c r="GA534" t="s">
        <v>1872</v>
      </c>
      <c r="GB534" t="s">
        <v>1340</v>
      </c>
      <c r="GC534" s="68" t="s">
        <v>2364</v>
      </c>
    </row>
    <row r="535" spans="1:185" x14ac:dyDescent="0.25">
      <c r="A535">
        <v>56065</v>
      </c>
      <c r="B535">
        <v>2684</v>
      </c>
      <c r="C535">
        <v>168</v>
      </c>
      <c r="D535">
        <v>753</v>
      </c>
      <c r="E535">
        <v>10</v>
      </c>
      <c r="F535">
        <v>1475</v>
      </c>
      <c r="G535">
        <v>158</v>
      </c>
      <c r="H535">
        <v>456</v>
      </c>
      <c r="I535">
        <v>0</v>
      </c>
      <c r="J535">
        <v>246</v>
      </c>
      <c r="K535">
        <v>5</v>
      </c>
      <c r="L535">
        <v>507</v>
      </c>
      <c r="M535">
        <v>5</v>
      </c>
      <c r="N535">
        <v>160</v>
      </c>
      <c r="O535">
        <v>29</v>
      </c>
      <c r="P535">
        <v>282</v>
      </c>
      <c r="Q535">
        <v>37</v>
      </c>
      <c r="R535">
        <v>398</v>
      </c>
      <c r="S535">
        <v>41</v>
      </c>
      <c r="T535">
        <v>303</v>
      </c>
      <c r="U535">
        <v>17</v>
      </c>
      <c r="V535">
        <v>332</v>
      </c>
      <c r="W535">
        <v>34</v>
      </c>
      <c r="X535">
        <v>1314</v>
      </c>
      <c r="Y535">
        <v>92</v>
      </c>
      <c r="Z535">
        <v>1370</v>
      </c>
      <c r="AA535">
        <v>76</v>
      </c>
      <c r="AB535">
        <v>2561</v>
      </c>
      <c r="AC535">
        <v>154</v>
      </c>
      <c r="AD535">
        <v>29</v>
      </c>
      <c r="AE535">
        <v>0</v>
      </c>
      <c r="AF535">
        <v>1</v>
      </c>
      <c r="AG535">
        <v>0</v>
      </c>
      <c r="AH535">
        <v>9</v>
      </c>
      <c r="AI535">
        <v>0</v>
      </c>
      <c r="AJ535">
        <v>0</v>
      </c>
      <c r="AK535">
        <v>0</v>
      </c>
      <c r="AL535">
        <v>84</v>
      </c>
      <c r="AM535">
        <v>14</v>
      </c>
      <c r="AN535">
        <v>102</v>
      </c>
      <c r="AO535">
        <v>40</v>
      </c>
      <c r="AP535">
        <v>2490</v>
      </c>
      <c r="AQ535">
        <v>128</v>
      </c>
      <c r="AR535">
        <v>273</v>
      </c>
      <c r="AS535">
        <v>5</v>
      </c>
      <c r="AT535">
        <v>2411</v>
      </c>
      <c r="AU535">
        <v>163</v>
      </c>
      <c r="AV535">
        <v>2636</v>
      </c>
      <c r="AW535">
        <v>138</v>
      </c>
      <c r="AX535">
        <v>48</v>
      </c>
      <c r="AY535">
        <v>30</v>
      </c>
      <c r="AZ535">
        <v>8</v>
      </c>
      <c r="BA535">
        <v>0</v>
      </c>
      <c r="BB535">
        <v>40</v>
      </c>
      <c r="BC535">
        <v>30</v>
      </c>
      <c r="BD535">
        <v>100</v>
      </c>
      <c r="BE535">
        <v>29</v>
      </c>
      <c r="BF535">
        <v>648</v>
      </c>
      <c r="BG535">
        <v>67</v>
      </c>
      <c r="BH535">
        <v>635</v>
      </c>
      <c r="BI535">
        <v>16</v>
      </c>
      <c r="BJ535">
        <v>388</v>
      </c>
      <c r="BK535">
        <v>17</v>
      </c>
      <c r="BL535">
        <v>1282</v>
      </c>
      <c r="BM535">
        <v>122</v>
      </c>
      <c r="BN535">
        <v>1243</v>
      </c>
      <c r="BO535">
        <v>98</v>
      </c>
      <c r="BP535">
        <v>39</v>
      </c>
      <c r="BQ535">
        <v>24</v>
      </c>
      <c r="BR535">
        <v>193</v>
      </c>
      <c r="BS535">
        <v>36</v>
      </c>
      <c r="BT535">
        <v>903</v>
      </c>
      <c r="BU535">
        <v>59</v>
      </c>
      <c r="BV535">
        <v>417</v>
      </c>
      <c r="BW535">
        <v>70</v>
      </c>
      <c r="BX535">
        <v>155</v>
      </c>
      <c r="BY535">
        <v>29</v>
      </c>
      <c r="BZ535">
        <v>221</v>
      </c>
      <c r="CA535">
        <v>22</v>
      </c>
      <c r="CB535">
        <v>419</v>
      </c>
      <c r="CC535">
        <v>40</v>
      </c>
      <c r="CD535">
        <v>1325</v>
      </c>
      <c r="CE535">
        <v>79</v>
      </c>
      <c r="CF535">
        <v>934</v>
      </c>
      <c r="CG535">
        <v>46</v>
      </c>
      <c r="CH535">
        <v>168</v>
      </c>
      <c r="CI535">
        <v>2516</v>
      </c>
      <c r="CJ535">
        <v>2038</v>
      </c>
      <c r="CK535">
        <v>881</v>
      </c>
      <c r="CL535">
        <v>2460</v>
      </c>
      <c r="CM535">
        <v>81</v>
      </c>
      <c r="CN535">
        <v>45</v>
      </c>
      <c r="CO535">
        <v>134</v>
      </c>
      <c r="CP535">
        <v>106</v>
      </c>
      <c r="CQ535">
        <v>215</v>
      </c>
      <c r="CR535">
        <v>50</v>
      </c>
      <c r="CS535">
        <v>124</v>
      </c>
      <c r="CT535">
        <v>84</v>
      </c>
      <c r="CU535">
        <v>22</v>
      </c>
      <c r="CV535">
        <v>69</v>
      </c>
      <c r="CW535">
        <v>72</v>
      </c>
      <c r="CX535">
        <v>334</v>
      </c>
      <c r="CY535">
        <v>82</v>
      </c>
      <c r="CZ535">
        <v>57</v>
      </c>
      <c r="DA535">
        <v>52</v>
      </c>
      <c r="DB535">
        <v>39</v>
      </c>
      <c r="DC535">
        <v>14</v>
      </c>
      <c r="DD535">
        <v>78</v>
      </c>
      <c r="DE535">
        <v>282</v>
      </c>
      <c r="DF535">
        <v>781</v>
      </c>
      <c r="DG535">
        <v>580</v>
      </c>
      <c r="DH535">
        <v>220</v>
      </c>
      <c r="DI535">
        <v>63</v>
      </c>
      <c r="DJ535">
        <v>26</v>
      </c>
      <c r="DK535">
        <v>138</v>
      </c>
      <c r="DL535">
        <v>109</v>
      </c>
      <c r="DM535">
        <v>2451</v>
      </c>
      <c r="DN535">
        <v>245</v>
      </c>
      <c r="DO535">
        <v>826</v>
      </c>
      <c r="DP535">
        <v>237</v>
      </c>
      <c r="DQ535">
        <v>52</v>
      </c>
      <c r="DR535">
        <v>45</v>
      </c>
      <c r="DS535">
        <v>19</v>
      </c>
      <c r="DT535">
        <v>6</v>
      </c>
      <c r="DU535">
        <v>19</v>
      </c>
      <c r="DV535">
        <v>73</v>
      </c>
      <c r="DW535">
        <v>1063</v>
      </c>
      <c r="DX535" t="s">
        <v>1521</v>
      </c>
      <c r="DY535" t="s">
        <v>1022</v>
      </c>
      <c r="DZ535" t="s">
        <v>1696</v>
      </c>
      <c r="EA535" s="68" t="s">
        <v>700</v>
      </c>
      <c r="EB535">
        <v>56065</v>
      </c>
      <c r="EC535">
        <v>1.5</v>
      </c>
      <c r="ED535">
        <v>3.2</v>
      </c>
      <c r="EE535">
        <v>1</v>
      </c>
      <c r="EF535">
        <v>9.6999999999999993</v>
      </c>
      <c r="EG535">
        <v>6.6</v>
      </c>
      <c r="EH535">
        <v>4.5999999999999996</v>
      </c>
      <c r="EI535">
        <v>4.0999999999999996</v>
      </c>
      <c r="EJ535">
        <v>4.5999999999999996</v>
      </c>
      <c r="EK535">
        <v>7</v>
      </c>
      <c r="EL535">
        <v>1.2</v>
      </c>
      <c r="EM535">
        <v>2.6</v>
      </c>
      <c r="EN535">
        <v>3.8</v>
      </c>
      <c r="EO535">
        <v>2.1</v>
      </c>
      <c r="EP535">
        <v>1.7</v>
      </c>
      <c r="EQ535">
        <v>1.4</v>
      </c>
      <c r="ER535">
        <v>40.4</v>
      </c>
      <c r="ES535">
        <v>100</v>
      </c>
      <c r="ET535">
        <v>72.5</v>
      </c>
      <c r="EV535">
        <v>20.3</v>
      </c>
      <c r="EW535">
        <v>14.8</v>
      </c>
      <c r="EX535">
        <v>1.3</v>
      </c>
      <c r="EY535">
        <v>1.3</v>
      </c>
      <c r="EZ535">
        <v>10.8</v>
      </c>
      <c r="FA535">
        <v>76.900000000000006</v>
      </c>
      <c r="FB535">
        <v>16.2</v>
      </c>
      <c r="FC535">
        <v>1.9</v>
      </c>
      <c r="FD535">
        <v>1.7</v>
      </c>
      <c r="FE535">
        <v>11.5</v>
      </c>
      <c r="FF535">
        <v>3.8</v>
      </c>
      <c r="FG535">
        <v>1.8</v>
      </c>
      <c r="FH535">
        <v>2.8</v>
      </c>
      <c r="FI535">
        <v>2.6</v>
      </c>
      <c r="FJ535">
        <v>2.4</v>
      </c>
      <c r="FK535">
        <v>21.7</v>
      </c>
      <c r="FL535">
        <v>6.6</v>
      </c>
      <c r="FM535">
        <v>2.7</v>
      </c>
      <c r="FN535">
        <v>5.4</v>
      </c>
      <c r="FO535">
        <v>7.1</v>
      </c>
      <c r="FP535">
        <v>5.5</v>
      </c>
      <c r="FQ535">
        <v>2.2000000000000002</v>
      </c>
      <c r="FR535">
        <v>2.4</v>
      </c>
      <c r="FS535">
        <v>15</v>
      </c>
      <c r="FZ535" s="115" t="s">
        <v>1871</v>
      </c>
      <c r="GA535" s="115" t="s">
        <v>1871</v>
      </c>
      <c r="GB535" t="s">
        <v>1341</v>
      </c>
      <c r="GC535" s="68" t="s">
        <v>2364</v>
      </c>
    </row>
    <row r="536" spans="1:185" x14ac:dyDescent="0.25">
      <c r="A536">
        <v>56069</v>
      </c>
      <c r="B536">
        <v>4622</v>
      </c>
      <c r="C536">
        <v>284</v>
      </c>
      <c r="D536">
        <v>1188</v>
      </c>
      <c r="E536">
        <v>21</v>
      </c>
      <c r="F536">
        <v>2816</v>
      </c>
      <c r="G536">
        <v>263</v>
      </c>
      <c r="H536">
        <v>618</v>
      </c>
      <c r="I536">
        <v>0</v>
      </c>
      <c r="J536">
        <v>320</v>
      </c>
      <c r="K536">
        <v>10</v>
      </c>
      <c r="L536">
        <v>868</v>
      </c>
      <c r="M536">
        <v>11</v>
      </c>
      <c r="N536">
        <v>477</v>
      </c>
      <c r="O536">
        <v>20</v>
      </c>
      <c r="P536">
        <v>494</v>
      </c>
      <c r="Q536">
        <v>81</v>
      </c>
      <c r="R536">
        <v>521</v>
      </c>
      <c r="S536">
        <v>73</v>
      </c>
      <c r="T536">
        <v>747</v>
      </c>
      <c r="U536">
        <v>62</v>
      </c>
      <c r="V536">
        <v>577</v>
      </c>
      <c r="W536">
        <v>27</v>
      </c>
      <c r="X536">
        <v>2371</v>
      </c>
      <c r="Y536">
        <v>159</v>
      </c>
      <c r="Z536">
        <v>2251</v>
      </c>
      <c r="AA536">
        <v>125</v>
      </c>
      <c r="AB536">
        <v>4383</v>
      </c>
      <c r="AC536">
        <v>282</v>
      </c>
      <c r="AD536">
        <v>65</v>
      </c>
      <c r="AE536">
        <v>0</v>
      </c>
      <c r="AF536">
        <v>17</v>
      </c>
      <c r="AG536">
        <v>0</v>
      </c>
      <c r="AH536">
        <v>9</v>
      </c>
      <c r="AI536">
        <v>0</v>
      </c>
      <c r="AJ536">
        <v>36</v>
      </c>
      <c r="AK536">
        <v>0</v>
      </c>
      <c r="AL536">
        <v>112</v>
      </c>
      <c r="AM536">
        <v>2</v>
      </c>
      <c r="AN536">
        <v>170</v>
      </c>
      <c r="AO536">
        <v>35</v>
      </c>
      <c r="AP536">
        <v>4251</v>
      </c>
      <c r="AQ536">
        <v>249</v>
      </c>
      <c r="AR536">
        <v>403</v>
      </c>
      <c r="AS536">
        <v>15</v>
      </c>
      <c r="AT536">
        <v>4219</v>
      </c>
      <c r="AU536">
        <v>269</v>
      </c>
      <c r="AV536">
        <v>4531</v>
      </c>
      <c r="AW536">
        <v>264</v>
      </c>
      <c r="AX536">
        <v>91</v>
      </c>
      <c r="AY536">
        <v>20</v>
      </c>
      <c r="AZ536">
        <v>68</v>
      </c>
      <c r="BA536">
        <v>0</v>
      </c>
      <c r="BB536">
        <v>23</v>
      </c>
      <c r="BC536">
        <v>20</v>
      </c>
      <c r="BD536">
        <v>238</v>
      </c>
      <c r="BE536">
        <v>37</v>
      </c>
      <c r="BF536">
        <v>1158</v>
      </c>
      <c r="BG536">
        <v>90</v>
      </c>
      <c r="BH536">
        <v>1206</v>
      </c>
      <c r="BI536">
        <v>107</v>
      </c>
      <c r="BJ536">
        <v>355</v>
      </c>
      <c r="BK536">
        <v>9</v>
      </c>
      <c r="BL536">
        <v>2471</v>
      </c>
      <c r="BM536">
        <v>243</v>
      </c>
      <c r="BN536">
        <v>2413</v>
      </c>
      <c r="BO536">
        <v>241</v>
      </c>
      <c r="BP536">
        <v>58</v>
      </c>
      <c r="BQ536">
        <v>2</v>
      </c>
      <c r="BR536">
        <v>345</v>
      </c>
      <c r="BS536">
        <v>20</v>
      </c>
      <c r="BT536">
        <v>1982</v>
      </c>
      <c r="BU536">
        <v>173</v>
      </c>
      <c r="BV536">
        <v>559</v>
      </c>
      <c r="BW536">
        <v>73</v>
      </c>
      <c r="BX536">
        <v>275</v>
      </c>
      <c r="BY536">
        <v>17</v>
      </c>
      <c r="BZ536">
        <v>358</v>
      </c>
      <c r="CA536">
        <v>56</v>
      </c>
      <c r="CB536">
        <v>566</v>
      </c>
      <c r="CC536">
        <v>76</v>
      </c>
      <c r="CD536">
        <v>2317</v>
      </c>
      <c r="CE536">
        <v>167</v>
      </c>
      <c r="CF536">
        <v>1723</v>
      </c>
      <c r="CG536">
        <v>39</v>
      </c>
      <c r="CH536">
        <v>284</v>
      </c>
      <c r="CI536">
        <v>4338</v>
      </c>
      <c r="CJ536">
        <v>3589</v>
      </c>
      <c r="CK536">
        <v>1300</v>
      </c>
      <c r="CL536">
        <v>4239</v>
      </c>
      <c r="CM536">
        <v>118</v>
      </c>
      <c r="CN536">
        <v>41</v>
      </c>
      <c r="CO536">
        <v>100</v>
      </c>
      <c r="CP536">
        <v>384</v>
      </c>
      <c r="CQ536">
        <v>530</v>
      </c>
      <c r="CR536">
        <v>95</v>
      </c>
      <c r="CS536">
        <v>214</v>
      </c>
      <c r="CT536">
        <v>126</v>
      </c>
      <c r="CU536">
        <v>29</v>
      </c>
      <c r="CV536">
        <v>54</v>
      </c>
      <c r="CW536">
        <v>183</v>
      </c>
      <c r="CX536">
        <v>518</v>
      </c>
      <c r="CY536">
        <v>181</v>
      </c>
      <c r="CZ536">
        <v>135</v>
      </c>
      <c r="DA536">
        <v>47</v>
      </c>
      <c r="DB536">
        <v>39</v>
      </c>
      <c r="DC536">
        <v>19</v>
      </c>
      <c r="DD536">
        <v>95</v>
      </c>
      <c r="DE536">
        <v>647</v>
      </c>
      <c r="DF536">
        <v>1119</v>
      </c>
      <c r="DG536">
        <v>900</v>
      </c>
      <c r="DH536">
        <v>366</v>
      </c>
      <c r="DI536">
        <v>107</v>
      </c>
      <c r="DJ536">
        <v>69</v>
      </c>
      <c r="DK536">
        <v>112</v>
      </c>
      <c r="DL536">
        <v>73</v>
      </c>
      <c r="DM536">
        <v>4178</v>
      </c>
      <c r="DN536">
        <v>431</v>
      </c>
      <c r="DO536">
        <v>1409</v>
      </c>
      <c r="DP536">
        <v>357</v>
      </c>
      <c r="DQ536">
        <v>43</v>
      </c>
      <c r="DR536">
        <v>52</v>
      </c>
      <c r="DS536">
        <v>88</v>
      </c>
      <c r="DT536">
        <v>29</v>
      </c>
      <c r="DU536">
        <v>19</v>
      </c>
      <c r="DV536">
        <v>109</v>
      </c>
      <c r="DW536">
        <v>1766</v>
      </c>
      <c r="DX536" t="s">
        <v>1521</v>
      </c>
      <c r="DY536" t="s">
        <v>1055</v>
      </c>
      <c r="DZ536" t="s">
        <v>1697</v>
      </c>
      <c r="EA536" s="68" t="s">
        <v>700</v>
      </c>
      <c r="EB536">
        <v>56069</v>
      </c>
      <c r="EC536">
        <v>1.9</v>
      </c>
      <c r="ED536">
        <v>3.5</v>
      </c>
      <c r="EE536">
        <v>1.3</v>
      </c>
      <c r="EF536">
        <v>5.6</v>
      </c>
      <c r="EG536">
        <v>10.8</v>
      </c>
      <c r="EH536">
        <v>9</v>
      </c>
      <c r="EI536">
        <v>6</v>
      </c>
      <c r="EJ536">
        <v>4.5</v>
      </c>
      <c r="EK536">
        <v>5.6</v>
      </c>
      <c r="EL536">
        <v>1.3</v>
      </c>
      <c r="EM536">
        <v>3.1</v>
      </c>
      <c r="EN536">
        <v>2.8</v>
      </c>
      <c r="EO536">
        <v>3.2</v>
      </c>
      <c r="EP536">
        <v>2.7</v>
      </c>
      <c r="EQ536">
        <v>2</v>
      </c>
      <c r="ER536">
        <v>23.3</v>
      </c>
      <c r="ES536">
        <v>52.8</v>
      </c>
      <c r="ET536">
        <v>72.5</v>
      </c>
      <c r="EU536">
        <v>36.1</v>
      </c>
      <c r="EV536">
        <v>2.8</v>
      </c>
      <c r="EW536">
        <v>18.3</v>
      </c>
      <c r="EX536">
        <v>2</v>
      </c>
      <c r="EY536">
        <v>1.8</v>
      </c>
      <c r="EZ536">
        <v>25.1</v>
      </c>
      <c r="FA536">
        <v>22.4</v>
      </c>
      <c r="FB536">
        <v>34.5</v>
      </c>
      <c r="FC536">
        <v>6.1</v>
      </c>
      <c r="FD536">
        <v>2.1</v>
      </c>
      <c r="FE536">
        <v>11.4</v>
      </c>
      <c r="FF536">
        <v>5.4</v>
      </c>
      <c r="FG536">
        <v>4.8</v>
      </c>
      <c r="FH536">
        <v>2.2999999999999998</v>
      </c>
      <c r="FI536">
        <v>3.6</v>
      </c>
      <c r="FJ536">
        <v>3.6</v>
      </c>
      <c r="FK536">
        <v>7.8</v>
      </c>
      <c r="FL536">
        <v>7</v>
      </c>
      <c r="FM536">
        <v>3.6</v>
      </c>
      <c r="FN536">
        <v>9.4</v>
      </c>
      <c r="FO536">
        <v>8.1999999999999993</v>
      </c>
      <c r="FP536">
        <v>7.5</v>
      </c>
      <c r="FQ536">
        <v>2.9</v>
      </c>
      <c r="FR536">
        <v>1.7</v>
      </c>
      <c r="FS536">
        <v>48</v>
      </c>
      <c r="FZ536" s="115" t="s">
        <v>1871</v>
      </c>
      <c r="GA536" s="115" t="s">
        <v>1871</v>
      </c>
      <c r="GB536" t="s">
        <v>1342</v>
      </c>
      <c r="GC536" s="68" t="s">
        <v>2364</v>
      </c>
    </row>
    <row r="537" spans="1:185" x14ac:dyDescent="0.25">
      <c r="A537">
        <v>56071</v>
      </c>
      <c r="B537">
        <v>12655</v>
      </c>
      <c r="C537">
        <v>277</v>
      </c>
      <c r="D537">
        <v>3654</v>
      </c>
      <c r="E537">
        <v>24</v>
      </c>
      <c r="F537">
        <v>7399</v>
      </c>
      <c r="G537">
        <v>253</v>
      </c>
      <c r="H537">
        <v>1602</v>
      </c>
      <c r="I537">
        <v>0</v>
      </c>
      <c r="J537">
        <v>943</v>
      </c>
      <c r="K537">
        <v>0</v>
      </c>
      <c r="L537">
        <v>2711</v>
      </c>
      <c r="M537">
        <v>24</v>
      </c>
      <c r="N537">
        <v>1110</v>
      </c>
      <c r="O537">
        <v>104</v>
      </c>
      <c r="P537">
        <v>1238</v>
      </c>
      <c r="Q537">
        <v>42</v>
      </c>
      <c r="R537">
        <v>1786</v>
      </c>
      <c r="S537">
        <v>66</v>
      </c>
      <c r="T537">
        <v>1883</v>
      </c>
      <c r="U537">
        <v>19</v>
      </c>
      <c r="V537">
        <v>1382</v>
      </c>
      <c r="W537">
        <v>22</v>
      </c>
      <c r="X537">
        <v>6344</v>
      </c>
      <c r="Y537">
        <v>144</v>
      </c>
      <c r="Z537">
        <v>6311</v>
      </c>
      <c r="AA537">
        <v>133</v>
      </c>
      <c r="AB537">
        <v>12121</v>
      </c>
      <c r="AC537">
        <v>227</v>
      </c>
      <c r="AD537">
        <v>6</v>
      </c>
      <c r="AE537">
        <v>0</v>
      </c>
      <c r="AF537">
        <v>130</v>
      </c>
      <c r="AG537">
        <v>11</v>
      </c>
      <c r="AH537">
        <v>133</v>
      </c>
      <c r="AI537">
        <v>14</v>
      </c>
      <c r="AJ537">
        <v>91</v>
      </c>
      <c r="AK537">
        <v>25</v>
      </c>
      <c r="AL537">
        <v>174</v>
      </c>
      <c r="AM537">
        <v>0</v>
      </c>
      <c r="AN537">
        <v>424</v>
      </c>
      <c r="AO537">
        <v>32</v>
      </c>
      <c r="AP537">
        <v>11788</v>
      </c>
      <c r="AQ537">
        <v>220</v>
      </c>
      <c r="AR537">
        <v>1224</v>
      </c>
      <c r="AS537">
        <v>0</v>
      </c>
      <c r="AT537">
        <v>11431</v>
      </c>
      <c r="AU537">
        <v>277</v>
      </c>
      <c r="AV537">
        <v>12449</v>
      </c>
      <c r="AW537">
        <v>252</v>
      </c>
      <c r="AX537">
        <v>206</v>
      </c>
      <c r="AY537">
        <v>25</v>
      </c>
      <c r="AZ537">
        <v>160</v>
      </c>
      <c r="BA537">
        <v>0</v>
      </c>
      <c r="BB537">
        <v>46</v>
      </c>
      <c r="BC537">
        <v>25</v>
      </c>
      <c r="BD537">
        <v>377</v>
      </c>
      <c r="BE537">
        <v>4</v>
      </c>
      <c r="BF537">
        <v>2396</v>
      </c>
      <c r="BG537">
        <v>70</v>
      </c>
      <c r="BH537">
        <v>2582</v>
      </c>
      <c r="BI537">
        <v>72</v>
      </c>
      <c r="BJ537">
        <v>2536</v>
      </c>
      <c r="BK537">
        <v>3</v>
      </c>
      <c r="BL537">
        <v>6829</v>
      </c>
      <c r="BM537">
        <v>253</v>
      </c>
      <c r="BN537">
        <v>6584</v>
      </c>
      <c r="BO537">
        <v>213</v>
      </c>
      <c r="BP537">
        <v>245</v>
      </c>
      <c r="BQ537">
        <v>40</v>
      </c>
      <c r="BR537">
        <v>570</v>
      </c>
      <c r="BS537">
        <v>0</v>
      </c>
      <c r="BT537">
        <v>4923</v>
      </c>
      <c r="BU537">
        <v>118</v>
      </c>
      <c r="BV537">
        <v>2011</v>
      </c>
      <c r="BW537">
        <v>123</v>
      </c>
      <c r="BX537">
        <v>465</v>
      </c>
      <c r="BY537">
        <v>12</v>
      </c>
      <c r="BZ537">
        <v>780</v>
      </c>
      <c r="CA537">
        <v>99</v>
      </c>
      <c r="CB537">
        <v>1109</v>
      </c>
      <c r="CC537">
        <v>99</v>
      </c>
      <c r="CD537">
        <v>4107</v>
      </c>
      <c r="CE537">
        <v>96</v>
      </c>
      <c r="CF537">
        <v>7422</v>
      </c>
      <c r="CG537">
        <v>82</v>
      </c>
      <c r="CH537">
        <v>277</v>
      </c>
      <c r="CI537">
        <v>12378</v>
      </c>
      <c r="CJ537">
        <v>10641</v>
      </c>
      <c r="CK537">
        <v>3009</v>
      </c>
      <c r="CL537">
        <v>11815</v>
      </c>
      <c r="CM537">
        <v>225</v>
      </c>
      <c r="CN537">
        <v>90</v>
      </c>
      <c r="CO537">
        <v>123</v>
      </c>
      <c r="CP537">
        <v>552</v>
      </c>
      <c r="CQ537">
        <v>1137</v>
      </c>
      <c r="CR537">
        <v>263</v>
      </c>
      <c r="CS537">
        <v>760</v>
      </c>
      <c r="CT537">
        <v>326</v>
      </c>
      <c r="CU537">
        <v>194</v>
      </c>
      <c r="CV537">
        <v>452</v>
      </c>
      <c r="CW537">
        <v>640</v>
      </c>
      <c r="CX537">
        <v>1483</v>
      </c>
      <c r="CY537">
        <v>536</v>
      </c>
      <c r="CZ537">
        <v>422</v>
      </c>
      <c r="DA537">
        <v>288</v>
      </c>
      <c r="DB537">
        <v>120</v>
      </c>
      <c r="DC537">
        <v>76</v>
      </c>
      <c r="DD537">
        <v>128</v>
      </c>
      <c r="DE537">
        <v>1190</v>
      </c>
      <c r="DF537">
        <v>3256</v>
      </c>
      <c r="DG537">
        <v>2848</v>
      </c>
      <c r="DH537">
        <v>1401</v>
      </c>
      <c r="DI537">
        <v>133</v>
      </c>
      <c r="DJ537">
        <v>49</v>
      </c>
      <c r="DK537">
        <v>275</v>
      </c>
      <c r="DL537">
        <v>122</v>
      </c>
      <c r="DM537">
        <v>11286</v>
      </c>
      <c r="DN537">
        <v>1356</v>
      </c>
      <c r="DO537">
        <v>3670</v>
      </c>
      <c r="DP537">
        <v>776</v>
      </c>
      <c r="DQ537">
        <v>108</v>
      </c>
      <c r="DR537">
        <v>172</v>
      </c>
      <c r="DS537">
        <v>99</v>
      </c>
      <c r="DT537">
        <v>101</v>
      </c>
      <c r="DU537">
        <v>68</v>
      </c>
      <c r="DV537">
        <v>181</v>
      </c>
      <c r="DW537">
        <v>4446</v>
      </c>
      <c r="DX537" t="s">
        <v>1523</v>
      </c>
      <c r="DY537" t="s">
        <v>1085</v>
      </c>
      <c r="DZ537" t="s">
        <v>1698</v>
      </c>
      <c r="EA537" s="68" t="s">
        <v>700</v>
      </c>
      <c r="EB537">
        <v>56071</v>
      </c>
      <c r="EC537">
        <v>0.9</v>
      </c>
      <c r="ED537">
        <v>1.8</v>
      </c>
      <c r="EE537">
        <v>1.3</v>
      </c>
      <c r="EF537">
        <v>5.4</v>
      </c>
      <c r="EG537">
        <v>2.5</v>
      </c>
      <c r="EH537">
        <v>4.5</v>
      </c>
      <c r="EI537">
        <v>1.2</v>
      </c>
      <c r="EJ537">
        <v>2</v>
      </c>
      <c r="EK537">
        <v>2.4</v>
      </c>
      <c r="EL537">
        <v>0.9</v>
      </c>
      <c r="EM537">
        <v>1.5</v>
      </c>
      <c r="EN537">
        <v>1.1000000000000001</v>
      </c>
      <c r="EO537">
        <v>1.5</v>
      </c>
      <c r="EP537">
        <v>1.2</v>
      </c>
      <c r="EQ537">
        <v>0.8</v>
      </c>
      <c r="ER537">
        <v>88.8</v>
      </c>
      <c r="ES537">
        <v>15.6</v>
      </c>
      <c r="ET537">
        <v>8.1999999999999993</v>
      </c>
      <c r="EU537">
        <v>40.1</v>
      </c>
      <c r="EV537">
        <v>9.6</v>
      </c>
      <c r="EW537">
        <v>9.6999999999999993</v>
      </c>
      <c r="EX537">
        <v>0.8</v>
      </c>
      <c r="EY537">
        <v>0.8</v>
      </c>
      <c r="EZ537">
        <v>18.3</v>
      </c>
      <c r="FA537">
        <v>10.4</v>
      </c>
      <c r="FB537">
        <v>47.7</v>
      </c>
      <c r="FC537">
        <v>1.4</v>
      </c>
      <c r="FD537">
        <v>1</v>
      </c>
      <c r="FE537">
        <v>1.5</v>
      </c>
      <c r="FF537">
        <v>3.4</v>
      </c>
      <c r="FG537">
        <v>1.8</v>
      </c>
      <c r="FH537">
        <v>0.2</v>
      </c>
      <c r="FI537">
        <v>1.6</v>
      </c>
      <c r="FJ537">
        <v>1.6</v>
      </c>
      <c r="FK537">
        <v>12.7</v>
      </c>
      <c r="FL537">
        <v>3</v>
      </c>
      <c r="FM537">
        <v>1.9</v>
      </c>
      <c r="FN537">
        <v>2.9</v>
      </c>
      <c r="FO537">
        <v>3</v>
      </c>
      <c r="FP537">
        <v>5.4</v>
      </c>
      <c r="FQ537">
        <v>1.6</v>
      </c>
      <c r="FR537">
        <v>1.1000000000000001</v>
      </c>
      <c r="FS537">
        <v>62</v>
      </c>
      <c r="FZ537" s="115" t="s">
        <v>1871</v>
      </c>
      <c r="GA537" s="115" t="s">
        <v>1871</v>
      </c>
      <c r="GB537" t="s">
        <v>1343</v>
      </c>
      <c r="GC537" s="68" t="s">
        <v>2364</v>
      </c>
    </row>
    <row r="538" spans="1:185" x14ac:dyDescent="0.25">
      <c r="A538">
        <v>56072</v>
      </c>
      <c r="B538">
        <v>2086</v>
      </c>
      <c r="C538">
        <v>65</v>
      </c>
      <c r="D538">
        <v>534</v>
      </c>
      <c r="E538">
        <v>1</v>
      </c>
      <c r="F538">
        <v>1189</v>
      </c>
      <c r="G538">
        <v>64</v>
      </c>
      <c r="H538">
        <v>363</v>
      </c>
      <c r="I538">
        <v>0</v>
      </c>
      <c r="J538">
        <v>116</v>
      </c>
      <c r="K538">
        <v>0</v>
      </c>
      <c r="L538">
        <v>418</v>
      </c>
      <c r="M538">
        <v>1</v>
      </c>
      <c r="N538">
        <v>136</v>
      </c>
      <c r="O538">
        <v>20</v>
      </c>
      <c r="P538">
        <v>139</v>
      </c>
      <c r="Q538">
        <v>9</v>
      </c>
      <c r="R538">
        <v>313</v>
      </c>
      <c r="S538">
        <v>9</v>
      </c>
      <c r="T538">
        <v>282</v>
      </c>
      <c r="U538">
        <v>21</v>
      </c>
      <c r="V538">
        <v>319</v>
      </c>
      <c r="W538">
        <v>5</v>
      </c>
      <c r="X538">
        <v>1063</v>
      </c>
      <c r="Y538">
        <v>56</v>
      </c>
      <c r="Z538">
        <v>1023</v>
      </c>
      <c r="AA538">
        <v>9</v>
      </c>
      <c r="AB538">
        <v>2040</v>
      </c>
      <c r="AC538">
        <v>60</v>
      </c>
      <c r="AD538">
        <v>0</v>
      </c>
      <c r="AE538">
        <v>0</v>
      </c>
      <c r="AF538">
        <v>0</v>
      </c>
      <c r="AG538">
        <v>0</v>
      </c>
      <c r="AH538">
        <v>11</v>
      </c>
      <c r="AI538">
        <v>0</v>
      </c>
      <c r="AJ538">
        <v>25</v>
      </c>
      <c r="AK538">
        <v>5</v>
      </c>
      <c r="AL538">
        <v>10</v>
      </c>
      <c r="AM538">
        <v>0</v>
      </c>
      <c r="AN538">
        <v>63</v>
      </c>
      <c r="AO538">
        <v>17</v>
      </c>
      <c r="AP538">
        <v>2002</v>
      </c>
      <c r="AQ538">
        <v>48</v>
      </c>
      <c r="AR538">
        <v>169</v>
      </c>
      <c r="AS538">
        <v>0</v>
      </c>
      <c r="AT538">
        <v>1917</v>
      </c>
      <c r="AU538">
        <v>65</v>
      </c>
      <c r="AV538">
        <v>2050</v>
      </c>
      <c r="AW538">
        <v>61</v>
      </c>
      <c r="AX538">
        <v>36</v>
      </c>
      <c r="AY538">
        <v>4</v>
      </c>
      <c r="AZ538">
        <v>21</v>
      </c>
      <c r="BA538">
        <v>0</v>
      </c>
      <c r="BB538">
        <v>15</v>
      </c>
      <c r="BC538">
        <v>4</v>
      </c>
      <c r="BD538">
        <v>62</v>
      </c>
      <c r="BE538">
        <v>1</v>
      </c>
      <c r="BF538">
        <v>524</v>
      </c>
      <c r="BG538">
        <v>27</v>
      </c>
      <c r="BH538">
        <v>568</v>
      </c>
      <c r="BI538">
        <v>12</v>
      </c>
      <c r="BJ538">
        <v>262</v>
      </c>
      <c r="BK538">
        <v>4</v>
      </c>
      <c r="BL538">
        <v>1007</v>
      </c>
      <c r="BM538">
        <v>55</v>
      </c>
      <c r="BN538">
        <v>968</v>
      </c>
      <c r="BO538">
        <v>33</v>
      </c>
      <c r="BP538">
        <v>39</v>
      </c>
      <c r="BQ538">
        <v>22</v>
      </c>
      <c r="BR538">
        <v>182</v>
      </c>
      <c r="BS538">
        <v>9</v>
      </c>
      <c r="BT538">
        <v>747</v>
      </c>
      <c r="BU538">
        <v>33</v>
      </c>
      <c r="BV538">
        <v>296</v>
      </c>
      <c r="BW538">
        <v>22</v>
      </c>
      <c r="BX538">
        <v>146</v>
      </c>
      <c r="BY538">
        <v>9</v>
      </c>
      <c r="BZ538">
        <v>223</v>
      </c>
      <c r="CA538">
        <v>34</v>
      </c>
      <c r="CB538">
        <v>329</v>
      </c>
      <c r="CC538">
        <v>34</v>
      </c>
      <c r="CD538">
        <v>1122</v>
      </c>
      <c r="CE538">
        <v>17</v>
      </c>
      <c r="CF538">
        <v>635</v>
      </c>
      <c r="CG538">
        <v>14</v>
      </c>
      <c r="CH538">
        <v>65</v>
      </c>
      <c r="CI538">
        <v>2021</v>
      </c>
      <c r="CJ538">
        <v>1578</v>
      </c>
      <c r="CK538">
        <v>752</v>
      </c>
      <c r="CL538">
        <v>2003</v>
      </c>
      <c r="CM538">
        <v>63</v>
      </c>
      <c r="CN538">
        <v>38</v>
      </c>
      <c r="CO538">
        <v>98</v>
      </c>
      <c r="CP538">
        <v>77</v>
      </c>
      <c r="CQ538">
        <v>226</v>
      </c>
      <c r="CR538">
        <v>28</v>
      </c>
      <c r="CS538">
        <v>97</v>
      </c>
      <c r="CT538">
        <v>79</v>
      </c>
      <c r="CU538">
        <v>26</v>
      </c>
      <c r="CV538">
        <v>29</v>
      </c>
      <c r="CW538">
        <v>23</v>
      </c>
      <c r="CX538">
        <v>266</v>
      </c>
      <c r="CY538">
        <v>36</v>
      </c>
      <c r="CZ538">
        <v>57</v>
      </c>
      <c r="DA538">
        <v>31</v>
      </c>
      <c r="DB538">
        <v>39</v>
      </c>
      <c r="DC538">
        <v>8</v>
      </c>
      <c r="DD538">
        <v>28</v>
      </c>
      <c r="DE538">
        <v>310</v>
      </c>
      <c r="DF538">
        <v>580</v>
      </c>
      <c r="DG538">
        <v>480</v>
      </c>
      <c r="DH538">
        <v>170</v>
      </c>
      <c r="DI538">
        <v>56</v>
      </c>
      <c r="DJ538">
        <v>45</v>
      </c>
      <c r="DK538">
        <v>44</v>
      </c>
      <c r="DL538">
        <v>22</v>
      </c>
      <c r="DM538">
        <v>1961</v>
      </c>
      <c r="DN538">
        <v>185</v>
      </c>
      <c r="DO538">
        <v>713</v>
      </c>
      <c r="DP538">
        <v>177</v>
      </c>
      <c r="DQ538">
        <v>41</v>
      </c>
      <c r="DR538">
        <v>37</v>
      </c>
      <c r="DS538">
        <v>27</v>
      </c>
      <c r="DT538">
        <v>12</v>
      </c>
      <c r="DU538">
        <v>0</v>
      </c>
      <c r="DV538">
        <v>58</v>
      </c>
      <c r="DW538">
        <v>890</v>
      </c>
      <c r="DX538" t="s">
        <v>1521</v>
      </c>
      <c r="DY538" t="s">
        <v>1096</v>
      </c>
      <c r="DZ538" t="s">
        <v>1699</v>
      </c>
      <c r="EA538" s="68" t="s">
        <v>700</v>
      </c>
      <c r="EB538">
        <v>56072</v>
      </c>
      <c r="EC538">
        <v>1.4</v>
      </c>
      <c r="ED538">
        <v>14</v>
      </c>
      <c r="EE538">
        <v>0.5</v>
      </c>
      <c r="EF538">
        <v>13.2</v>
      </c>
      <c r="EG538">
        <v>7.7</v>
      </c>
      <c r="EH538">
        <v>2.1</v>
      </c>
      <c r="EI538">
        <v>3.8</v>
      </c>
      <c r="EJ538">
        <v>1.5</v>
      </c>
      <c r="EK538">
        <v>7.6</v>
      </c>
      <c r="EL538">
        <v>0.4</v>
      </c>
      <c r="EM538">
        <v>2.2999999999999998</v>
      </c>
      <c r="EN538">
        <v>4.7</v>
      </c>
      <c r="EO538">
        <v>2.6</v>
      </c>
      <c r="EP538">
        <v>0.6</v>
      </c>
      <c r="EQ538">
        <v>1.4</v>
      </c>
      <c r="ET538">
        <v>65.599999999999994</v>
      </c>
      <c r="EU538">
        <v>22.5</v>
      </c>
      <c r="EV538">
        <v>68.8</v>
      </c>
      <c r="EW538">
        <v>18.8</v>
      </c>
      <c r="EX538">
        <v>1.3</v>
      </c>
      <c r="EY538">
        <v>1.4</v>
      </c>
      <c r="EZ538">
        <v>10.7</v>
      </c>
      <c r="FA538">
        <v>47.5</v>
      </c>
      <c r="FB538">
        <v>20.5</v>
      </c>
      <c r="FC538">
        <v>9.8000000000000007</v>
      </c>
      <c r="FD538">
        <v>1.5</v>
      </c>
      <c r="FE538">
        <v>3</v>
      </c>
      <c r="FF538">
        <v>3.1</v>
      </c>
      <c r="FG538">
        <v>1.3</v>
      </c>
      <c r="FH538">
        <v>1.5</v>
      </c>
      <c r="FI538">
        <v>2.6</v>
      </c>
      <c r="FJ538">
        <v>1.7</v>
      </c>
      <c r="FK538">
        <v>38.4</v>
      </c>
      <c r="FL538">
        <v>3.5</v>
      </c>
      <c r="FM538">
        <v>2.2000000000000002</v>
      </c>
      <c r="FN538">
        <v>7.6</v>
      </c>
      <c r="FO538">
        <v>4.4000000000000004</v>
      </c>
      <c r="FP538">
        <v>7.4</v>
      </c>
      <c r="FQ538">
        <v>1</v>
      </c>
      <c r="FR538">
        <v>1.3</v>
      </c>
      <c r="FS538">
        <v>26</v>
      </c>
      <c r="FZ538" s="115" t="s">
        <v>1871</v>
      </c>
      <c r="GA538" s="115" t="s">
        <v>1871</v>
      </c>
      <c r="GB538" t="s">
        <v>1344</v>
      </c>
      <c r="GC538" s="68" t="s">
        <v>2364</v>
      </c>
    </row>
    <row r="539" spans="1:185" x14ac:dyDescent="0.25">
      <c r="A539">
        <v>56073</v>
      </c>
      <c r="B539">
        <v>16437</v>
      </c>
      <c r="C539">
        <v>693</v>
      </c>
      <c r="D539">
        <v>3692</v>
      </c>
      <c r="E539">
        <v>163</v>
      </c>
      <c r="F539">
        <v>9530</v>
      </c>
      <c r="G539">
        <v>530</v>
      </c>
      <c r="H539">
        <v>3215</v>
      </c>
      <c r="I539">
        <v>0</v>
      </c>
      <c r="J539">
        <v>1089</v>
      </c>
      <c r="K539">
        <v>59</v>
      </c>
      <c r="L539">
        <v>2603</v>
      </c>
      <c r="M539">
        <v>104</v>
      </c>
      <c r="N539">
        <v>1610</v>
      </c>
      <c r="O539">
        <v>135</v>
      </c>
      <c r="P539">
        <v>1858</v>
      </c>
      <c r="Q539">
        <v>180</v>
      </c>
      <c r="R539">
        <v>1722</v>
      </c>
      <c r="S539">
        <v>89</v>
      </c>
      <c r="T539">
        <v>1887</v>
      </c>
      <c r="U539">
        <v>46</v>
      </c>
      <c r="V539">
        <v>2453</v>
      </c>
      <c r="W539">
        <v>80</v>
      </c>
      <c r="X539">
        <v>8026</v>
      </c>
      <c r="Y539">
        <v>324</v>
      </c>
      <c r="Z539">
        <v>8411</v>
      </c>
      <c r="AA539">
        <v>369</v>
      </c>
      <c r="AB539">
        <v>15644</v>
      </c>
      <c r="AC539">
        <v>584</v>
      </c>
      <c r="AD539">
        <v>165</v>
      </c>
      <c r="AE539">
        <v>0</v>
      </c>
      <c r="AF539">
        <v>35</v>
      </c>
      <c r="AG539">
        <v>0</v>
      </c>
      <c r="AH539">
        <v>117</v>
      </c>
      <c r="AI539">
        <v>9</v>
      </c>
      <c r="AJ539">
        <v>298</v>
      </c>
      <c r="AK539">
        <v>100</v>
      </c>
      <c r="AL539">
        <v>178</v>
      </c>
      <c r="AM539">
        <v>0</v>
      </c>
      <c r="AN539">
        <v>596</v>
      </c>
      <c r="AO539">
        <v>132</v>
      </c>
      <c r="AP539">
        <v>15395</v>
      </c>
      <c r="AQ539">
        <v>552</v>
      </c>
      <c r="AR539">
        <v>1818</v>
      </c>
      <c r="AS539">
        <v>34</v>
      </c>
      <c r="AT539">
        <v>14619</v>
      </c>
      <c r="AU539">
        <v>659</v>
      </c>
      <c r="AV539">
        <v>16116</v>
      </c>
      <c r="AW539">
        <v>662</v>
      </c>
      <c r="AX539">
        <v>321</v>
      </c>
      <c r="AY539">
        <v>31</v>
      </c>
      <c r="AZ539">
        <v>184</v>
      </c>
      <c r="BA539">
        <v>0</v>
      </c>
      <c r="BB539">
        <v>137</v>
      </c>
      <c r="BC539">
        <v>31</v>
      </c>
      <c r="BD539">
        <v>738</v>
      </c>
      <c r="BE539">
        <v>34</v>
      </c>
      <c r="BF539">
        <v>3872</v>
      </c>
      <c r="BG539">
        <v>190</v>
      </c>
      <c r="BH539">
        <v>3911</v>
      </c>
      <c r="BI539">
        <v>139</v>
      </c>
      <c r="BJ539">
        <v>2614</v>
      </c>
      <c r="BK539">
        <v>32</v>
      </c>
      <c r="BL539">
        <v>8310</v>
      </c>
      <c r="BM539">
        <v>476</v>
      </c>
      <c r="BN539">
        <v>8156</v>
      </c>
      <c r="BO539">
        <v>474</v>
      </c>
      <c r="BP539">
        <v>154</v>
      </c>
      <c r="BQ539">
        <v>2</v>
      </c>
      <c r="BR539">
        <v>1220</v>
      </c>
      <c r="BS539">
        <v>54</v>
      </c>
      <c r="BT539">
        <v>5893</v>
      </c>
      <c r="BU539">
        <v>339</v>
      </c>
      <c r="BV539">
        <v>2770</v>
      </c>
      <c r="BW539">
        <v>153</v>
      </c>
      <c r="BX539">
        <v>867</v>
      </c>
      <c r="BY539">
        <v>38</v>
      </c>
      <c r="BZ539">
        <v>1049</v>
      </c>
      <c r="CA539">
        <v>70</v>
      </c>
      <c r="CB539">
        <v>1772</v>
      </c>
      <c r="CC539">
        <v>189</v>
      </c>
      <c r="CD539">
        <v>7625</v>
      </c>
      <c r="CE539">
        <v>426</v>
      </c>
      <c r="CF539">
        <v>6306</v>
      </c>
      <c r="CG539">
        <v>64</v>
      </c>
      <c r="CH539">
        <v>693</v>
      </c>
      <c r="CI539">
        <v>15744</v>
      </c>
      <c r="CJ539">
        <v>13532</v>
      </c>
      <c r="CK539">
        <v>5275</v>
      </c>
      <c r="CL539">
        <v>15011</v>
      </c>
      <c r="CM539">
        <v>648</v>
      </c>
      <c r="CN539">
        <v>157</v>
      </c>
      <c r="CO539">
        <v>354</v>
      </c>
      <c r="CP539">
        <v>590</v>
      </c>
      <c r="CQ539">
        <v>1925</v>
      </c>
      <c r="CR539">
        <v>200</v>
      </c>
      <c r="CS539">
        <v>1116</v>
      </c>
      <c r="CT539">
        <v>487</v>
      </c>
      <c r="CU539">
        <v>202</v>
      </c>
      <c r="CV539">
        <v>300</v>
      </c>
      <c r="CW539">
        <v>514</v>
      </c>
      <c r="CX539">
        <v>2114</v>
      </c>
      <c r="CY539">
        <v>861</v>
      </c>
      <c r="CZ539">
        <v>310</v>
      </c>
      <c r="DA539">
        <v>341</v>
      </c>
      <c r="DB539">
        <v>216</v>
      </c>
      <c r="DC539">
        <v>167</v>
      </c>
      <c r="DD539">
        <v>381</v>
      </c>
      <c r="DE539">
        <v>2537</v>
      </c>
      <c r="DF539">
        <v>4495</v>
      </c>
      <c r="DG539">
        <v>3733</v>
      </c>
      <c r="DH539">
        <v>1252</v>
      </c>
      <c r="DI539">
        <v>304</v>
      </c>
      <c r="DJ539">
        <v>231</v>
      </c>
      <c r="DK539">
        <v>458</v>
      </c>
      <c r="DL539">
        <v>340</v>
      </c>
      <c r="DM539">
        <v>14531</v>
      </c>
      <c r="DN539">
        <v>1851</v>
      </c>
      <c r="DO539">
        <v>5439</v>
      </c>
      <c r="DP539">
        <v>1593</v>
      </c>
      <c r="DQ539">
        <v>189</v>
      </c>
      <c r="DR539">
        <v>321</v>
      </c>
      <c r="DS539">
        <v>290</v>
      </c>
      <c r="DT539">
        <v>238</v>
      </c>
      <c r="DU539">
        <v>119</v>
      </c>
      <c r="DV539">
        <v>384</v>
      </c>
      <c r="DW539">
        <v>7032</v>
      </c>
      <c r="DX539" t="s">
        <v>1521</v>
      </c>
      <c r="DY539" t="s">
        <v>1023</v>
      </c>
      <c r="DZ539" t="s">
        <v>1700</v>
      </c>
      <c r="EA539" s="68" t="s">
        <v>700</v>
      </c>
      <c r="EB539">
        <v>56073</v>
      </c>
      <c r="EC539">
        <v>1.5</v>
      </c>
      <c r="ED539">
        <v>7.1</v>
      </c>
      <c r="EE539">
        <v>3.1</v>
      </c>
      <c r="EF539">
        <v>3.7</v>
      </c>
      <c r="EG539">
        <v>5.2</v>
      </c>
      <c r="EH539">
        <v>2.6</v>
      </c>
      <c r="EI539">
        <v>1.4</v>
      </c>
      <c r="EJ539">
        <v>1.8</v>
      </c>
      <c r="EK539">
        <v>1</v>
      </c>
      <c r="EL539">
        <v>4.0999999999999996</v>
      </c>
      <c r="EM539">
        <v>1.4</v>
      </c>
      <c r="EN539">
        <v>0.5</v>
      </c>
      <c r="EO539">
        <v>1</v>
      </c>
      <c r="EP539">
        <v>2.7</v>
      </c>
      <c r="EQ539">
        <v>1.6</v>
      </c>
      <c r="ER539">
        <v>10.1</v>
      </c>
      <c r="ES539">
        <v>36.700000000000003</v>
      </c>
      <c r="ET539">
        <v>9.1999999999999993</v>
      </c>
      <c r="EU539">
        <v>13.8</v>
      </c>
      <c r="EV539">
        <v>9.4</v>
      </c>
      <c r="EW539">
        <v>10.3</v>
      </c>
      <c r="EX539">
        <v>1.6</v>
      </c>
      <c r="EY539">
        <v>1.6</v>
      </c>
      <c r="EZ539">
        <v>12.5</v>
      </c>
      <c r="FA539">
        <v>9.1</v>
      </c>
      <c r="FB539">
        <v>26.6</v>
      </c>
      <c r="FC539">
        <v>1.4</v>
      </c>
      <c r="FD539">
        <v>1.7</v>
      </c>
      <c r="FE539">
        <v>3.9</v>
      </c>
      <c r="FF539">
        <v>2</v>
      </c>
      <c r="FG539">
        <v>1.9</v>
      </c>
      <c r="FH539">
        <v>0.8</v>
      </c>
      <c r="FI539">
        <v>1.6</v>
      </c>
      <c r="FJ539">
        <v>1.6</v>
      </c>
      <c r="FK539">
        <v>2.2000000000000002</v>
      </c>
      <c r="FL539">
        <v>2.4</v>
      </c>
      <c r="FM539">
        <v>1.9</v>
      </c>
      <c r="FN539">
        <v>3</v>
      </c>
      <c r="FO539">
        <v>2.9</v>
      </c>
      <c r="FP539">
        <v>5.5</v>
      </c>
      <c r="FQ539">
        <v>2.2999999999999998</v>
      </c>
      <c r="FR539">
        <v>0.7</v>
      </c>
      <c r="FS539">
        <v>71</v>
      </c>
      <c r="FZ539" s="115" t="s">
        <v>1871</v>
      </c>
      <c r="GA539" s="115" t="s">
        <v>1871</v>
      </c>
      <c r="GB539" t="s">
        <v>1345</v>
      </c>
      <c r="GC539" s="68" t="s">
        <v>2364</v>
      </c>
    </row>
    <row r="540" spans="1:185" x14ac:dyDescent="0.25">
      <c r="A540">
        <v>56081</v>
      </c>
      <c r="B540">
        <v>5770</v>
      </c>
      <c r="C540">
        <v>791</v>
      </c>
      <c r="D540">
        <v>1525</v>
      </c>
      <c r="E540">
        <v>295</v>
      </c>
      <c r="F540">
        <v>3148</v>
      </c>
      <c r="G540">
        <v>492</v>
      </c>
      <c r="H540">
        <v>1097</v>
      </c>
      <c r="I540">
        <v>4</v>
      </c>
      <c r="J540">
        <v>390</v>
      </c>
      <c r="K540">
        <v>46</v>
      </c>
      <c r="L540">
        <v>1135</v>
      </c>
      <c r="M540">
        <v>249</v>
      </c>
      <c r="N540">
        <v>370</v>
      </c>
      <c r="O540">
        <v>0</v>
      </c>
      <c r="P540">
        <v>486</v>
      </c>
      <c r="Q540">
        <v>166</v>
      </c>
      <c r="R540">
        <v>632</v>
      </c>
      <c r="S540">
        <v>158</v>
      </c>
      <c r="T540">
        <v>762</v>
      </c>
      <c r="U540">
        <v>105</v>
      </c>
      <c r="V540">
        <v>898</v>
      </c>
      <c r="W540">
        <v>63</v>
      </c>
      <c r="X540">
        <v>2896</v>
      </c>
      <c r="Y540">
        <v>359</v>
      </c>
      <c r="Z540">
        <v>2874</v>
      </c>
      <c r="AA540">
        <v>432</v>
      </c>
      <c r="AB540">
        <v>4850</v>
      </c>
      <c r="AC540">
        <v>373</v>
      </c>
      <c r="AD540">
        <v>0</v>
      </c>
      <c r="AE540">
        <v>0</v>
      </c>
      <c r="AF540">
        <v>2</v>
      </c>
      <c r="AG540">
        <v>0</v>
      </c>
      <c r="AH540">
        <v>6</v>
      </c>
      <c r="AI540">
        <v>0</v>
      </c>
      <c r="AJ540">
        <v>908</v>
      </c>
      <c r="AK540">
        <v>418</v>
      </c>
      <c r="AL540">
        <v>4</v>
      </c>
      <c r="AM540">
        <v>0</v>
      </c>
      <c r="AN540">
        <v>1646</v>
      </c>
      <c r="AO540">
        <v>537</v>
      </c>
      <c r="AP540">
        <v>4116</v>
      </c>
      <c r="AQ540">
        <v>254</v>
      </c>
      <c r="AR540">
        <v>701</v>
      </c>
      <c r="AS540">
        <v>15</v>
      </c>
      <c r="AT540">
        <v>5069</v>
      </c>
      <c r="AU540">
        <v>776</v>
      </c>
      <c r="AV540">
        <v>5010</v>
      </c>
      <c r="AW540">
        <v>469</v>
      </c>
      <c r="AX540">
        <v>760</v>
      </c>
      <c r="AY540">
        <v>322</v>
      </c>
      <c r="AZ540">
        <v>155</v>
      </c>
      <c r="BA540">
        <v>20</v>
      </c>
      <c r="BB540">
        <v>605</v>
      </c>
      <c r="BC540">
        <v>302</v>
      </c>
      <c r="BD540">
        <v>632</v>
      </c>
      <c r="BE540">
        <v>250</v>
      </c>
      <c r="BF540">
        <v>1710</v>
      </c>
      <c r="BG540">
        <v>180</v>
      </c>
      <c r="BH540">
        <v>961</v>
      </c>
      <c r="BI540">
        <v>44</v>
      </c>
      <c r="BJ540">
        <v>572</v>
      </c>
      <c r="BK540">
        <v>22</v>
      </c>
      <c r="BL540">
        <v>2606</v>
      </c>
      <c r="BM540">
        <v>409</v>
      </c>
      <c r="BN540">
        <v>2534</v>
      </c>
      <c r="BO540">
        <v>409</v>
      </c>
      <c r="BP540">
        <v>72</v>
      </c>
      <c r="BQ540">
        <v>0</v>
      </c>
      <c r="BR540">
        <v>542</v>
      </c>
      <c r="BS540">
        <v>83</v>
      </c>
      <c r="BT540">
        <v>1975</v>
      </c>
      <c r="BU540">
        <v>320</v>
      </c>
      <c r="BV540">
        <v>775</v>
      </c>
      <c r="BW540">
        <v>105</v>
      </c>
      <c r="BX540">
        <v>398</v>
      </c>
      <c r="BY540">
        <v>67</v>
      </c>
      <c r="BZ540">
        <v>703</v>
      </c>
      <c r="CA540">
        <v>87</v>
      </c>
      <c r="CB540">
        <v>1254</v>
      </c>
      <c r="CC540">
        <v>186</v>
      </c>
      <c r="CD540">
        <v>2710</v>
      </c>
      <c r="CE540">
        <v>431</v>
      </c>
      <c r="CF540">
        <v>1798</v>
      </c>
      <c r="CG540">
        <v>174</v>
      </c>
      <c r="CH540">
        <v>791</v>
      </c>
      <c r="CI540">
        <v>4979</v>
      </c>
      <c r="CJ540">
        <v>3962</v>
      </c>
      <c r="CK540">
        <v>2080</v>
      </c>
      <c r="CL540">
        <v>4237</v>
      </c>
      <c r="CM540">
        <v>1313</v>
      </c>
      <c r="CN540">
        <v>574</v>
      </c>
      <c r="CO540">
        <v>245</v>
      </c>
      <c r="CP540">
        <v>330</v>
      </c>
      <c r="CQ540">
        <v>606</v>
      </c>
      <c r="CR540">
        <v>145</v>
      </c>
      <c r="CS540">
        <v>447</v>
      </c>
      <c r="CT540">
        <v>150</v>
      </c>
      <c r="CU540">
        <v>26</v>
      </c>
      <c r="CV540">
        <v>45</v>
      </c>
      <c r="CW540">
        <v>131</v>
      </c>
      <c r="CX540">
        <v>524</v>
      </c>
      <c r="CY540">
        <v>69</v>
      </c>
      <c r="CZ540">
        <v>81</v>
      </c>
      <c r="DA540">
        <v>121</v>
      </c>
      <c r="DB540">
        <v>84</v>
      </c>
      <c r="DC540">
        <v>69</v>
      </c>
      <c r="DD540">
        <v>202</v>
      </c>
      <c r="DE540">
        <v>930</v>
      </c>
      <c r="DF540">
        <v>1438</v>
      </c>
      <c r="DG540">
        <v>1147</v>
      </c>
      <c r="DH540">
        <v>390</v>
      </c>
      <c r="DI540">
        <v>96</v>
      </c>
      <c r="DJ540">
        <v>75</v>
      </c>
      <c r="DK540">
        <v>195</v>
      </c>
      <c r="DL540">
        <v>132</v>
      </c>
      <c r="DM540">
        <v>5478</v>
      </c>
      <c r="DN540">
        <v>319</v>
      </c>
      <c r="DO540">
        <v>1820</v>
      </c>
      <c r="DP540">
        <v>548</v>
      </c>
      <c r="DQ540">
        <v>79</v>
      </c>
      <c r="DR540">
        <v>116</v>
      </c>
      <c r="DS540">
        <v>65</v>
      </c>
      <c r="DT540">
        <v>67</v>
      </c>
      <c r="DU540">
        <v>49</v>
      </c>
      <c r="DV540">
        <v>121</v>
      </c>
      <c r="DW540">
        <v>2368</v>
      </c>
      <c r="DX540" t="s">
        <v>1521</v>
      </c>
      <c r="DY540" t="s">
        <v>1098</v>
      </c>
      <c r="DZ540" t="s">
        <v>1701</v>
      </c>
      <c r="EA540" s="68" t="s">
        <v>700</v>
      </c>
      <c r="EB540">
        <v>56081</v>
      </c>
      <c r="EC540">
        <v>4.8</v>
      </c>
      <c r="ED540">
        <v>16</v>
      </c>
      <c r="EE540">
        <v>12.4</v>
      </c>
      <c r="EF540">
        <v>4.5999999999999996</v>
      </c>
      <c r="EG540">
        <v>15.3</v>
      </c>
      <c r="EH540">
        <v>12.9</v>
      </c>
      <c r="EI540">
        <v>9.5</v>
      </c>
      <c r="EJ540">
        <v>6.4</v>
      </c>
      <c r="EK540">
        <v>3</v>
      </c>
      <c r="EL540">
        <v>9.5</v>
      </c>
      <c r="EM540">
        <v>5.2</v>
      </c>
      <c r="EN540">
        <v>0.8</v>
      </c>
      <c r="EO540">
        <v>4.4000000000000004</v>
      </c>
      <c r="EP540">
        <v>5.9</v>
      </c>
      <c r="EQ540">
        <v>3.9</v>
      </c>
      <c r="ES540">
        <v>100</v>
      </c>
      <c r="ET540">
        <v>88.8</v>
      </c>
      <c r="EU540">
        <v>25.2</v>
      </c>
      <c r="EV540">
        <v>100</v>
      </c>
      <c r="EW540">
        <v>17.3</v>
      </c>
      <c r="EX540">
        <v>4.3</v>
      </c>
      <c r="EY540">
        <v>4.5999999999999996</v>
      </c>
      <c r="EZ540">
        <v>24.1</v>
      </c>
      <c r="FA540">
        <v>14.2</v>
      </c>
      <c r="FB540">
        <v>28.1</v>
      </c>
      <c r="FC540">
        <v>3.1</v>
      </c>
      <c r="FD540">
        <v>5.3</v>
      </c>
      <c r="FE540">
        <v>18.5</v>
      </c>
      <c r="FF540">
        <v>5.3</v>
      </c>
      <c r="FG540">
        <v>4.0999999999999996</v>
      </c>
      <c r="FH540">
        <v>4.0999999999999996</v>
      </c>
      <c r="FI540">
        <v>5.7</v>
      </c>
      <c r="FJ540">
        <v>5.8</v>
      </c>
      <c r="FK540">
        <v>21.4</v>
      </c>
      <c r="FL540">
        <v>11.1</v>
      </c>
      <c r="FM540">
        <v>7.3</v>
      </c>
      <c r="FN540">
        <v>6.6</v>
      </c>
      <c r="FO540">
        <v>12.8</v>
      </c>
      <c r="FP540">
        <v>8.5</v>
      </c>
      <c r="FQ540">
        <v>7.2</v>
      </c>
      <c r="FR540">
        <v>9.9</v>
      </c>
      <c r="FS540">
        <v>61</v>
      </c>
      <c r="FZ540" t="s">
        <v>1872</v>
      </c>
      <c r="GA540" t="s">
        <v>1872</v>
      </c>
      <c r="GB540" t="s">
        <v>1346</v>
      </c>
      <c r="GC540" s="68" t="s">
        <v>2364</v>
      </c>
    </row>
    <row r="541" spans="1:185" x14ac:dyDescent="0.25">
      <c r="A541">
        <v>56082</v>
      </c>
      <c r="B541">
        <v>14325</v>
      </c>
      <c r="C541">
        <v>599</v>
      </c>
      <c r="D541">
        <v>3396</v>
      </c>
      <c r="E541">
        <v>93</v>
      </c>
      <c r="F541">
        <v>8945</v>
      </c>
      <c r="G541">
        <v>506</v>
      </c>
      <c r="H541">
        <v>1984</v>
      </c>
      <c r="I541">
        <v>0</v>
      </c>
      <c r="J541">
        <v>1002</v>
      </c>
      <c r="K541">
        <v>34</v>
      </c>
      <c r="L541">
        <v>2394</v>
      </c>
      <c r="M541">
        <v>59</v>
      </c>
      <c r="N541">
        <v>2674</v>
      </c>
      <c r="O541">
        <v>73</v>
      </c>
      <c r="P541">
        <v>1603</v>
      </c>
      <c r="Q541">
        <v>138</v>
      </c>
      <c r="R541">
        <v>1636</v>
      </c>
      <c r="S541">
        <v>155</v>
      </c>
      <c r="T541">
        <v>1626</v>
      </c>
      <c r="U541">
        <v>105</v>
      </c>
      <c r="V541">
        <v>1406</v>
      </c>
      <c r="W541">
        <v>35</v>
      </c>
      <c r="X541">
        <v>7269</v>
      </c>
      <c r="Y541">
        <v>327</v>
      </c>
      <c r="Z541">
        <v>7056</v>
      </c>
      <c r="AA541">
        <v>272</v>
      </c>
      <c r="AB541">
        <v>13113</v>
      </c>
      <c r="AC541">
        <v>538</v>
      </c>
      <c r="AD541">
        <v>436</v>
      </c>
      <c r="AE541">
        <v>0</v>
      </c>
      <c r="AF541">
        <v>10</v>
      </c>
      <c r="AG541">
        <v>0</v>
      </c>
      <c r="AH541">
        <v>399</v>
      </c>
      <c r="AI541">
        <v>13</v>
      </c>
      <c r="AJ541">
        <v>51</v>
      </c>
      <c r="AK541">
        <v>0</v>
      </c>
      <c r="AL541">
        <v>316</v>
      </c>
      <c r="AM541">
        <v>48</v>
      </c>
      <c r="AN541">
        <v>951</v>
      </c>
      <c r="AO541">
        <v>357</v>
      </c>
      <c r="AP541">
        <v>12270</v>
      </c>
      <c r="AQ541">
        <v>181</v>
      </c>
      <c r="AR541">
        <v>1982</v>
      </c>
      <c r="AS541">
        <v>13</v>
      </c>
      <c r="AT541">
        <v>12343</v>
      </c>
      <c r="AU541">
        <v>586</v>
      </c>
      <c r="AV541">
        <v>13442</v>
      </c>
      <c r="AW541">
        <v>299</v>
      </c>
      <c r="AX541">
        <v>883</v>
      </c>
      <c r="AY541">
        <v>300</v>
      </c>
      <c r="AZ541">
        <v>240</v>
      </c>
      <c r="BA541">
        <v>0</v>
      </c>
      <c r="BB541">
        <v>643</v>
      </c>
      <c r="BC541">
        <v>300</v>
      </c>
      <c r="BD541">
        <v>711</v>
      </c>
      <c r="BE541">
        <v>167</v>
      </c>
      <c r="BF541">
        <v>2161</v>
      </c>
      <c r="BG541">
        <v>145</v>
      </c>
      <c r="BH541">
        <v>2762</v>
      </c>
      <c r="BI541">
        <v>94</v>
      </c>
      <c r="BJ541">
        <v>2621</v>
      </c>
      <c r="BK541">
        <v>27</v>
      </c>
      <c r="BL541">
        <v>7369</v>
      </c>
      <c r="BM541">
        <v>434</v>
      </c>
      <c r="BN541">
        <v>7157</v>
      </c>
      <c r="BO541">
        <v>378</v>
      </c>
      <c r="BP541">
        <v>212</v>
      </c>
      <c r="BQ541">
        <v>56</v>
      </c>
      <c r="BR541">
        <v>1576</v>
      </c>
      <c r="BS541">
        <v>72</v>
      </c>
      <c r="BT541">
        <v>4121</v>
      </c>
      <c r="BU541">
        <v>190</v>
      </c>
      <c r="BV541">
        <v>3614</v>
      </c>
      <c r="BW541">
        <v>252</v>
      </c>
      <c r="BX541">
        <v>1210</v>
      </c>
      <c r="BY541">
        <v>64</v>
      </c>
      <c r="BZ541">
        <v>1695</v>
      </c>
      <c r="CA541">
        <v>180</v>
      </c>
      <c r="CB541">
        <v>2203</v>
      </c>
      <c r="CC541">
        <v>204</v>
      </c>
      <c r="CD541">
        <v>5759</v>
      </c>
      <c r="CE541">
        <v>299</v>
      </c>
      <c r="CF541">
        <v>4242</v>
      </c>
      <c r="CG541">
        <v>96</v>
      </c>
      <c r="CH541">
        <v>599</v>
      </c>
      <c r="CI541">
        <v>13726</v>
      </c>
      <c r="CJ541">
        <v>11307</v>
      </c>
      <c r="CK541">
        <v>4225</v>
      </c>
      <c r="CL541">
        <v>12537</v>
      </c>
      <c r="CM541">
        <v>1144</v>
      </c>
      <c r="CN541">
        <v>639</v>
      </c>
      <c r="CO541">
        <v>256</v>
      </c>
      <c r="CP541">
        <v>386</v>
      </c>
      <c r="CQ541">
        <v>934</v>
      </c>
      <c r="CR541">
        <v>87</v>
      </c>
      <c r="CS541">
        <v>646</v>
      </c>
      <c r="CT541">
        <v>278</v>
      </c>
      <c r="CU541">
        <v>133</v>
      </c>
      <c r="CV541">
        <v>185</v>
      </c>
      <c r="CW541">
        <v>396</v>
      </c>
      <c r="CX541">
        <v>3364</v>
      </c>
      <c r="CY541">
        <v>765</v>
      </c>
      <c r="CZ541">
        <v>330</v>
      </c>
      <c r="DA541">
        <v>358</v>
      </c>
      <c r="DB541">
        <v>160</v>
      </c>
      <c r="DC541">
        <v>181</v>
      </c>
      <c r="DD541">
        <v>323</v>
      </c>
      <c r="DE541">
        <v>1618</v>
      </c>
      <c r="DF541">
        <v>3134</v>
      </c>
      <c r="DG541">
        <v>2477</v>
      </c>
      <c r="DH541">
        <v>940</v>
      </c>
      <c r="DI541">
        <v>219</v>
      </c>
      <c r="DJ541">
        <v>116</v>
      </c>
      <c r="DK541">
        <v>438</v>
      </c>
      <c r="DL541">
        <v>354</v>
      </c>
      <c r="DM541">
        <v>11498</v>
      </c>
      <c r="DN541">
        <v>2743</v>
      </c>
      <c r="DO541">
        <v>3345</v>
      </c>
      <c r="DP541">
        <v>1407</v>
      </c>
      <c r="DQ541">
        <v>164</v>
      </c>
      <c r="DR541">
        <v>323</v>
      </c>
      <c r="DS541">
        <v>191</v>
      </c>
      <c r="DT541">
        <v>152</v>
      </c>
      <c r="DU541">
        <v>151</v>
      </c>
      <c r="DV541">
        <v>407</v>
      </c>
      <c r="DW541">
        <v>4752</v>
      </c>
      <c r="DX541" t="s">
        <v>1521</v>
      </c>
      <c r="DY541" t="s">
        <v>1067</v>
      </c>
      <c r="DZ541" t="s">
        <v>1702</v>
      </c>
      <c r="EA541" s="68" t="s">
        <v>700</v>
      </c>
      <c r="EB541">
        <v>56082</v>
      </c>
      <c r="EC541">
        <v>1.4</v>
      </c>
      <c r="ED541">
        <v>4.3</v>
      </c>
      <c r="EE541">
        <v>2.2000000000000002</v>
      </c>
      <c r="EF541">
        <v>2</v>
      </c>
      <c r="EG541">
        <v>4.9000000000000004</v>
      </c>
      <c r="EH541">
        <v>3.2</v>
      </c>
      <c r="EI541">
        <v>3.5</v>
      </c>
      <c r="EJ541">
        <v>2.1</v>
      </c>
      <c r="EK541">
        <v>1.5</v>
      </c>
      <c r="EL541">
        <v>1.7</v>
      </c>
      <c r="EM541">
        <v>1.9</v>
      </c>
      <c r="EN541">
        <v>0.9</v>
      </c>
      <c r="EO541">
        <v>1.8</v>
      </c>
      <c r="EP541">
        <v>1.5</v>
      </c>
      <c r="EQ541">
        <v>1.3</v>
      </c>
      <c r="ER541">
        <v>3.9</v>
      </c>
      <c r="ES541">
        <v>68.8</v>
      </c>
      <c r="ET541">
        <v>5</v>
      </c>
      <c r="EU541">
        <v>28.3</v>
      </c>
      <c r="EV541">
        <v>19.8</v>
      </c>
      <c r="EW541">
        <v>14.5</v>
      </c>
      <c r="EX541">
        <v>0.7</v>
      </c>
      <c r="EY541">
        <v>0.9</v>
      </c>
      <c r="EZ541">
        <v>12.3</v>
      </c>
      <c r="FA541">
        <v>7</v>
      </c>
      <c r="FB541">
        <v>15.4</v>
      </c>
      <c r="FC541">
        <v>0.7</v>
      </c>
      <c r="FD541">
        <v>1.6</v>
      </c>
      <c r="FE541">
        <v>15</v>
      </c>
      <c r="FF541">
        <v>4.5</v>
      </c>
      <c r="FG541">
        <v>1.8</v>
      </c>
      <c r="FH541">
        <v>0.9</v>
      </c>
      <c r="FI541">
        <v>2.1</v>
      </c>
      <c r="FJ541">
        <v>1.9</v>
      </c>
      <c r="FK541">
        <v>20.100000000000001</v>
      </c>
      <c r="FL541">
        <v>4.0999999999999996</v>
      </c>
      <c r="FM541">
        <v>1.9</v>
      </c>
      <c r="FN541">
        <v>3.9</v>
      </c>
      <c r="FO541">
        <v>5.3</v>
      </c>
      <c r="FP541">
        <v>5.0999999999999996</v>
      </c>
      <c r="FQ541">
        <v>2.2999999999999998</v>
      </c>
      <c r="FR541">
        <v>2.2000000000000002</v>
      </c>
      <c r="FS541">
        <v>107</v>
      </c>
      <c r="FZ541" s="115" t="s">
        <v>1871</v>
      </c>
      <c r="GA541" s="115" t="s">
        <v>1871</v>
      </c>
      <c r="GB541" t="s">
        <v>1347</v>
      </c>
      <c r="GC541" s="68" t="s">
        <v>2364</v>
      </c>
    </row>
    <row r="542" spans="1:185" x14ac:dyDescent="0.25">
      <c r="A542">
        <v>56083</v>
      </c>
      <c r="B542">
        <v>831</v>
      </c>
      <c r="C542">
        <v>68</v>
      </c>
      <c r="D542">
        <v>145</v>
      </c>
      <c r="E542">
        <v>17</v>
      </c>
      <c r="F542">
        <v>461</v>
      </c>
      <c r="G542">
        <v>51</v>
      </c>
      <c r="H542">
        <v>225</v>
      </c>
      <c r="I542">
        <v>0</v>
      </c>
      <c r="J542">
        <v>51</v>
      </c>
      <c r="K542">
        <v>4</v>
      </c>
      <c r="L542">
        <v>94</v>
      </c>
      <c r="M542">
        <v>13</v>
      </c>
      <c r="N542">
        <v>54</v>
      </c>
      <c r="O542">
        <v>3</v>
      </c>
      <c r="P542">
        <v>52</v>
      </c>
      <c r="Q542">
        <v>9</v>
      </c>
      <c r="R542">
        <v>71</v>
      </c>
      <c r="S542">
        <v>6</v>
      </c>
      <c r="T542">
        <v>142</v>
      </c>
      <c r="U542">
        <v>20</v>
      </c>
      <c r="V542">
        <v>142</v>
      </c>
      <c r="W542">
        <v>13</v>
      </c>
      <c r="X542">
        <v>412</v>
      </c>
      <c r="Y542">
        <v>38</v>
      </c>
      <c r="Z542">
        <v>419</v>
      </c>
      <c r="AA542">
        <v>30</v>
      </c>
      <c r="AB542">
        <v>813</v>
      </c>
      <c r="AC542">
        <v>68</v>
      </c>
      <c r="AD542">
        <v>2</v>
      </c>
      <c r="AE542">
        <v>0</v>
      </c>
      <c r="AF542">
        <v>0</v>
      </c>
      <c r="AG542">
        <v>0</v>
      </c>
      <c r="AH542">
        <v>3</v>
      </c>
      <c r="AI542">
        <v>0</v>
      </c>
      <c r="AJ542">
        <v>11</v>
      </c>
      <c r="AK542">
        <v>0</v>
      </c>
      <c r="AL542">
        <v>2</v>
      </c>
      <c r="AM542">
        <v>0</v>
      </c>
      <c r="AN542">
        <v>11</v>
      </c>
      <c r="AO542">
        <v>0</v>
      </c>
      <c r="AP542">
        <v>813</v>
      </c>
      <c r="AQ542">
        <v>68</v>
      </c>
      <c r="AR542">
        <v>86</v>
      </c>
      <c r="AS542">
        <v>5</v>
      </c>
      <c r="AT542">
        <v>745</v>
      </c>
      <c r="AU542">
        <v>63</v>
      </c>
      <c r="AV542">
        <v>830</v>
      </c>
      <c r="AW542">
        <v>68</v>
      </c>
      <c r="AX542">
        <v>1</v>
      </c>
      <c r="AY542">
        <v>0</v>
      </c>
      <c r="AZ542">
        <v>0</v>
      </c>
      <c r="BA542">
        <v>0</v>
      </c>
      <c r="BB542">
        <v>1</v>
      </c>
      <c r="BC542">
        <v>0</v>
      </c>
      <c r="BD542">
        <v>55</v>
      </c>
      <c r="BE542">
        <v>10</v>
      </c>
      <c r="BF542">
        <v>271</v>
      </c>
      <c r="BG542">
        <v>17</v>
      </c>
      <c r="BH542">
        <v>204</v>
      </c>
      <c r="BI542">
        <v>18</v>
      </c>
      <c r="BJ542">
        <v>102</v>
      </c>
      <c r="BK542">
        <v>3</v>
      </c>
      <c r="BL542">
        <v>388</v>
      </c>
      <c r="BM542">
        <v>41</v>
      </c>
      <c r="BN542">
        <v>377</v>
      </c>
      <c r="BO542">
        <v>37</v>
      </c>
      <c r="BP542">
        <v>11</v>
      </c>
      <c r="BQ542">
        <v>4</v>
      </c>
      <c r="BR542">
        <v>73</v>
      </c>
      <c r="BS542">
        <v>10</v>
      </c>
      <c r="BT542">
        <v>288</v>
      </c>
      <c r="BU542">
        <v>31</v>
      </c>
      <c r="BV542">
        <v>124</v>
      </c>
      <c r="BW542">
        <v>14</v>
      </c>
      <c r="BX542">
        <v>49</v>
      </c>
      <c r="BY542">
        <v>6</v>
      </c>
      <c r="BZ542">
        <v>103</v>
      </c>
      <c r="CA542">
        <v>22</v>
      </c>
      <c r="CB542">
        <v>127</v>
      </c>
      <c r="CC542">
        <v>24</v>
      </c>
      <c r="CD542">
        <v>403</v>
      </c>
      <c r="CE542">
        <v>38</v>
      </c>
      <c r="CF542">
        <v>301</v>
      </c>
      <c r="CG542">
        <v>6</v>
      </c>
      <c r="CH542">
        <v>68</v>
      </c>
      <c r="CI542">
        <v>763</v>
      </c>
      <c r="CJ542">
        <v>604</v>
      </c>
      <c r="CK542">
        <v>334</v>
      </c>
      <c r="CL542">
        <v>768</v>
      </c>
      <c r="CM542">
        <v>24</v>
      </c>
      <c r="CN542">
        <v>0</v>
      </c>
      <c r="CO542">
        <v>90</v>
      </c>
      <c r="CP542">
        <v>35</v>
      </c>
      <c r="CQ542">
        <v>75</v>
      </c>
      <c r="CR542">
        <v>21</v>
      </c>
      <c r="CS542">
        <v>53</v>
      </c>
      <c r="CT542">
        <v>17</v>
      </c>
      <c r="CU542">
        <v>1</v>
      </c>
      <c r="CV542">
        <v>21</v>
      </c>
      <c r="CW542">
        <v>15</v>
      </c>
      <c r="CX542">
        <v>100</v>
      </c>
      <c r="CY542">
        <v>25</v>
      </c>
      <c r="CZ542">
        <v>10</v>
      </c>
      <c r="DA542">
        <v>15</v>
      </c>
      <c r="DB542">
        <v>8</v>
      </c>
      <c r="DC542">
        <v>8</v>
      </c>
      <c r="DD542">
        <v>25</v>
      </c>
      <c r="DE542">
        <v>112</v>
      </c>
      <c r="DF542">
        <v>274</v>
      </c>
      <c r="DG542">
        <v>247</v>
      </c>
      <c r="DH542">
        <v>59</v>
      </c>
      <c r="DI542">
        <v>12</v>
      </c>
      <c r="DJ542">
        <v>9</v>
      </c>
      <c r="DK542">
        <v>15</v>
      </c>
      <c r="DL542">
        <v>8</v>
      </c>
      <c r="DM542">
        <v>783</v>
      </c>
      <c r="DN542">
        <v>37</v>
      </c>
      <c r="DO542">
        <v>347</v>
      </c>
      <c r="DP542">
        <v>39</v>
      </c>
      <c r="DQ542">
        <v>9</v>
      </c>
      <c r="DR542">
        <v>11</v>
      </c>
      <c r="DS542">
        <v>5</v>
      </c>
      <c r="DT542">
        <v>3</v>
      </c>
      <c r="DU542">
        <v>2</v>
      </c>
      <c r="DV542">
        <v>9</v>
      </c>
      <c r="DW542">
        <v>386</v>
      </c>
      <c r="DX542" t="s">
        <v>1858</v>
      </c>
      <c r="DY542" t="s">
        <v>1079</v>
      </c>
      <c r="DZ542" t="s">
        <v>1703</v>
      </c>
      <c r="EA542" s="68" t="s">
        <v>700</v>
      </c>
      <c r="EB542">
        <v>56083</v>
      </c>
      <c r="EC542">
        <v>3.2</v>
      </c>
      <c r="ED542">
        <v>10.3</v>
      </c>
      <c r="EE542">
        <v>10.8</v>
      </c>
      <c r="EF542">
        <v>6.9</v>
      </c>
      <c r="EG542">
        <v>16.899999999999999</v>
      </c>
      <c r="EH542">
        <v>10.1</v>
      </c>
      <c r="EI542">
        <v>7.1</v>
      </c>
      <c r="EJ542">
        <v>6.6</v>
      </c>
      <c r="EK542">
        <v>10.7</v>
      </c>
      <c r="EL542">
        <v>9.8000000000000007</v>
      </c>
      <c r="EM542">
        <v>4</v>
      </c>
      <c r="EN542">
        <v>7.5</v>
      </c>
      <c r="EO542">
        <v>4.0999999999999996</v>
      </c>
      <c r="EP542">
        <v>3.2</v>
      </c>
      <c r="EQ542">
        <v>3.3</v>
      </c>
      <c r="ER542">
        <v>100</v>
      </c>
      <c r="ET542">
        <v>100</v>
      </c>
      <c r="EU542">
        <v>65.599999999999994</v>
      </c>
      <c r="EV542">
        <v>100</v>
      </c>
      <c r="EW542">
        <v>65.599999999999994</v>
      </c>
      <c r="EX542">
        <v>3.3</v>
      </c>
      <c r="EY542">
        <v>3.2</v>
      </c>
      <c r="EZ542">
        <v>100</v>
      </c>
      <c r="FB542">
        <v>100</v>
      </c>
      <c r="FC542">
        <v>6.2</v>
      </c>
      <c r="FD542">
        <v>3.1</v>
      </c>
      <c r="FE542">
        <v>14.2</v>
      </c>
      <c r="FF542">
        <v>3.2</v>
      </c>
      <c r="FG542">
        <v>5</v>
      </c>
      <c r="FH542">
        <v>3.4</v>
      </c>
      <c r="FI542">
        <v>4.3</v>
      </c>
      <c r="FJ542">
        <v>4.3</v>
      </c>
      <c r="FK542">
        <v>25.6</v>
      </c>
      <c r="FL542">
        <v>9.5</v>
      </c>
      <c r="FM542">
        <v>5.5</v>
      </c>
      <c r="FN542">
        <v>6.7</v>
      </c>
      <c r="FO542">
        <v>9.5</v>
      </c>
      <c r="FP542">
        <v>17.100000000000001</v>
      </c>
      <c r="FQ542">
        <v>3.9</v>
      </c>
      <c r="FR542">
        <v>1.6</v>
      </c>
      <c r="FS542">
        <v>24</v>
      </c>
      <c r="FZ542" t="s">
        <v>1871</v>
      </c>
      <c r="GA542" t="s">
        <v>1872</v>
      </c>
      <c r="GB542" t="s">
        <v>1348</v>
      </c>
      <c r="GC542" s="68" t="s">
        <v>2364</v>
      </c>
    </row>
    <row r="543" spans="1:185" x14ac:dyDescent="0.25">
      <c r="A543">
        <v>56088</v>
      </c>
      <c r="B543">
        <v>1723</v>
      </c>
      <c r="C543">
        <v>56</v>
      </c>
      <c r="D543">
        <v>336</v>
      </c>
      <c r="E543">
        <v>8</v>
      </c>
      <c r="F543">
        <v>961</v>
      </c>
      <c r="G543">
        <v>48</v>
      </c>
      <c r="H543">
        <v>426</v>
      </c>
      <c r="I543">
        <v>0</v>
      </c>
      <c r="J543">
        <v>141</v>
      </c>
      <c r="K543">
        <v>3</v>
      </c>
      <c r="L543">
        <v>195</v>
      </c>
      <c r="M543">
        <v>5</v>
      </c>
      <c r="N543">
        <v>171</v>
      </c>
      <c r="O543">
        <v>22</v>
      </c>
      <c r="P543">
        <v>131</v>
      </c>
      <c r="Q543">
        <v>7</v>
      </c>
      <c r="R543">
        <v>138</v>
      </c>
      <c r="S543">
        <v>9</v>
      </c>
      <c r="T543">
        <v>258</v>
      </c>
      <c r="U543">
        <v>1</v>
      </c>
      <c r="V543">
        <v>263</v>
      </c>
      <c r="W543">
        <v>9</v>
      </c>
      <c r="X543">
        <v>866</v>
      </c>
      <c r="Y543">
        <v>30</v>
      </c>
      <c r="Z543">
        <v>857</v>
      </c>
      <c r="AA543">
        <v>26</v>
      </c>
      <c r="AB543">
        <v>1694</v>
      </c>
      <c r="AC543">
        <v>55</v>
      </c>
      <c r="AD543">
        <v>13</v>
      </c>
      <c r="AE543">
        <v>0</v>
      </c>
      <c r="AF543">
        <v>0</v>
      </c>
      <c r="AG543">
        <v>0</v>
      </c>
      <c r="AH543">
        <v>0</v>
      </c>
      <c r="AI543">
        <v>0</v>
      </c>
      <c r="AJ543">
        <v>0</v>
      </c>
      <c r="AK543">
        <v>0</v>
      </c>
      <c r="AL543">
        <v>16</v>
      </c>
      <c r="AM543">
        <v>1</v>
      </c>
      <c r="AN543">
        <v>59</v>
      </c>
      <c r="AO543">
        <v>0</v>
      </c>
      <c r="AP543">
        <v>1644</v>
      </c>
      <c r="AQ543">
        <v>55</v>
      </c>
      <c r="AR543">
        <v>254</v>
      </c>
      <c r="AS543">
        <v>1</v>
      </c>
      <c r="AT543">
        <v>1469</v>
      </c>
      <c r="AU543">
        <v>55</v>
      </c>
      <c r="AV543">
        <v>1712</v>
      </c>
      <c r="AW543">
        <v>56</v>
      </c>
      <c r="AX543">
        <v>11</v>
      </c>
      <c r="AY543">
        <v>0</v>
      </c>
      <c r="AZ543">
        <v>5</v>
      </c>
      <c r="BA543">
        <v>0</v>
      </c>
      <c r="BB543">
        <v>6</v>
      </c>
      <c r="BC543">
        <v>0</v>
      </c>
      <c r="BD543">
        <v>105</v>
      </c>
      <c r="BE543">
        <v>7</v>
      </c>
      <c r="BF543">
        <v>464</v>
      </c>
      <c r="BG543">
        <v>8</v>
      </c>
      <c r="BH543">
        <v>463</v>
      </c>
      <c r="BI543">
        <v>8</v>
      </c>
      <c r="BJ543">
        <v>184</v>
      </c>
      <c r="BK543">
        <v>3</v>
      </c>
      <c r="BL543">
        <v>821</v>
      </c>
      <c r="BM543">
        <v>41</v>
      </c>
      <c r="BN543">
        <v>809</v>
      </c>
      <c r="BO543">
        <v>40</v>
      </c>
      <c r="BP543">
        <v>12</v>
      </c>
      <c r="BQ543">
        <v>1</v>
      </c>
      <c r="BR543">
        <v>140</v>
      </c>
      <c r="BS543">
        <v>7</v>
      </c>
      <c r="BT543">
        <v>630</v>
      </c>
      <c r="BU543">
        <v>34</v>
      </c>
      <c r="BV543">
        <v>206</v>
      </c>
      <c r="BW543">
        <v>8</v>
      </c>
      <c r="BX543">
        <v>125</v>
      </c>
      <c r="BY543">
        <v>6</v>
      </c>
      <c r="BZ543">
        <v>164</v>
      </c>
      <c r="CA543">
        <v>3</v>
      </c>
      <c r="CB543">
        <v>264</v>
      </c>
      <c r="CC543">
        <v>6</v>
      </c>
      <c r="CD543">
        <v>921</v>
      </c>
      <c r="CE543">
        <v>43</v>
      </c>
      <c r="CF543">
        <v>538</v>
      </c>
      <c r="CG543">
        <v>7</v>
      </c>
      <c r="CH543">
        <v>56</v>
      </c>
      <c r="CI543">
        <v>1667</v>
      </c>
      <c r="CJ543">
        <v>1281</v>
      </c>
      <c r="CK543">
        <v>715</v>
      </c>
      <c r="CL543">
        <v>1620</v>
      </c>
      <c r="CM543">
        <v>18</v>
      </c>
      <c r="CN543">
        <v>7</v>
      </c>
      <c r="CO543">
        <v>115</v>
      </c>
      <c r="CP543">
        <v>59</v>
      </c>
      <c r="CQ543">
        <v>104</v>
      </c>
      <c r="CR543">
        <v>36</v>
      </c>
      <c r="CS543">
        <v>131</v>
      </c>
      <c r="CT543">
        <v>43</v>
      </c>
      <c r="CU543">
        <v>15</v>
      </c>
      <c r="CV543">
        <v>26</v>
      </c>
      <c r="CW543">
        <v>46</v>
      </c>
      <c r="CX543">
        <v>234</v>
      </c>
      <c r="CY543">
        <v>45</v>
      </c>
      <c r="CZ543">
        <v>34</v>
      </c>
      <c r="DA543">
        <v>21</v>
      </c>
      <c r="DB543">
        <v>38</v>
      </c>
      <c r="DC543">
        <v>8</v>
      </c>
      <c r="DD543">
        <v>53</v>
      </c>
      <c r="DE543">
        <v>244</v>
      </c>
      <c r="DF543">
        <v>540</v>
      </c>
      <c r="DG543">
        <v>420</v>
      </c>
      <c r="DH543">
        <v>103</v>
      </c>
      <c r="DI543">
        <v>48</v>
      </c>
      <c r="DJ543">
        <v>30</v>
      </c>
      <c r="DK543">
        <v>72</v>
      </c>
      <c r="DL543">
        <v>44</v>
      </c>
      <c r="DM543">
        <v>1633</v>
      </c>
      <c r="DN543">
        <v>106</v>
      </c>
      <c r="DO543">
        <v>607</v>
      </c>
      <c r="DP543">
        <v>177</v>
      </c>
      <c r="DQ543">
        <v>20</v>
      </c>
      <c r="DR543">
        <v>23</v>
      </c>
      <c r="DS543">
        <v>24</v>
      </c>
      <c r="DT543">
        <v>11</v>
      </c>
      <c r="DU543">
        <v>11</v>
      </c>
      <c r="DV543">
        <v>53</v>
      </c>
      <c r="DW543">
        <v>784</v>
      </c>
      <c r="DX543" t="s">
        <v>1521</v>
      </c>
      <c r="DY543" t="s">
        <v>1061</v>
      </c>
      <c r="DZ543" t="s">
        <v>1704</v>
      </c>
      <c r="EA543" s="68" t="s">
        <v>700</v>
      </c>
      <c r="EB543">
        <v>56088</v>
      </c>
      <c r="EC543">
        <v>1.5</v>
      </c>
      <c r="ED543">
        <v>2.6</v>
      </c>
      <c r="EE543">
        <v>2.5</v>
      </c>
      <c r="EF543">
        <v>9.3000000000000007</v>
      </c>
      <c r="EG543">
        <v>4.5</v>
      </c>
      <c r="EH543">
        <v>5.3</v>
      </c>
      <c r="EI543">
        <v>0.7</v>
      </c>
      <c r="EJ543">
        <v>2.2999999999999998</v>
      </c>
      <c r="EK543">
        <v>9.9</v>
      </c>
      <c r="EL543">
        <v>2</v>
      </c>
      <c r="EM543">
        <v>2.5</v>
      </c>
      <c r="EN543">
        <v>4</v>
      </c>
      <c r="EO543">
        <v>1.6</v>
      </c>
      <c r="EP543">
        <v>1.6</v>
      </c>
      <c r="EQ543">
        <v>1.5</v>
      </c>
      <c r="ER543">
        <v>60.4</v>
      </c>
      <c r="EV543">
        <v>14.7</v>
      </c>
      <c r="EW543">
        <v>25.2</v>
      </c>
      <c r="EX543">
        <v>1.5</v>
      </c>
      <c r="EY543">
        <v>1.5</v>
      </c>
      <c r="EZ543">
        <v>65.599999999999994</v>
      </c>
      <c r="FA543">
        <v>97.3</v>
      </c>
      <c r="FB543">
        <v>88.8</v>
      </c>
      <c r="FC543">
        <v>1.2</v>
      </c>
      <c r="FD543">
        <v>1.7</v>
      </c>
      <c r="FE543">
        <v>5.5</v>
      </c>
      <c r="FF543">
        <v>1.6</v>
      </c>
      <c r="FG543">
        <v>1.2</v>
      </c>
      <c r="FH543">
        <v>2</v>
      </c>
      <c r="FI543">
        <v>2.5</v>
      </c>
      <c r="FJ543">
        <v>2.5</v>
      </c>
      <c r="FK543">
        <v>17.100000000000001</v>
      </c>
      <c r="FL543">
        <v>4.5999999999999996</v>
      </c>
      <c r="FM543">
        <v>2.9</v>
      </c>
      <c r="FN543">
        <v>2.8</v>
      </c>
      <c r="FO543">
        <v>4.9000000000000004</v>
      </c>
      <c r="FP543">
        <v>2</v>
      </c>
      <c r="FQ543">
        <v>2.6</v>
      </c>
      <c r="FR543">
        <v>1</v>
      </c>
      <c r="FS543">
        <v>4</v>
      </c>
      <c r="FZ543" s="115" t="s">
        <v>1871</v>
      </c>
      <c r="GA543" s="115" t="s">
        <v>1871</v>
      </c>
      <c r="GB543" t="s">
        <v>1349</v>
      </c>
      <c r="GC543" s="68" t="s">
        <v>2364</v>
      </c>
    </row>
    <row r="544" spans="1:185" x14ac:dyDescent="0.25">
      <c r="A544">
        <v>56093</v>
      </c>
      <c r="B544">
        <v>11419</v>
      </c>
      <c r="C544">
        <v>390</v>
      </c>
      <c r="D544">
        <v>2907</v>
      </c>
      <c r="E544">
        <v>105</v>
      </c>
      <c r="F544">
        <v>6573</v>
      </c>
      <c r="G544">
        <v>285</v>
      </c>
      <c r="H544">
        <v>1939</v>
      </c>
      <c r="I544">
        <v>0</v>
      </c>
      <c r="J544">
        <v>851</v>
      </c>
      <c r="K544">
        <v>28</v>
      </c>
      <c r="L544">
        <v>2056</v>
      </c>
      <c r="M544">
        <v>77</v>
      </c>
      <c r="N544">
        <v>923</v>
      </c>
      <c r="O544">
        <v>49</v>
      </c>
      <c r="P544">
        <v>1219</v>
      </c>
      <c r="Q544">
        <v>112</v>
      </c>
      <c r="R544">
        <v>1238</v>
      </c>
      <c r="S544">
        <v>48</v>
      </c>
      <c r="T544">
        <v>1487</v>
      </c>
      <c r="U544">
        <v>34</v>
      </c>
      <c r="V544">
        <v>1706</v>
      </c>
      <c r="W544">
        <v>42</v>
      </c>
      <c r="X544">
        <v>5675</v>
      </c>
      <c r="Y544">
        <v>171</v>
      </c>
      <c r="Z544">
        <v>5744</v>
      </c>
      <c r="AA544">
        <v>219</v>
      </c>
      <c r="AB544">
        <v>10676</v>
      </c>
      <c r="AC544">
        <v>339</v>
      </c>
      <c r="AD544">
        <v>225</v>
      </c>
      <c r="AE544">
        <v>38</v>
      </c>
      <c r="AF544">
        <v>68</v>
      </c>
      <c r="AG544">
        <v>13</v>
      </c>
      <c r="AH544">
        <v>66</v>
      </c>
      <c r="AI544">
        <v>0</v>
      </c>
      <c r="AJ544">
        <v>125</v>
      </c>
      <c r="AK544">
        <v>0</v>
      </c>
      <c r="AL544">
        <v>255</v>
      </c>
      <c r="AM544">
        <v>0</v>
      </c>
      <c r="AN544">
        <v>703</v>
      </c>
      <c r="AO544">
        <v>126</v>
      </c>
      <c r="AP544">
        <v>10169</v>
      </c>
      <c r="AQ544">
        <v>213</v>
      </c>
      <c r="AR544">
        <v>1403</v>
      </c>
      <c r="AS544">
        <v>75</v>
      </c>
      <c r="AT544">
        <v>10016</v>
      </c>
      <c r="AU544">
        <v>315</v>
      </c>
      <c r="AV544">
        <v>10979</v>
      </c>
      <c r="AW544">
        <v>336</v>
      </c>
      <c r="AX544">
        <v>440</v>
      </c>
      <c r="AY544">
        <v>54</v>
      </c>
      <c r="AZ544">
        <v>294</v>
      </c>
      <c r="BA544">
        <v>0</v>
      </c>
      <c r="BB544">
        <v>146</v>
      </c>
      <c r="BC544">
        <v>54</v>
      </c>
      <c r="BD544">
        <v>592</v>
      </c>
      <c r="BE544">
        <v>38</v>
      </c>
      <c r="BF544">
        <v>2712</v>
      </c>
      <c r="BG544">
        <v>98</v>
      </c>
      <c r="BH544">
        <v>2718</v>
      </c>
      <c r="BI544">
        <v>83</v>
      </c>
      <c r="BJ544">
        <v>1567</v>
      </c>
      <c r="BK544">
        <v>17</v>
      </c>
      <c r="BL544">
        <v>5526</v>
      </c>
      <c r="BM544">
        <v>246</v>
      </c>
      <c r="BN544">
        <v>5331</v>
      </c>
      <c r="BO544">
        <v>205</v>
      </c>
      <c r="BP544">
        <v>195</v>
      </c>
      <c r="BQ544">
        <v>41</v>
      </c>
      <c r="BR544">
        <v>1047</v>
      </c>
      <c r="BS544">
        <v>39</v>
      </c>
      <c r="BT544">
        <v>3943</v>
      </c>
      <c r="BU544">
        <v>129</v>
      </c>
      <c r="BV544">
        <v>1753</v>
      </c>
      <c r="BW544">
        <v>123</v>
      </c>
      <c r="BX544">
        <v>877</v>
      </c>
      <c r="BY544">
        <v>33</v>
      </c>
      <c r="BZ544">
        <v>1132</v>
      </c>
      <c r="CA544">
        <v>82</v>
      </c>
      <c r="CB544">
        <v>2118</v>
      </c>
      <c r="CC544">
        <v>129</v>
      </c>
      <c r="CD544">
        <v>5460</v>
      </c>
      <c r="CE544">
        <v>207</v>
      </c>
      <c r="CF544">
        <v>3761</v>
      </c>
      <c r="CG544">
        <v>54</v>
      </c>
      <c r="CH544">
        <v>390</v>
      </c>
      <c r="CI544">
        <v>11029</v>
      </c>
      <c r="CJ544">
        <v>8387</v>
      </c>
      <c r="CK544">
        <v>4675</v>
      </c>
      <c r="CL544">
        <v>10834</v>
      </c>
      <c r="CM544">
        <v>799</v>
      </c>
      <c r="CN544">
        <v>263</v>
      </c>
      <c r="CO544">
        <v>204</v>
      </c>
      <c r="CP544">
        <v>443</v>
      </c>
      <c r="CQ544">
        <v>1442</v>
      </c>
      <c r="CR544">
        <v>86</v>
      </c>
      <c r="CS544">
        <v>579</v>
      </c>
      <c r="CT544">
        <v>259</v>
      </c>
      <c r="CU544">
        <v>67</v>
      </c>
      <c r="CV544">
        <v>268</v>
      </c>
      <c r="CW544">
        <v>314</v>
      </c>
      <c r="CX544">
        <v>1407</v>
      </c>
      <c r="CY544">
        <v>292</v>
      </c>
      <c r="CZ544">
        <v>274</v>
      </c>
      <c r="DA544">
        <v>267</v>
      </c>
      <c r="DB544">
        <v>116</v>
      </c>
      <c r="DC544">
        <v>161</v>
      </c>
      <c r="DD544">
        <v>527</v>
      </c>
      <c r="DE544">
        <v>1765</v>
      </c>
      <c r="DF544">
        <v>3152</v>
      </c>
      <c r="DG544">
        <v>2440</v>
      </c>
      <c r="DH544">
        <v>935</v>
      </c>
      <c r="DI544">
        <v>156</v>
      </c>
      <c r="DJ544">
        <v>120</v>
      </c>
      <c r="DK544">
        <v>556</v>
      </c>
      <c r="DL544">
        <v>395</v>
      </c>
      <c r="DM544">
        <v>10590</v>
      </c>
      <c r="DN544">
        <v>1626</v>
      </c>
      <c r="DO544">
        <v>3720</v>
      </c>
      <c r="DP544">
        <v>1197</v>
      </c>
      <c r="DQ544">
        <v>135</v>
      </c>
      <c r="DR544">
        <v>106</v>
      </c>
      <c r="DS544">
        <v>75</v>
      </c>
      <c r="DT544">
        <v>110</v>
      </c>
      <c r="DU544">
        <v>214</v>
      </c>
      <c r="DV544">
        <v>433</v>
      </c>
      <c r="DW544">
        <v>4917</v>
      </c>
      <c r="DX544" t="s">
        <v>1521</v>
      </c>
      <c r="DY544" t="s">
        <v>1096</v>
      </c>
      <c r="DZ544" t="s">
        <v>1096</v>
      </c>
      <c r="EA544" s="68" t="s">
        <v>700</v>
      </c>
      <c r="EB544">
        <v>56093</v>
      </c>
      <c r="EC544">
        <v>1.2</v>
      </c>
      <c r="ED544">
        <v>4.7</v>
      </c>
      <c r="EE544">
        <v>2.9</v>
      </c>
      <c r="EF544">
        <v>6</v>
      </c>
      <c r="EG544">
        <v>5.0999999999999996</v>
      </c>
      <c r="EH544">
        <v>3</v>
      </c>
      <c r="EI544">
        <v>1.5</v>
      </c>
      <c r="EJ544">
        <v>1.5</v>
      </c>
      <c r="EK544">
        <v>1.6</v>
      </c>
      <c r="EL544">
        <v>3.1</v>
      </c>
      <c r="EM544">
        <v>1.3</v>
      </c>
      <c r="EN544">
        <v>0.9</v>
      </c>
      <c r="EO544">
        <v>1.2</v>
      </c>
      <c r="EP544">
        <v>1.9</v>
      </c>
      <c r="EQ544">
        <v>1.2</v>
      </c>
      <c r="ER544">
        <v>25.9</v>
      </c>
      <c r="ES544">
        <v>24.4</v>
      </c>
      <c r="ET544">
        <v>23</v>
      </c>
      <c r="EU544">
        <v>13</v>
      </c>
      <c r="EV544">
        <v>6.6</v>
      </c>
      <c r="EW544">
        <v>10.4</v>
      </c>
      <c r="EX544">
        <v>0.9</v>
      </c>
      <c r="EY544">
        <v>1.2</v>
      </c>
      <c r="EZ544">
        <v>11.2</v>
      </c>
      <c r="FA544">
        <v>5.8</v>
      </c>
      <c r="FB544">
        <v>36.200000000000003</v>
      </c>
      <c r="FC544">
        <v>4.0999999999999996</v>
      </c>
      <c r="FD544">
        <v>1.2</v>
      </c>
      <c r="FE544">
        <v>6.7</v>
      </c>
      <c r="FF544">
        <v>2.1</v>
      </c>
      <c r="FG544">
        <v>1.7</v>
      </c>
      <c r="FH544">
        <v>1</v>
      </c>
      <c r="FI544">
        <v>1.4</v>
      </c>
      <c r="FJ544">
        <v>1.4</v>
      </c>
      <c r="FK544">
        <v>21.1</v>
      </c>
      <c r="FL544">
        <v>3.7</v>
      </c>
      <c r="FM544">
        <v>1.3</v>
      </c>
      <c r="FN544">
        <v>3.9</v>
      </c>
      <c r="FO544">
        <v>4.3</v>
      </c>
      <c r="FP544">
        <v>4</v>
      </c>
      <c r="FQ544">
        <v>1.9</v>
      </c>
      <c r="FR544">
        <v>0.8</v>
      </c>
      <c r="FS544">
        <v>72</v>
      </c>
      <c r="FZ544" s="115" t="s">
        <v>1871</v>
      </c>
      <c r="GA544" s="115" t="s">
        <v>1871</v>
      </c>
      <c r="GB544" t="s">
        <v>1350</v>
      </c>
      <c r="GC544" s="68" t="s">
        <v>2364</v>
      </c>
    </row>
    <row r="545" spans="1:185" x14ac:dyDescent="0.25">
      <c r="A545">
        <v>56097</v>
      </c>
      <c r="B545">
        <v>3671</v>
      </c>
      <c r="C545">
        <v>222</v>
      </c>
      <c r="D545">
        <v>1044</v>
      </c>
      <c r="E545">
        <v>38</v>
      </c>
      <c r="F545">
        <v>1916</v>
      </c>
      <c r="G545">
        <v>184</v>
      </c>
      <c r="H545">
        <v>711</v>
      </c>
      <c r="I545">
        <v>0</v>
      </c>
      <c r="J545">
        <v>422</v>
      </c>
      <c r="K545">
        <v>1</v>
      </c>
      <c r="L545">
        <v>622</v>
      </c>
      <c r="M545">
        <v>37</v>
      </c>
      <c r="N545">
        <v>153</v>
      </c>
      <c r="O545">
        <v>3</v>
      </c>
      <c r="P545">
        <v>361</v>
      </c>
      <c r="Q545">
        <v>80</v>
      </c>
      <c r="R545">
        <v>369</v>
      </c>
      <c r="S545">
        <v>19</v>
      </c>
      <c r="T545">
        <v>472</v>
      </c>
      <c r="U545">
        <v>64</v>
      </c>
      <c r="V545">
        <v>561</v>
      </c>
      <c r="W545">
        <v>18</v>
      </c>
      <c r="X545">
        <v>1831</v>
      </c>
      <c r="Y545">
        <v>115</v>
      </c>
      <c r="Z545">
        <v>1840</v>
      </c>
      <c r="AA545">
        <v>107</v>
      </c>
      <c r="AB545">
        <v>3475</v>
      </c>
      <c r="AC545">
        <v>216</v>
      </c>
      <c r="AD545">
        <v>7</v>
      </c>
      <c r="AE545">
        <v>0</v>
      </c>
      <c r="AF545">
        <v>6</v>
      </c>
      <c r="AG545">
        <v>0</v>
      </c>
      <c r="AH545">
        <v>36</v>
      </c>
      <c r="AI545">
        <v>3</v>
      </c>
      <c r="AJ545">
        <v>36</v>
      </c>
      <c r="AK545">
        <v>0</v>
      </c>
      <c r="AL545">
        <v>111</v>
      </c>
      <c r="AM545">
        <v>3</v>
      </c>
      <c r="AN545">
        <v>288</v>
      </c>
      <c r="AO545">
        <v>105</v>
      </c>
      <c r="AP545">
        <v>3223</v>
      </c>
      <c r="AQ545">
        <v>111</v>
      </c>
      <c r="AR545">
        <v>483</v>
      </c>
      <c r="AS545">
        <v>6</v>
      </c>
      <c r="AT545">
        <v>3188</v>
      </c>
      <c r="AU545">
        <v>216</v>
      </c>
      <c r="AV545">
        <v>3523</v>
      </c>
      <c r="AW545">
        <v>136</v>
      </c>
      <c r="AX545">
        <v>148</v>
      </c>
      <c r="AY545">
        <v>86</v>
      </c>
      <c r="AZ545">
        <v>43</v>
      </c>
      <c r="BA545">
        <v>3</v>
      </c>
      <c r="BB545">
        <v>105</v>
      </c>
      <c r="BC545">
        <v>83</v>
      </c>
      <c r="BD545">
        <v>283</v>
      </c>
      <c r="BE545">
        <v>85</v>
      </c>
      <c r="BF545">
        <v>827</v>
      </c>
      <c r="BG545">
        <v>22</v>
      </c>
      <c r="BH545">
        <v>919</v>
      </c>
      <c r="BI545">
        <v>63</v>
      </c>
      <c r="BJ545">
        <v>445</v>
      </c>
      <c r="BK545">
        <v>11</v>
      </c>
      <c r="BL545">
        <v>1655</v>
      </c>
      <c r="BM545">
        <v>151</v>
      </c>
      <c r="BN545">
        <v>1605</v>
      </c>
      <c r="BO545">
        <v>147</v>
      </c>
      <c r="BP545">
        <v>50</v>
      </c>
      <c r="BQ545">
        <v>4</v>
      </c>
      <c r="BR545">
        <v>261</v>
      </c>
      <c r="BS545">
        <v>33</v>
      </c>
      <c r="BT545">
        <v>1194</v>
      </c>
      <c r="BU545">
        <v>91</v>
      </c>
      <c r="BV545">
        <v>475</v>
      </c>
      <c r="BW545">
        <v>58</v>
      </c>
      <c r="BX545">
        <v>247</v>
      </c>
      <c r="BY545">
        <v>35</v>
      </c>
      <c r="BZ545">
        <v>477</v>
      </c>
      <c r="CA545">
        <v>85</v>
      </c>
      <c r="CB545">
        <v>710</v>
      </c>
      <c r="CC545">
        <v>98</v>
      </c>
      <c r="CD545">
        <v>1949</v>
      </c>
      <c r="CE545">
        <v>90</v>
      </c>
      <c r="CF545">
        <v>979</v>
      </c>
      <c r="CG545">
        <v>34</v>
      </c>
      <c r="CH545">
        <v>222</v>
      </c>
      <c r="CI545">
        <v>3449</v>
      </c>
      <c r="CJ545">
        <v>2594</v>
      </c>
      <c r="CK545">
        <v>1481</v>
      </c>
      <c r="CL545">
        <v>3158</v>
      </c>
      <c r="CM545">
        <v>226</v>
      </c>
      <c r="CN545">
        <v>88</v>
      </c>
      <c r="CO545">
        <v>226</v>
      </c>
      <c r="CP545">
        <v>129</v>
      </c>
      <c r="CQ545">
        <v>395</v>
      </c>
      <c r="CR545">
        <v>35</v>
      </c>
      <c r="CS545">
        <v>187</v>
      </c>
      <c r="CT545">
        <v>84</v>
      </c>
      <c r="CU545">
        <v>78</v>
      </c>
      <c r="CV545">
        <v>87</v>
      </c>
      <c r="CW545">
        <v>63</v>
      </c>
      <c r="CX545">
        <v>338</v>
      </c>
      <c r="CY545">
        <v>60</v>
      </c>
      <c r="CZ545">
        <v>81</v>
      </c>
      <c r="DA545">
        <v>46</v>
      </c>
      <c r="DB545">
        <v>70</v>
      </c>
      <c r="DC545">
        <v>25</v>
      </c>
      <c r="DD545">
        <v>148</v>
      </c>
      <c r="DE545">
        <v>512</v>
      </c>
      <c r="DF545">
        <v>1036</v>
      </c>
      <c r="DG545">
        <v>791</v>
      </c>
      <c r="DH545">
        <v>281</v>
      </c>
      <c r="DI545">
        <v>81</v>
      </c>
      <c r="DJ545">
        <v>42</v>
      </c>
      <c r="DK545">
        <v>164</v>
      </c>
      <c r="DL545">
        <v>114</v>
      </c>
      <c r="DM545">
        <v>3341</v>
      </c>
      <c r="DN545">
        <v>310</v>
      </c>
      <c r="DO545">
        <v>1227</v>
      </c>
      <c r="DP545">
        <v>321</v>
      </c>
      <c r="DQ545">
        <v>65</v>
      </c>
      <c r="DR545">
        <v>31</v>
      </c>
      <c r="DS545">
        <v>22</v>
      </c>
      <c r="DT545">
        <v>21</v>
      </c>
      <c r="DU545">
        <v>16</v>
      </c>
      <c r="DV545">
        <v>85</v>
      </c>
      <c r="DW545">
        <v>1548</v>
      </c>
      <c r="DX545" t="s">
        <v>1521</v>
      </c>
      <c r="DY545" t="s">
        <v>1037</v>
      </c>
      <c r="DZ545" t="s">
        <v>1705</v>
      </c>
      <c r="EA545" s="68" t="s">
        <v>700</v>
      </c>
      <c r="EB545">
        <v>56097</v>
      </c>
      <c r="EC545">
        <v>2.1</v>
      </c>
      <c r="ED545">
        <v>0.9</v>
      </c>
      <c r="EE545">
        <v>4.5999999999999996</v>
      </c>
      <c r="EF545">
        <v>2.8</v>
      </c>
      <c r="EG545">
        <v>9.6999999999999993</v>
      </c>
      <c r="EH545">
        <v>3.8</v>
      </c>
      <c r="EI545">
        <v>10.9</v>
      </c>
      <c r="EJ545">
        <v>2</v>
      </c>
      <c r="EK545">
        <v>4.5999999999999996</v>
      </c>
      <c r="EL545">
        <v>2.9</v>
      </c>
      <c r="EM545">
        <v>3.4</v>
      </c>
      <c r="EN545">
        <v>2.4</v>
      </c>
      <c r="EO545">
        <v>2.7</v>
      </c>
      <c r="EP545">
        <v>2.2000000000000002</v>
      </c>
      <c r="EQ545">
        <v>2.1</v>
      </c>
      <c r="ER545">
        <v>82.3</v>
      </c>
      <c r="ES545">
        <v>88.8</v>
      </c>
      <c r="ET545">
        <v>17.100000000000001</v>
      </c>
      <c r="EU545">
        <v>36.1</v>
      </c>
      <c r="EV545">
        <v>4</v>
      </c>
      <c r="EW545">
        <v>20.6</v>
      </c>
      <c r="EX545">
        <v>1.1000000000000001</v>
      </c>
      <c r="EY545">
        <v>1.3</v>
      </c>
      <c r="EZ545">
        <v>23.9</v>
      </c>
      <c r="FA545">
        <v>13.7</v>
      </c>
      <c r="FB545">
        <v>26.5</v>
      </c>
      <c r="FC545">
        <v>1.5</v>
      </c>
      <c r="FD545">
        <v>2.4</v>
      </c>
      <c r="FE545">
        <v>18.100000000000001</v>
      </c>
      <c r="FF545">
        <v>1.7</v>
      </c>
      <c r="FG545">
        <v>3.2</v>
      </c>
      <c r="FH545">
        <v>1.9</v>
      </c>
      <c r="FI545">
        <v>3.8</v>
      </c>
      <c r="FJ545">
        <v>3.9</v>
      </c>
      <c r="FK545">
        <v>10.3</v>
      </c>
      <c r="FL545">
        <v>12.8</v>
      </c>
      <c r="FM545">
        <v>3.3</v>
      </c>
      <c r="FN545">
        <v>7.6</v>
      </c>
      <c r="FO545">
        <v>13.8</v>
      </c>
      <c r="FP545">
        <v>6</v>
      </c>
      <c r="FQ545">
        <v>2.9</v>
      </c>
      <c r="FR545">
        <v>2.7</v>
      </c>
      <c r="FS545">
        <v>45</v>
      </c>
      <c r="FZ545" s="115" t="s">
        <v>1871</v>
      </c>
      <c r="GA545" s="115" t="s">
        <v>1871</v>
      </c>
      <c r="GB545" t="s">
        <v>1351</v>
      </c>
      <c r="GC545" s="68" t="s">
        <v>2364</v>
      </c>
    </row>
    <row r="546" spans="1:185" x14ac:dyDescent="0.25">
      <c r="A546">
        <v>56098</v>
      </c>
      <c r="B546">
        <v>1967</v>
      </c>
      <c r="C546">
        <v>136</v>
      </c>
      <c r="D546">
        <v>416</v>
      </c>
      <c r="E546">
        <v>14</v>
      </c>
      <c r="F546">
        <v>1164</v>
      </c>
      <c r="G546">
        <v>122</v>
      </c>
      <c r="H546">
        <v>387</v>
      </c>
      <c r="I546">
        <v>0</v>
      </c>
      <c r="J546">
        <v>115</v>
      </c>
      <c r="K546">
        <v>0</v>
      </c>
      <c r="L546">
        <v>301</v>
      </c>
      <c r="M546">
        <v>14</v>
      </c>
      <c r="N546">
        <v>180</v>
      </c>
      <c r="O546">
        <v>23</v>
      </c>
      <c r="P546">
        <v>183</v>
      </c>
      <c r="Q546">
        <v>39</v>
      </c>
      <c r="R546">
        <v>217</v>
      </c>
      <c r="S546">
        <v>18</v>
      </c>
      <c r="T546">
        <v>237</v>
      </c>
      <c r="U546">
        <v>8</v>
      </c>
      <c r="V546">
        <v>347</v>
      </c>
      <c r="W546">
        <v>34</v>
      </c>
      <c r="X546">
        <v>983</v>
      </c>
      <c r="Y546">
        <v>74</v>
      </c>
      <c r="Z546">
        <v>984</v>
      </c>
      <c r="AA546">
        <v>62</v>
      </c>
      <c r="AB546">
        <v>1949</v>
      </c>
      <c r="AC546">
        <v>136</v>
      </c>
      <c r="AD546">
        <v>1</v>
      </c>
      <c r="AE546">
        <v>0</v>
      </c>
      <c r="AF546">
        <v>15</v>
      </c>
      <c r="AG546">
        <v>0</v>
      </c>
      <c r="AH546">
        <v>0</v>
      </c>
      <c r="AI546">
        <v>0</v>
      </c>
      <c r="AJ546">
        <v>0</v>
      </c>
      <c r="AK546">
        <v>0</v>
      </c>
      <c r="AL546">
        <v>2</v>
      </c>
      <c r="AM546">
        <v>0</v>
      </c>
      <c r="AN546">
        <v>129</v>
      </c>
      <c r="AO546">
        <v>34</v>
      </c>
      <c r="AP546">
        <v>1820</v>
      </c>
      <c r="AQ546">
        <v>102</v>
      </c>
      <c r="AR546">
        <v>244</v>
      </c>
      <c r="AS546">
        <v>8</v>
      </c>
      <c r="AT546">
        <v>1723</v>
      </c>
      <c r="AU546">
        <v>128</v>
      </c>
      <c r="AV546">
        <v>1955</v>
      </c>
      <c r="AW546">
        <v>125</v>
      </c>
      <c r="AX546">
        <v>12</v>
      </c>
      <c r="AY546">
        <v>11</v>
      </c>
      <c r="AZ546">
        <v>0</v>
      </c>
      <c r="BA546">
        <v>0</v>
      </c>
      <c r="BB546">
        <v>12</v>
      </c>
      <c r="BC546">
        <v>11</v>
      </c>
      <c r="BD546">
        <v>115</v>
      </c>
      <c r="BE546">
        <v>26</v>
      </c>
      <c r="BF546">
        <v>529</v>
      </c>
      <c r="BG546">
        <v>51</v>
      </c>
      <c r="BH546">
        <v>475</v>
      </c>
      <c r="BI546">
        <v>15</v>
      </c>
      <c r="BJ546">
        <v>252</v>
      </c>
      <c r="BK546">
        <v>7</v>
      </c>
      <c r="BL546">
        <v>1007</v>
      </c>
      <c r="BM546">
        <v>97</v>
      </c>
      <c r="BN546">
        <v>950</v>
      </c>
      <c r="BO546">
        <v>65</v>
      </c>
      <c r="BP546">
        <v>57</v>
      </c>
      <c r="BQ546">
        <v>32</v>
      </c>
      <c r="BR546">
        <v>157</v>
      </c>
      <c r="BS546">
        <v>25</v>
      </c>
      <c r="BT546">
        <v>637</v>
      </c>
      <c r="BU546">
        <v>20</v>
      </c>
      <c r="BV546">
        <v>361</v>
      </c>
      <c r="BW546">
        <v>63</v>
      </c>
      <c r="BX546">
        <v>166</v>
      </c>
      <c r="BY546">
        <v>39</v>
      </c>
      <c r="BZ546">
        <v>193</v>
      </c>
      <c r="CA546">
        <v>60</v>
      </c>
      <c r="CB546">
        <v>325</v>
      </c>
      <c r="CC546">
        <v>60</v>
      </c>
      <c r="CD546">
        <v>894</v>
      </c>
      <c r="CE546">
        <v>74</v>
      </c>
      <c r="CF546">
        <v>740</v>
      </c>
      <c r="CG546">
        <v>2</v>
      </c>
      <c r="CH546">
        <v>136</v>
      </c>
      <c r="CI546">
        <v>1831</v>
      </c>
      <c r="CJ546">
        <v>1457</v>
      </c>
      <c r="CK546">
        <v>731</v>
      </c>
      <c r="CL546">
        <v>1847</v>
      </c>
      <c r="CM546">
        <v>66</v>
      </c>
      <c r="CN546">
        <v>33</v>
      </c>
      <c r="CO546">
        <v>98</v>
      </c>
      <c r="CP546">
        <v>128</v>
      </c>
      <c r="CQ546">
        <v>159</v>
      </c>
      <c r="CR546">
        <v>14</v>
      </c>
      <c r="CS546">
        <v>102</v>
      </c>
      <c r="CT546">
        <v>48</v>
      </c>
      <c r="CU546">
        <v>13</v>
      </c>
      <c r="CV546">
        <v>50</v>
      </c>
      <c r="CW546">
        <v>61</v>
      </c>
      <c r="CX546">
        <v>240</v>
      </c>
      <c r="CY546">
        <v>63</v>
      </c>
      <c r="CZ546">
        <v>38</v>
      </c>
      <c r="DA546">
        <v>60</v>
      </c>
      <c r="DB546">
        <v>51</v>
      </c>
      <c r="DC546">
        <v>20</v>
      </c>
      <c r="DD546">
        <v>98</v>
      </c>
      <c r="DE546">
        <v>326</v>
      </c>
      <c r="DF546">
        <v>551</v>
      </c>
      <c r="DG546">
        <v>471</v>
      </c>
      <c r="DH546">
        <v>131</v>
      </c>
      <c r="DI546">
        <v>23</v>
      </c>
      <c r="DJ546">
        <v>12</v>
      </c>
      <c r="DK546">
        <v>57</v>
      </c>
      <c r="DL546">
        <v>39</v>
      </c>
      <c r="DM546">
        <v>1760</v>
      </c>
      <c r="DN546">
        <v>235</v>
      </c>
      <c r="DO546">
        <v>639</v>
      </c>
      <c r="DP546">
        <v>238</v>
      </c>
      <c r="DQ546">
        <v>17</v>
      </c>
      <c r="DR546">
        <v>38</v>
      </c>
      <c r="DS546">
        <v>38</v>
      </c>
      <c r="DT546">
        <v>40</v>
      </c>
      <c r="DU546">
        <v>2</v>
      </c>
      <c r="DV546">
        <v>61</v>
      </c>
      <c r="DW546">
        <v>877</v>
      </c>
      <c r="DX546" t="s">
        <v>1521</v>
      </c>
      <c r="DY546" t="s">
        <v>1037</v>
      </c>
      <c r="DZ546" t="s">
        <v>1706</v>
      </c>
      <c r="EA546" s="68" t="s">
        <v>700</v>
      </c>
      <c r="EB546">
        <v>56098</v>
      </c>
      <c r="EC546">
        <v>2.1</v>
      </c>
      <c r="ED546">
        <v>14.1</v>
      </c>
      <c r="EE546">
        <v>3.9</v>
      </c>
      <c r="EF546">
        <v>6.8</v>
      </c>
      <c r="EG546">
        <v>13.5</v>
      </c>
      <c r="EH546">
        <v>4.7</v>
      </c>
      <c r="EI546">
        <v>2.6</v>
      </c>
      <c r="EJ546">
        <v>6.4</v>
      </c>
      <c r="EK546">
        <v>8.1999999999999993</v>
      </c>
      <c r="EL546">
        <v>2.8</v>
      </c>
      <c r="EM546">
        <v>3.1</v>
      </c>
      <c r="EN546">
        <v>4.4000000000000004</v>
      </c>
      <c r="EO546">
        <v>2.7</v>
      </c>
      <c r="EP546">
        <v>2.5</v>
      </c>
      <c r="EQ546">
        <v>2.1</v>
      </c>
      <c r="ER546">
        <v>100</v>
      </c>
      <c r="ES546">
        <v>56.2</v>
      </c>
      <c r="EV546">
        <v>100</v>
      </c>
      <c r="EW546">
        <v>16.7</v>
      </c>
      <c r="EX546">
        <v>2.1</v>
      </c>
      <c r="EY546">
        <v>1.9</v>
      </c>
      <c r="EZ546">
        <v>26.3</v>
      </c>
      <c r="FB546">
        <v>26.3</v>
      </c>
      <c r="FC546">
        <v>3.1</v>
      </c>
      <c r="FD546">
        <v>2.2999999999999998</v>
      </c>
      <c r="FE546">
        <v>16.899999999999999</v>
      </c>
      <c r="FF546">
        <v>4</v>
      </c>
      <c r="FG546">
        <v>3.1</v>
      </c>
      <c r="FH546">
        <v>2.7</v>
      </c>
      <c r="FI546">
        <v>2.9</v>
      </c>
      <c r="FJ546">
        <v>2.2999999999999998</v>
      </c>
      <c r="FK546">
        <v>25.6</v>
      </c>
      <c r="FL546">
        <v>8.1</v>
      </c>
      <c r="FM546">
        <v>1.4</v>
      </c>
      <c r="FN546">
        <v>5.9</v>
      </c>
      <c r="FO546">
        <v>11.4</v>
      </c>
      <c r="FP546">
        <v>8.3000000000000007</v>
      </c>
      <c r="FQ546">
        <v>3.2</v>
      </c>
      <c r="FR546">
        <v>0.4</v>
      </c>
      <c r="FS546">
        <v>33</v>
      </c>
      <c r="FZ546" s="115" t="s">
        <v>1871</v>
      </c>
      <c r="GA546" s="115" t="s">
        <v>1871</v>
      </c>
      <c r="GB546" t="s">
        <v>1352</v>
      </c>
      <c r="GC546" s="68" t="s">
        <v>2364</v>
      </c>
    </row>
    <row r="547" spans="1:185" x14ac:dyDescent="0.25">
      <c r="A547">
        <v>56101</v>
      </c>
      <c r="B547">
        <v>5782</v>
      </c>
      <c r="C547">
        <v>280</v>
      </c>
      <c r="D547">
        <v>1450</v>
      </c>
      <c r="E547">
        <v>9</v>
      </c>
      <c r="F547">
        <v>3125</v>
      </c>
      <c r="G547">
        <v>271</v>
      </c>
      <c r="H547">
        <v>1207</v>
      </c>
      <c r="I547">
        <v>0</v>
      </c>
      <c r="J547">
        <v>491</v>
      </c>
      <c r="K547">
        <v>0</v>
      </c>
      <c r="L547">
        <v>959</v>
      </c>
      <c r="M547">
        <v>9</v>
      </c>
      <c r="N547">
        <v>455</v>
      </c>
      <c r="O547">
        <v>63</v>
      </c>
      <c r="P547">
        <v>638</v>
      </c>
      <c r="Q547">
        <v>91</v>
      </c>
      <c r="R547">
        <v>583</v>
      </c>
      <c r="S547">
        <v>34</v>
      </c>
      <c r="T547">
        <v>652</v>
      </c>
      <c r="U547">
        <v>38</v>
      </c>
      <c r="V547">
        <v>797</v>
      </c>
      <c r="W547">
        <v>45</v>
      </c>
      <c r="X547">
        <v>2923</v>
      </c>
      <c r="Y547">
        <v>227</v>
      </c>
      <c r="Z547">
        <v>2859</v>
      </c>
      <c r="AA547">
        <v>53</v>
      </c>
      <c r="AB547">
        <v>5201</v>
      </c>
      <c r="AC547">
        <v>191</v>
      </c>
      <c r="AD547">
        <v>27</v>
      </c>
      <c r="AE547">
        <v>0</v>
      </c>
      <c r="AF547">
        <v>9</v>
      </c>
      <c r="AG547">
        <v>0</v>
      </c>
      <c r="AH547">
        <v>120</v>
      </c>
      <c r="AI547">
        <v>9</v>
      </c>
      <c r="AJ547">
        <v>324</v>
      </c>
      <c r="AK547">
        <v>80</v>
      </c>
      <c r="AL547">
        <v>75</v>
      </c>
      <c r="AM547">
        <v>0</v>
      </c>
      <c r="AN547">
        <v>539</v>
      </c>
      <c r="AO547">
        <v>135</v>
      </c>
      <c r="AP547">
        <v>4995</v>
      </c>
      <c r="AQ547">
        <v>145</v>
      </c>
      <c r="AR547">
        <v>1043</v>
      </c>
      <c r="AS547">
        <v>23</v>
      </c>
      <c r="AT547">
        <v>4739</v>
      </c>
      <c r="AU547">
        <v>257</v>
      </c>
      <c r="AV547">
        <v>5486</v>
      </c>
      <c r="AW547">
        <v>167</v>
      </c>
      <c r="AX547">
        <v>296</v>
      </c>
      <c r="AY547">
        <v>113</v>
      </c>
      <c r="AZ547">
        <v>103</v>
      </c>
      <c r="BA547">
        <v>19</v>
      </c>
      <c r="BB547">
        <v>193</v>
      </c>
      <c r="BC547">
        <v>94</v>
      </c>
      <c r="BD547">
        <v>353</v>
      </c>
      <c r="BE547">
        <v>76</v>
      </c>
      <c r="BF547">
        <v>1342</v>
      </c>
      <c r="BG547">
        <v>58</v>
      </c>
      <c r="BH547">
        <v>1238</v>
      </c>
      <c r="BI547">
        <v>53</v>
      </c>
      <c r="BJ547">
        <v>944</v>
      </c>
      <c r="BK547">
        <v>21</v>
      </c>
      <c r="BL547">
        <v>2667</v>
      </c>
      <c r="BM547">
        <v>191</v>
      </c>
      <c r="BN547">
        <v>2555</v>
      </c>
      <c r="BO547">
        <v>169</v>
      </c>
      <c r="BP547">
        <v>112</v>
      </c>
      <c r="BQ547">
        <v>22</v>
      </c>
      <c r="BR547">
        <v>458</v>
      </c>
      <c r="BS547">
        <v>80</v>
      </c>
      <c r="BT547">
        <v>1760</v>
      </c>
      <c r="BU547">
        <v>148</v>
      </c>
      <c r="BV547">
        <v>967</v>
      </c>
      <c r="BW547">
        <v>32</v>
      </c>
      <c r="BX547">
        <v>398</v>
      </c>
      <c r="BY547">
        <v>91</v>
      </c>
      <c r="BZ547">
        <v>790</v>
      </c>
      <c r="CA547">
        <v>104</v>
      </c>
      <c r="CB547">
        <v>1099</v>
      </c>
      <c r="CC547">
        <v>113</v>
      </c>
      <c r="CD547">
        <v>2797</v>
      </c>
      <c r="CE547">
        <v>139</v>
      </c>
      <c r="CF547">
        <v>1848</v>
      </c>
      <c r="CG547">
        <v>28</v>
      </c>
      <c r="CH547">
        <v>280</v>
      </c>
      <c r="CI547">
        <v>5502</v>
      </c>
      <c r="CJ547">
        <v>4446</v>
      </c>
      <c r="CK547">
        <v>2330</v>
      </c>
      <c r="CL547">
        <v>5007</v>
      </c>
      <c r="CM547">
        <v>448</v>
      </c>
      <c r="CN547">
        <v>181</v>
      </c>
      <c r="CO547">
        <v>266</v>
      </c>
      <c r="CP547">
        <v>270</v>
      </c>
      <c r="CQ547">
        <v>646</v>
      </c>
      <c r="CR547">
        <v>41</v>
      </c>
      <c r="CS547">
        <v>295</v>
      </c>
      <c r="CT547">
        <v>100</v>
      </c>
      <c r="CU547">
        <v>8</v>
      </c>
      <c r="CV547">
        <v>68</v>
      </c>
      <c r="CW547">
        <v>152</v>
      </c>
      <c r="CX547">
        <v>731</v>
      </c>
      <c r="CY547">
        <v>121</v>
      </c>
      <c r="CZ547">
        <v>81</v>
      </c>
      <c r="DA547">
        <v>164</v>
      </c>
      <c r="DB547">
        <v>97</v>
      </c>
      <c r="DC547">
        <v>82</v>
      </c>
      <c r="DD547">
        <v>234</v>
      </c>
      <c r="DE547">
        <v>943</v>
      </c>
      <c r="DF547">
        <v>1554</v>
      </c>
      <c r="DG547">
        <v>1328</v>
      </c>
      <c r="DH547">
        <v>523</v>
      </c>
      <c r="DI547">
        <v>88</v>
      </c>
      <c r="DJ547">
        <v>64</v>
      </c>
      <c r="DK547">
        <v>138</v>
      </c>
      <c r="DL547">
        <v>102</v>
      </c>
      <c r="DM547">
        <v>4882</v>
      </c>
      <c r="DN547">
        <v>864</v>
      </c>
      <c r="DO547">
        <v>1966</v>
      </c>
      <c r="DP547">
        <v>531</v>
      </c>
      <c r="DQ547">
        <v>70</v>
      </c>
      <c r="DR547">
        <v>64</v>
      </c>
      <c r="DS547">
        <v>65</v>
      </c>
      <c r="DT547">
        <v>79</v>
      </c>
      <c r="DU547">
        <v>56</v>
      </c>
      <c r="DV547">
        <v>144</v>
      </c>
      <c r="DW547">
        <v>2497</v>
      </c>
      <c r="DX547" t="s">
        <v>1858</v>
      </c>
      <c r="DY547" t="s">
        <v>1032</v>
      </c>
      <c r="DZ547" t="s">
        <v>1707</v>
      </c>
      <c r="EA547" s="68" t="s">
        <v>700</v>
      </c>
      <c r="EB547">
        <v>56101</v>
      </c>
      <c r="EC547">
        <v>1.4</v>
      </c>
      <c r="ED547">
        <v>3.5</v>
      </c>
      <c r="EE547">
        <v>1.4</v>
      </c>
      <c r="EF547">
        <v>14</v>
      </c>
      <c r="EG547">
        <v>7.6</v>
      </c>
      <c r="EH547">
        <v>5.7</v>
      </c>
      <c r="EI547">
        <v>3.6</v>
      </c>
      <c r="EJ547">
        <v>5.0999999999999996</v>
      </c>
      <c r="EK547">
        <v>3</v>
      </c>
      <c r="EL547">
        <v>0.9</v>
      </c>
      <c r="EM547">
        <v>2.4</v>
      </c>
      <c r="EN547">
        <v>1.4</v>
      </c>
      <c r="EO547">
        <v>2.4</v>
      </c>
      <c r="EP547">
        <v>1.2</v>
      </c>
      <c r="EQ547">
        <v>1.4</v>
      </c>
      <c r="ER547">
        <v>41.9</v>
      </c>
      <c r="ES547">
        <v>72.5</v>
      </c>
      <c r="ET547">
        <v>11.3</v>
      </c>
      <c r="EU547">
        <v>9.4</v>
      </c>
      <c r="EV547">
        <v>20.6</v>
      </c>
      <c r="EW547">
        <v>9</v>
      </c>
      <c r="EX547">
        <v>1.5</v>
      </c>
      <c r="EY547">
        <v>1.4</v>
      </c>
      <c r="EZ547">
        <v>19.3</v>
      </c>
      <c r="FA547">
        <v>21.2</v>
      </c>
      <c r="FB547">
        <v>26.5</v>
      </c>
      <c r="FC547">
        <v>2.5</v>
      </c>
      <c r="FD547">
        <v>1.5</v>
      </c>
      <c r="FE547">
        <v>13.1</v>
      </c>
      <c r="FF547">
        <v>3</v>
      </c>
      <c r="FG547">
        <v>3.8</v>
      </c>
      <c r="FH547">
        <v>3.5</v>
      </c>
      <c r="FI547">
        <v>2.5</v>
      </c>
      <c r="FJ547">
        <v>2.5</v>
      </c>
      <c r="FK547">
        <v>20.6</v>
      </c>
      <c r="FL547">
        <v>8</v>
      </c>
      <c r="FM547">
        <v>3.6</v>
      </c>
      <c r="FN547">
        <v>2.5</v>
      </c>
      <c r="FO547">
        <v>11.8</v>
      </c>
      <c r="FP547">
        <v>4</v>
      </c>
      <c r="FQ547">
        <v>2.5</v>
      </c>
      <c r="FR547">
        <v>1.3</v>
      </c>
      <c r="FS547">
        <v>50</v>
      </c>
      <c r="FZ547" s="115" t="s">
        <v>1871</v>
      </c>
      <c r="GA547" s="115" t="s">
        <v>1871</v>
      </c>
      <c r="GB547" t="s">
        <v>1353</v>
      </c>
      <c r="GC547" s="68" t="s">
        <v>2364</v>
      </c>
    </row>
    <row r="548" spans="1:185" x14ac:dyDescent="0.25">
      <c r="A548">
        <v>56110</v>
      </c>
      <c r="B548">
        <v>1770</v>
      </c>
      <c r="C548">
        <v>92</v>
      </c>
      <c r="D548">
        <v>454</v>
      </c>
      <c r="E548">
        <v>20</v>
      </c>
      <c r="F548">
        <v>1044</v>
      </c>
      <c r="G548">
        <v>69</v>
      </c>
      <c r="H548">
        <v>272</v>
      </c>
      <c r="I548">
        <v>3</v>
      </c>
      <c r="J548">
        <v>133</v>
      </c>
      <c r="K548">
        <v>10</v>
      </c>
      <c r="L548">
        <v>321</v>
      </c>
      <c r="M548">
        <v>10</v>
      </c>
      <c r="N548">
        <v>166</v>
      </c>
      <c r="O548">
        <v>20</v>
      </c>
      <c r="P548">
        <v>175</v>
      </c>
      <c r="Q548">
        <v>7</v>
      </c>
      <c r="R548">
        <v>171</v>
      </c>
      <c r="S548">
        <v>25</v>
      </c>
      <c r="T548">
        <v>282</v>
      </c>
      <c r="U548">
        <v>12</v>
      </c>
      <c r="V548">
        <v>250</v>
      </c>
      <c r="W548">
        <v>5</v>
      </c>
      <c r="X548">
        <v>944</v>
      </c>
      <c r="Y548">
        <v>69</v>
      </c>
      <c r="Z548">
        <v>826</v>
      </c>
      <c r="AA548">
        <v>23</v>
      </c>
      <c r="AB548">
        <v>1653</v>
      </c>
      <c r="AC548">
        <v>74</v>
      </c>
      <c r="AD548">
        <v>19</v>
      </c>
      <c r="AE548">
        <v>14</v>
      </c>
      <c r="AF548">
        <v>0</v>
      </c>
      <c r="AG548">
        <v>0</v>
      </c>
      <c r="AH548">
        <v>33</v>
      </c>
      <c r="AI548">
        <v>0</v>
      </c>
      <c r="AJ548">
        <v>20</v>
      </c>
      <c r="AK548">
        <v>0</v>
      </c>
      <c r="AL548">
        <v>40</v>
      </c>
      <c r="AM548">
        <v>4</v>
      </c>
      <c r="AN548">
        <v>46</v>
      </c>
      <c r="AO548">
        <v>9</v>
      </c>
      <c r="AP548">
        <v>1627</v>
      </c>
      <c r="AQ548">
        <v>65</v>
      </c>
      <c r="AR548">
        <v>137</v>
      </c>
      <c r="AS548">
        <v>4</v>
      </c>
      <c r="AT548">
        <v>1633</v>
      </c>
      <c r="AU548">
        <v>88</v>
      </c>
      <c r="AV548">
        <v>1732</v>
      </c>
      <c r="AW548">
        <v>86</v>
      </c>
      <c r="AX548">
        <v>38</v>
      </c>
      <c r="AY548">
        <v>6</v>
      </c>
      <c r="AZ548">
        <v>28</v>
      </c>
      <c r="BA548">
        <v>0</v>
      </c>
      <c r="BB548">
        <v>10</v>
      </c>
      <c r="BC548">
        <v>6</v>
      </c>
      <c r="BD548">
        <v>66</v>
      </c>
      <c r="BE548">
        <v>8</v>
      </c>
      <c r="BF548">
        <v>526</v>
      </c>
      <c r="BG548">
        <v>13</v>
      </c>
      <c r="BH548">
        <v>403</v>
      </c>
      <c r="BI548">
        <v>28</v>
      </c>
      <c r="BJ548">
        <v>155</v>
      </c>
      <c r="BK548">
        <v>3</v>
      </c>
      <c r="BL548">
        <v>900</v>
      </c>
      <c r="BM548">
        <v>63</v>
      </c>
      <c r="BN548">
        <v>885</v>
      </c>
      <c r="BO548">
        <v>63</v>
      </c>
      <c r="BP548">
        <v>15</v>
      </c>
      <c r="BQ548">
        <v>0</v>
      </c>
      <c r="BR548">
        <v>144</v>
      </c>
      <c r="BS548">
        <v>6</v>
      </c>
      <c r="BT548">
        <v>702</v>
      </c>
      <c r="BU548">
        <v>43</v>
      </c>
      <c r="BV548">
        <v>240</v>
      </c>
      <c r="BW548">
        <v>21</v>
      </c>
      <c r="BX548">
        <v>102</v>
      </c>
      <c r="BY548">
        <v>5</v>
      </c>
      <c r="BZ548">
        <v>125</v>
      </c>
      <c r="CA548">
        <v>19</v>
      </c>
      <c r="CB548">
        <v>295</v>
      </c>
      <c r="CC548">
        <v>33</v>
      </c>
      <c r="CD548">
        <v>820</v>
      </c>
      <c r="CE548">
        <v>46</v>
      </c>
      <c r="CF548">
        <v>652</v>
      </c>
      <c r="CG548">
        <v>13</v>
      </c>
      <c r="CH548">
        <v>92</v>
      </c>
      <c r="CI548">
        <v>1678</v>
      </c>
      <c r="CJ548">
        <v>1431</v>
      </c>
      <c r="CK548">
        <v>529</v>
      </c>
      <c r="CL548">
        <v>1625</v>
      </c>
      <c r="CM548">
        <v>65</v>
      </c>
      <c r="CN548">
        <v>32</v>
      </c>
      <c r="CO548">
        <v>135</v>
      </c>
      <c r="CP548">
        <v>72</v>
      </c>
      <c r="CQ548">
        <v>109</v>
      </c>
      <c r="CR548">
        <v>50</v>
      </c>
      <c r="CS548">
        <v>145</v>
      </c>
      <c r="CT548">
        <v>39</v>
      </c>
      <c r="CU548">
        <v>7</v>
      </c>
      <c r="CV548">
        <v>60</v>
      </c>
      <c r="CW548">
        <v>28</v>
      </c>
      <c r="CX548">
        <v>230</v>
      </c>
      <c r="CY548">
        <v>35</v>
      </c>
      <c r="CZ548">
        <v>44</v>
      </c>
      <c r="DA548">
        <v>25</v>
      </c>
      <c r="DB548">
        <v>21</v>
      </c>
      <c r="DC548">
        <v>7</v>
      </c>
      <c r="DD548">
        <v>18</v>
      </c>
      <c r="DE548">
        <v>242</v>
      </c>
      <c r="DF548">
        <v>462</v>
      </c>
      <c r="DG548">
        <v>394</v>
      </c>
      <c r="DH548">
        <v>141</v>
      </c>
      <c r="DI548">
        <v>42</v>
      </c>
      <c r="DJ548">
        <v>34</v>
      </c>
      <c r="DK548">
        <v>26</v>
      </c>
      <c r="DL548">
        <v>17</v>
      </c>
      <c r="DM548">
        <v>1578</v>
      </c>
      <c r="DN548">
        <v>194</v>
      </c>
      <c r="DO548">
        <v>578</v>
      </c>
      <c r="DP548">
        <v>126</v>
      </c>
      <c r="DQ548">
        <v>26</v>
      </c>
      <c r="DR548">
        <v>3</v>
      </c>
      <c r="DS548">
        <v>20</v>
      </c>
      <c r="DT548">
        <v>7</v>
      </c>
      <c r="DU548">
        <v>0</v>
      </c>
      <c r="DV548">
        <v>46</v>
      </c>
      <c r="DW548">
        <v>704</v>
      </c>
      <c r="DX548" t="s">
        <v>1858</v>
      </c>
      <c r="DY548" t="s">
        <v>1068</v>
      </c>
      <c r="DZ548" t="s">
        <v>1708</v>
      </c>
      <c r="EA548" s="68" t="s">
        <v>700</v>
      </c>
      <c r="EB548">
        <v>56110</v>
      </c>
      <c r="EC548">
        <v>2.4</v>
      </c>
      <c r="ED548">
        <v>5</v>
      </c>
      <c r="EE548">
        <v>2</v>
      </c>
      <c r="EF548">
        <v>10.7</v>
      </c>
      <c r="EG548">
        <v>3.9</v>
      </c>
      <c r="EH548">
        <v>13.3</v>
      </c>
      <c r="EI548">
        <v>2.9</v>
      </c>
      <c r="EJ548">
        <v>2.5</v>
      </c>
      <c r="EK548">
        <v>2.2000000000000002</v>
      </c>
      <c r="EL548">
        <v>2</v>
      </c>
      <c r="EM548">
        <v>3.7</v>
      </c>
      <c r="EN548">
        <v>1.3</v>
      </c>
      <c r="EO548">
        <v>4.2</v>
      </c>
      <c r="EP548">
        <v>1.5</v>
      </c>
      <c r="EQ548">
        <v>1.7</v>
      </c>
      <c r="ER548">
        <v>44.4</v>
      </c>
      <c r="ET548">
        <v>37.9</v>
      </c>
      <c r="EU548">
        <v>48.7</v>
      </c>
      <c r="EV548">
        <v>11</v>
      </c>
      <c r="EW548">
        <v>29.1</v>
      </c>
      <c r="EX548">
        <v>1.6</v>
      </c>
      <c r="EY548">
        <v>2.4</v>
      </c>
      <c r="EZ548">
        <v>27.5</v>
      </c>
      <c r="FA548">
        <v>41.1</v>
      </c>
      <c r="FB548">
        <v>58.6</v>
      </c>
      <c r="FC548">
        <v>2.8</v>
      </c>
      <c r="FD548">
        <v>2.6</v>
      </c>
      <c r="FE548">
        <v>14.4</v>
      </c>
      <c r="FF548">
        <v>1.7</v>
      </c>
      <c r="FG548">
        <v>5</v>
      </c>
      <c r="FH548">
        <v>3.1</v>
      </c>
      <c r="FI548">
        <v>4.3</v>
      </c>
      <c r="FJ548">
        <v>4.4000000000000004</v>
      </c>
      <c r="FK548">
        <v>56.2</v>
      </c>
      <c r="FL548">
        <v>3.2</v>
      </c>
      <c r="FM548">
        <v>5.4</v>
      </c>
      <c r="FN548">
        <v>4.5</v>
      </c>
      <c r="FO548">
        <v>3.7</v>
      </c>
      <c r="FP548">
        <v>8.3000000000000007</v>
      </c>
      <c r="FQ548">
        <v>3.1</v>
      </c>
      <c r="FR548">
        <v>1.3</v>
      </c>
      <c r="FS548">
        <v>16</v>
      </c>
      <c r="FZ548" s="115" t="s">
        <v>1871</v>
      </c>
      <c r="GA548" s="115" t="s">
        <v>1871</v>
      </c>
      <c r="GB548" t="s">
        <v>1354</v>
      </c>
      <c r="GC548" s="68" t="s">
        <v>2364</v>
      </c>
    </row>
    <row r="549" spans="1:185" x14ac:dyDescent="0.25">
      <c r="A549">
        <v>56120</v>
      </c>
      <c r="B549">
        <v>954</v>
      </c>
      <c r="C549">
        <v>143</v>
      </c>
      <c r="D549">
        <v>228</v>
      </c>
      <c r="E549">
        <v>15</v>
      </c>
      <c r="F549">
        <v>505</v>
      </c>
      <c r="G549">
        <v>128</v>
      </c>
      <c r="H549">
        <v>221</v>
      </c>
      <c r="I549">
        <v>0</v>
      </c>
      <c r="J549">
        <v>78</v>
      </c>
      <c r="K549">
        <v>0</v>
      </c>
      <c r="L549">
        <v>150</v>
      </c>
      <c r="M549">
        <v>15</v>
      </c>
      <c r="N549">
        <v>75</v>
      </c>
      <c r="O549">
        <v>33</v>
      </c>
      <c r="P549">
        <v>105</v>
      </c>
      <c r="Q549">
        <v>45</v>
      </c>
      <c r="R549">
        <v>75</v>
      </c>
      <c r="S549">
        <v>22</v>
      </c>
      <c r="T549">
        <v>140</v>
      </c>
      <c r="U549">
        <v>24</v>
      </c>
      <c r="V549">
        <v>110</v>
      </c>
      <c r="W549">
        <v>4</v>
      </c>
      <c r="X549">
        <v>472</v>
      </c>
      <c r="Y549">
        <v>69</v>
      </c>
      <c r="Z549">
        <v>482</v>
      </c>
      <c r="AA549">
        <v>74</v>
      </c>
      <c r="AB549">
        <v>800</v>
      </c>
      <c r="AC549">
        <v>115</v>
      </c>
      <c r="AD549">
        <v>0</v>
      </c>
      <c r="AE549">
        <v>0</v>
      </c>
      <c r="AF549">
        <v>3</v>
      </c>
      <c r="AG549">
        <v>0</v>
      </c>
      <c r="AH549">
        <v>92</v>
      </c>
      <c r="AI549">
        <v>8</v>
      </c>
      <c r="AJ549">
        <v>44</v>
      </c>
      <c r="AK549">
        <v>18</v>
      </c>
      <c r="AL549">
        <v>15</v>
      </c>
      <c r="AM549">
        <v>2</v>
      </c>
      <c r="AN549">
        <v>210</v>
      </c>
      <c r="AO549">
        <v>94</v>
      </c>
      <c r="AP549">
        <v>641</v>
      </c>
      <c r="AQ549">
        <v>41</v>
      </c>
      <c r="AR549">
        <v>135</v>
      </c>
      <c r="AS549">
        <v>11</v>
      </c>
      <c r="AT549">
        <v>819</v>
      </c>
      <c r="AU549">
        <v>132</v>
      </c>
      <c r="AV549">
        <v>744</v>
      </c>
      <c r="AW549">
        <v>43</v>
      </c>
      <c r="AX549">
        <v>210</v>
      </c>
      <c r="AY549">
        <v>100</v>
      </c>
      <c r="AZ549">
        <v>66</v>
      </c>
      <c r="BA549">
        <v>7</v>
      </c>
      <c r="BB549">
        <v>144</v>
      </c>
      <c r="BC549">
        <v>93</v>
      </c>
      <c r="BD549">
        <v>138</v>
      </c>
      <c r="BE549">
        <v>41</v>
      </c>
      <c r="BF549">
        <v>262</v>
      </c>
      <c r="BG549">
        <v>35</v>
      </c>
      <c r="BH549">
        <v>148</v>
      </c>
      <c r="BI549">
        <v>13</v>
      </c>
      <c r="BJ549">
        <v>103</v>
      </c>
      <c r="BK549">
        <v>6</v>
      </c>
      <c r="BL549">
        <v>439</v>
      </c>
      <c r="BM549">
        <v>97</v>
      </c>
      <c r="BN549">
        <v>410</v>
      </c>
      <c r="BO549">
        <v>84</v>
      </c>
      <c r="BP549">
        <v>29</v>
      </c>
      <c r="BQ549">
        <v>13</v>
      </c>
      <c r="BR549">
        <v>66</v>
      </c>
      <c r="BS549">
        <v>31</v>
      </c>
      <c r="BT549">
        <v>299</v>
      </c>
      <c r="BU549">
        <v>67</v>
      </c>
      <c r="BV549">
        <v>148</v>
      </c>
      <c r="BW549">
        <v>30</v>
      </c>
      <c r="BX549">
        <v>58</v>
      </c>
      <c r="BY549">
        <v>31</v>
      </c>
      <c r="BZ549">
        <v>120</v>
      </c>
      <c r="CA549">
        <v>32</v>
      </c>
      <c r="CB549">
        <v>209</v>
      </c>
      <c r="CC549">
        <v>66</v>
      </c>
      <c r="CD549">
        <v>425</v>
      </c>
      <c r="CE549">
        <v>62</v>
      </c>
      <c r="CF549">
        <v>320</v>
      </c>
      <c r="CG549">
        <v>15</v>
      </c>
      <c r="CH549">
        <v>143</v>
      </c>
      <c r="CI549">
        <v>811</v>
      </c>
      <c r="CJ549">
        <v>602</v>
      </c>
      <c r="CK549">
        <v>363</v>
      </c>
      <c r="CL549">
        <v>634</v>
      </c>
      <c r="CM549">
        <v>253</v>
      </c>
      <c r="CN549">
        <v>181</v>
      </c>
      <c r="CO549">
        <v>67</v>
      </c>
      <c r="CP549">
        <v>25</v>
      </c>
      <c r="CQ549">
        <v>157</v>
      </c>
      <c r="CR549">
        <v>14</v>
      </c>
      <c r="CS549">
        <v>25</v>
      </c>
      <c r="CT549">
        <v>36</v>
      </c>
      <c r="CU549">
        <v>5</v>
      </c>
      <c r="CV549">
        <v>13</v>
      </c>
      <c r="CW549">
        <v>15</v>
      </c>
      <c r="CX549">
        <v>75</v>
      </c>
      <c r="CY549">
        <v>23</v>
      </c>
      <c r="CZ549">
        <v>20</v>
      </c>
      <c r="DA549">
        <v>2</v>
      </c>
      <c r="DB549">
        <v>18</v>
      </c>
      <c r="DC549">
        <v>7</v>
      </c>
      <c r="DD549">
        <v>25</v>
      </c>
      <c r="DE549">
        <v>114</v>
      </c>
      <c r="DF549">
        <v>254</v>
      </c>
      <c r="DG549">
        <v>229</v>
      </c>
      <c r="DH549">
        <v>59</v>
      </c>
      <c r="DI549">
        <v>7</v>
      </c>
      <c r="DJ549">
        <v>3</v>
      </c>
      <c r="DK549">
        <v>18</v>
      </c>
      <c r="DL549">
        <v>13</v>
      </c>
      <c r="DM549">
        <v>871</v>
      </c>
      <c r="DN549">
        <v>65</v>
      </c>
      <c r="DO549">
        <v>317</v>
      </c>
      <c r="DP549">
        <v>51</v>
      </c>
      <c r="DQ549">
        <v>17</v>
      </c>
      <c r="DR549">
        <v>2</v>
      </c>
      <c r="DS549">
        <v>4</v>
      </c>
      <c r="DT549">
        <v>7</v>
      </c>
      <c r="DU549">
        <v>0</v>
      </c>
      <c r="DV549">
        <v>14</v>
      </c>
      <c r="DW549">
        <v>368</v>
      </c>
      <c r="DX549" t="s">
        <v>1521</v>
      </c>
      <c r="DY549" t="s">
        <v>1098</v>
      </c>
      <c r="DZ549" t="s">
        <v>1709</v>
      </c>
      <c r="EA549" s="68" t="s">
        <v>700</v>
      </c>
      <c r="EB549">
        <v>56120</v>
      </c>
      <c r="EC549">
        <v>5.3</v>
      </c>
      <c r="ED549">
        <v>19.899999999999999</v>
      </c>
      <c r="EE549">
        <v>7.3</v>
      </c>
      <c r="EF549">
        <v>42.7</v>
      </c>
      <c r="EG549">
        <v>15.6</v>
      </c>
      <c r="EH549">
        <v>19.5</v>
      </c>
      <c r="EI549">
        <v>8.6</v>
      </c>
      <c r="EJ549">
        <v>4.2</v>
      </c>
      <c r="EK549">
        <v>14.3</v>
      </c>
      <c r="EL549">
        <v>4.8</v>
      </c>
      <c r="EM549">
        <v>9.1999999999999993</v>
      </c>
      <c r="EN549">
        <v>7.6</v>
      </c>
      <c r="EO549">
        <v>7.5</v>
      </c>
      <c r="EP549">
        <v>5.3</v>
      </c>
      <c r="EQ549">
        <v>6</v>
      </c>
      <c r="ES549">
        <v>100</v>
      </c>
      <c r="ET549">
        <v>8.1999999999999993</v>
      </c>
      <c r="EU549">
        <v>26.3</v>
      </c>
      <c r="EV549">
        <v>21.8</v>
      </c>
      <c r="EW549">
        <v>15.2</v>
      </c>
      <c r="EX549">
        <v>3</v>
      </c>
      <c r="EY549">
        <v>2.5</v>
      </c>
      <c r="EZ549">
        <v>19.2</v>
      </c>
      <c r="FA549">
        <v>9.6999999999999993</v>
      </c>
      <c r="FB549">
        <v>22.3</v>
      </c>
      <c r="FC549">
        <v>11.1</v>
      </c>
      <c r="FD549">
        <v>5.9</v>
      </c>
      <c r="FE549">
        <v>11.7</v>
      </c>
      <c r="FF549">
        <v>8.6</v>
      </c>
      <c r="FG549">
        <v>5.9</v>
      </c>
      <c r="FH549">
        <v>5.3</v>
      </c>
      <c r="FI549">
        <v>10.7</v>
      </c>
      <c r="FJ549">
        <v>10.7</v>
      </c>
      <c r="FK549">
        <v>52</v>
      </c>
      <c r="FL549">
        <v>15.7</v>
      </c>
      <c r="FM549">
        <v>13.7</v>
      </c>
      <c r="FN549">
        <v>14</v>
      </c>
      <c r="FO549">
        <v>17.5</v>
      </c>
      <c r="FP549">
        <v>10.199999999999999</v>
      </c>
      <c r="FQ549">
        <v>9.9</v>
      </c>
      <c r="FR549">
        <v>3.4</v>
      </c>
      <c r="FS549">
        <v>22</v>
      </c>
      <c r="FZ549" t="s">
        <v>1871</v>
      </c>
      <c r="GA549" t="s">
        <v>1872</v>
      </c>
      <c r="GB549" t="s">
        <v>1355</v>
      </c>
      <c r="GC549" s="68" t="s">
        <v>2364</v>
      </c>
    </row>
    <row r="550" spans="1:185" x14ac:dyDescent="0.25">
      <c r="A550">
        <v>56122</v>
      </c>
      <c r="B550">
        <v>628</v>
      </c>
      <c r="C550">
        <v>78</v>
      </c>
      <c r="D550">
        <v>152</v>
      </c>
      <c r="E550">
        <v>25</v>
      </c>
      <c r="F550">
        <v>366</v>
      </c>
      <c r="G550">
        <v>53</v>
      </c>
      <c r="H550">
        <v>110</v>
      </c>
      <c r="I550">
        <v>0</v>
      </c>
      <c r="J550">
        <v>41</v>
      </c>
      <c r="K550">
        <v>5</v>
      </c>
      <c r="L550">
        <v>111</v>
      </c>
      <c r="M550">
        <v>20</v>
      </c>
      <c r="N550">
        <v>31</v>
      </c>
      <c r="O550">
        <v>11</v>
      </c>
      <c r="P550">
        <v>76</v>
      </c>
      <c r="Q550">
        <v>14</v>
      </c>
      <c r="R550">
        <v>80</v>
      </c>
      <c r="S550">
        <v>7</v>
      </c>
      <c r="T550">
        <v>108</v>
      </c>
      <c r="U550">
        <v>17</v>
      </c>
      <c r="V550">
        <v>71</v>
      </c>
      <c r="W550">
        <v>4</v>
      </c>
      <c r="X550">
        <v>329</v>
      </c>
      <c r="Y550">
        <v>37</v>
      </c>
      <c r="Z550">
        <v>299</v>
      </c>
      <c r="AA550">
        <v>41</v>
      </c>
      <c r="AB550">
        <v>553</v>
      </c>
      <c r="AC550">
        <v>69</v>
      </c>
      <c r="AD550">
        <v>0</v>
      </c>
      <c r="AE550">
        <v>0</v>
      </c>
      <c r="AF550">
        <v>1</v>
      </c>
      <c r="AG550">
        <v>0</v>
      </c>
      <c r="AH550">
        <v>38</v>
      </c>
      <c r="AI550">
        <v>0</v>
      </c>
      <c r="AJ550">
        <v>16</v>
      </c>
      <c r="AK550">
        <v>6</v>
      </c>
      <c r="AL550">
        <v>20</v>
      </c>
      <c r="AM550">
        <v>3</v>
      </c>
      <c r="AN550">
        <v>135</v>
      </c>
      <c r="AO550">
        <v>48</v>
      </c>
      <c r="AP550">
        <v>449</v>
      </c>
      <c r="AQ550">
        <v>30</v>
      </c>
      <c r="AR550">
        <v>74</v>
      </c>
      <c r="AS550">
        <v>15</v>
      </c>
      <c r="AT550">
        <v>554</v>
      </c>
      <c r="AU550">
        <v>63</v>
      </c>
      <c r="AV550">
        <v>507</v>
      </c>
      <c r="AW550">
        <v>52</v>
      </c>
      <c r="AX550">
        <v>121</v>
      </c>
      <c r="AY550">
        <v>26</v>
      </c>
      <c r="AZ550">
        <v>27</v>
      </c>
      <c r="BA550">
        <v>0</v>
      </c>
      <c r="BB550">
        <v>94</v>
      </c>
      <c r="BC550">
        <v>26</v>
      </c>
      <c r="BD550">
        <v>81</v>
      </c>
      <c r="BE550">
        <v>17</v>
      </c>
      <c r="BF550">
        <v>197</v>
      </c>
      <c r="BG550">
        <v>16</v>
      </c>
      <c r="BH550">
        <v>99</v>
      </c>
      <c r="BI550">
        <v>8</v>
      </c>
      <c r="BJ550">
        <v>68</v>
      </c>
      <c r="BK550">
        <v>1</v>
      </c>
      <c r="BL550">
        <v>318</v>
      </c>
      <c r="BM550">
        <v>44</v>
      </c>
      <c r="BN550">
        <v>301</v>
      </c>
      <c r="BO550">
        <v>27</v>
      </c>
      <c r="BP550">
        <v>17</v>
      </c>
      <c r="BQ550">
        <v>17</v>
      </c>
      <c r="BR550">
        <v>48</v>
      </c>
      <c r="BS550">
        <v>9</v>
      </c>
      <c r="BT550">
        <v>225</v>
      </c>
      <c r="BU550">
        <v>19</v>
      </c>
      <c r="BV550">
        <v>108</v>
      </c>
      <c r="BW550">
        <v>25</v>
      </c>
      <c r="BX550">
        <v>33</v>
      </c>
      <c r="BY550">
        <v>9</v>
      </c>
      <c r="BZ550">
        <v>72</v>
      </c>
      <c r="CA550">
        <v>5</v>
      </c>
      <c r="CB550">
        <v>171</v>
      </c>
      <c r="CC550">
        <v>40</v>
      </c>
      <c r="CD550">
        <v>246</v>
      </c>
      <c r="CE550">
        <v>24</v>
      </c>
      <c r="CF550">
        <v>211</v>
      </c>
      <c r="CG550">
        <v>14</v>
      </c>
      <c r="CH550">
        <v>78</v>
      </c>
      <c r="CI550">
        <v>550</v>
      </c>
      <c r="CJ550">
        <v>424</v>
      </c>
      <c r="CK550">
        <v>231</v>
      </c>
      <c r="CL550">
        <v>407</v>
      </c>
      <c r="CM550">
        <v>189</v>
      </c>
      <c r="CN550">
        <v>99</v>
      </c>
      <c r="CO550">
        <v>55</v>
      </c>
      <c r="CP550">
        <v>19</v>
      </c>
      <c r="CQ550">
        <v>85</v>
      </c>
      <c r="CR550">
        <v>14</v>
      </c>
      <c r="CS550">
        <v>68</v>
      </c>
      <c r="CT550">
        <v>6</v>
      </c>
      <c r="CU550">
        <v>0</v>
      </c>
      <c r="CV550">
        <v>10</v>
      </c>
      <c r="CW550">
        <v>14</v>
      </c>
      <c r="CX550">
        <v>49</v>
      </c>
      <c r="CY550">
        <v>14</v>
      </c>
      <c r="CZ550">
        <v>9</v>
      </c>
      <c r="DA550">
        <v>1</v>
      </c>
      <c r="DB550">
        <v>4</v>
      </c>
      <c r="DC550">
        <v>7</v>
      </c>
      <c r="DD550">
        <v>12</v>
      </c>
      <c r="DE550">
        <v>64</v>
      </c>
      <c r="DF550">
        <v>194</v>
      </c>
      <c r="DG550">
        <v>167</v>
      </c>
      <c r="DH550">
        <v>65</v>
      </c>
      <c r="DI550">
        <v>18</v>
      </c>
      <c r="DJ550">
        <v>3</v>
      </c>
      <c r="DK550">
        <v>9</v>
      </c>
      <c r="DL550">
        <v>8</v>
      </c>
      <c r="DM550">
        <v>536</v>
      </c>
      <c r="DN550">
        <v>71</v>
      </c>
      <c r="DO550">
        <v>177</v>
      </c>
      <c r="DP550">
        <v>81</v>
      </c>
      <c r="DQ550">
        <v>16</v>
      </c>
      <c r="DR550">
        <v>31</v>
      </c>
      <c r="DS550">
        <v>4</v>
      </c>
      <c r="DT550">
        <v>2</v>
      </c>
      <c r="DU550">
        <v>0</v>
      </c>
      <c r="DV550">
        <v>21</v>
      </c>
      <c r="DW550">
        <v>258</v>
      </c>
      <c r="DX550" t="s">
        <v>1858</v>
      </c>
      <c r="DY550" t="s">
        <v>1066</v>
      </c>
      <c r="DZ550" t="s">
        <v>1710</v>
      </c>
      <c r="EA550" s="68" t="s">
        <v>700</v>
      </c>
      <c r="EB550">
        <v>56122</v>
      </c>
      <c r="EC550">
        <v>5.6</v>
      </c>
      <c r="ED550">
        <v>15.8</v>
      </c>
      <c r="EE550">
        <v>14.7</v>
      </c>
      <c r="EF550">
        <v>27.9</v>
      </c>
      <c r="EG550">
        <v>13.7</v>
      </c>
      <c r="EH550">
        <v>11.3</v>
      </c>
      <c r="EI550">
        <v>12.8</v>
      </c>
      <c r="EJ550">
        <v>6.3</v>
      </c>
      <c r="EK550">
        <v>28.3</v>
      </c>
      <c r="EL550">
        <v>11.1</v>
      </c>
      <c r="EM550">
        <v>7.1</v>
      </c>
      <c r="EN550">
        <v>14.7</v>
      </c>
      <c r="EO550">
        <v>6.2</v>
      </c>
      <c r="EP550">
        <v>6.3</v>
      </c>
      <c r="EQ550">
        <v>6</v>
      </c>
      <c r="ES550">
        <v>100</v>
      </c>
      <c r="ET550">
        <v>34.9</v>
      </c>
      <c r="EU550">
        <v>36.799999999999997</v>
      </c>
      <c r="EV550">
        <v>26.5</v>
      </c>
      <c r="EW550">
        <v>18.399999999999999</v>
      </c>
      <c r="EX550">
        <v>4.5</v>
      </c>
      <c r="EY550">
        <v>5.2</v>
      </c>
      <c r="EZ550">
        <v>12.6</v>
      </c>
      <c r="FA550">
        <v>41.9</v>
      </c>
      <c r="FB550">
        <v>14.9</v>
      </c>
      <c r="FC550">
        <v>21.4</v>
      </c>
      <c r="FD550">
        <v>5.2</v>
      </c>
      <c r="FE550">
        <v>12.9</v>
      </c>
      <c r="FF550">
        <v>6</v>
      </c>
      <c r="FG550">
        <v>10.4</v>
      </c>
      <c r="FH550">
        <v>3.1</v>
      </c>
      <c r="FI550">
        <v>7.7</v>
      </c>
      <c r="FJ550">
        <v>5.4</v>
      </c>
      <c r="FK550">
        <v>52.8</v>
      </c>
      <c r="FL550">
        <v>14.4</v>
      </c>
      <c r="FM550">
        <v>6</v>
      </c>
      <c r="FN550">
        <v>15.2</v>
      </c>
      <c r="FO550">
        <v>20.3</v>
      </c>
      <c r="FP550">
        <v>14.7</v>
      </c>
      <c r="FQ550">
        <v>6.2</v>
      </c>
      <c r="FR550">
        <v>5</v>
      </c>
      <c r="FS550">
        <v>6</v>
      </c>
      <c r="FZ550" t="s">
        <v>1871</v>
      </c>
      <c r="GA550" t="s">
        <v>1872</v>
      </c>
      <c r="GB550" t="s">
        <v>1356</v>
      </c>
      <c r="GC550" s="68" t="s">
        <v>2364</v>
      </c>
    </row>
    <row r="551" spans="1:185" x14ac:dyDescent="0.25">
      <c r="A551">
        <v>56128</v>
      </c>
      <c r="B551">
        <v>2003</v>
      </c>
      <c r="C551">
        <v>80</v>
      </c>
      <c r="D551">
        <v>582</v>
      </c>
      <c r="E551">
        <v>10</v>
      </c>
      <c r="F551">
        <v>1022</v>
      </c>
      <c r="G551">
        <v>70</v>
      </c>
      <c r="H551">
        <v>399</v>
      </c>
      <c r="I551">
        <v>0</v>
      </c>
      <c r="J551">
        <v>169</v>
      </c>
      <c r="K551">
        <v>4</v>
      </c>
      <c r="L551">
        <v>413</v>
      </c>
      <c r="M551">
        <v>6</v>
      </c>
      <c r="N551">
        <v>153</v>
      </c>
      <c r="O551">
        <v>9</v>
      </c>
      <c r="P551">
        <v>149</v>
      </c>
      <c r="Q551">
        <v>20</v>
      </c>
      <c r="R551">
        <v>233</v>
      </c>
      <c r="S551">
        <v>10</v>
      </c>
      <c r="T551">
        <v>227</v>
      </c>
      <c r="U551">
        <v>12</v>
      </c>
      <c r="V551">
        <v>260</v>
      </c>
      <c r="W551">
        <v>19</v>
      </c>
      <c r="X551">
        <v>1048</v>
      </c>
      <c r="Y551">
        <v>53</v>
      </c>
      <c r="Z551">
        <v>955</v>
      </c>
      <c r="AA551">
        <v>27</v>
      </c>
      <c r="AB551">
        <v>1945</v>
      </c>
      <c r="AC551">
        <v>80</v>
      </c>
      <c r="AD551">
        <v>4</v>
      </c>
      <c r="AE551">
        <v>0</v>
      </c>
      <c r="AF551">
        <v>6</v>
      </c>
      <c r="AG551">
        <v>0</v>
      </c>
      <c r="AH551">
        <v>20</v>
      </c>
      <c r="AI551">
        <v>0</v>
      </c>
      <c r="AJ551">
        <v>2</v>
      </c>
      <c r="AK551">
        <v>0</v>
      </c>
      <c r="AL551">
        <v>26</v>
      </c>
      <c r="AM551">
        <v>0</v>
      </c>
      <c r="AN551">
        <v>80</v>
      </c>
      <c r="AO551">
        <v>11</v>
      </c>
      <c r="AP551">
        <v>1873</v>
      </c>
      <c r="AQ551">
        <v>69</v>
      </c>
      <c r="AR551">
        <v>172</v>
      </c>
      <c r="AS551">
        <v>8</v>
      </c>
      <c r="AT551">
        <v>1831</v>
      </c>
      <c r="AU551">
        <v>72</v>
      </c>
      <c r="AV551">
        <v>1960</v>
      </c>
      <c r="AW551">
        <v>63</v>
      </c>
      <c r="AX551">
        <v>43</v>
      </c>
      <c r="AY551">
        <v>17</v>
      </c>
      <c r="AZ551">
        <v>26</v>
      </c>
      <c r="BA551">
        <v>0</v>
      </c>
      <c r="BB551">
        <v>17</v>
      </c>
      <c r="BC551">
        <v>17</v>
      </c>
      <c r="BD551">
        <v>137</v>
      </c>
      <c r="BE551">
        <v>6</v>
      </c>
      <c r="BF551">
        <v>402</v>
      </c>
      <c r="BG551">
        <v>21</v>
      </c>
      <c r="BH551">
        <v>386</v>
      </c>
      <c r="BI551">
        <v>20</v>
      </c>
      <c r="BJ551">
        <v>343</v>
      </c>
      <c r="BK551">
        <v>14</v>
      </c>
      <c r="BL551">
        <v>884</v>
      </c>
      <c r="BM551">
        <v>70</v>
      </c>
      <c r="BN551">
        <v>863</v>
      </c>
      <c r="BO551">
        <v>64</v>
      </c>
      <c r="BP551">
        <v>21</v>
      </c>
      <c r="BQ551">
        <v>6</v>
      </c>
      <c r="BR551">
        <v>138</v>
      </c>
      <c r="BS551">
        <v>0</v>
      </c>
      <c r="BT551">
        <v>635</v>
      </c>
      <c r="BU551">
        <v>43</v>
      </c>
      <c r="BV551">
        <v>299</v>
      </c>
      <c r="BW551">
        <v>27</v>
      </c>
      <c r="BX551">
        <v>88</v>
      </c>
      <c r="BY551">
        <v>0</v>
      </c>
      <c r="BZ551">
        <v>126</v>
      </c>
      <c r="CA551">
        <v>7</v>
      </c>
      <c r="CB551">
        <v>255</v>
      </c>
      <c r="CC551">
        <v>11</v>
      </c>
      <c r="CD551">
        <v>1080</v>
      </c>
      <c r="CE551">
        <v>55</v>
      </c>
      <c r="CF551">
        <v>666</v>
      </c>
      <c r="CG551">
        <v>14</v>
      </c>
      <c r="CH551">
        <v>80</v>
      </c>
      <c r="CI551">
        <v>1923</v>
      </c>
      <c r="CJ551">
        <v>1501</v>
      </c>
      <c r="CK551">
        <v>708</v>
      </c>
      <c r="CL551">
        <v>1843</v>
      </c>
      <c r="CM551">
        <v>67</v>
      </c>
      <c r="CN551">
        <v>21</v>
      </c>
      <c r="CO551">
        <v>191</v>
      </c>
      <c r="CP551">
        <v>57</v>
      </c>
      <c r="CQ551">
        <v>106</v>
      </c>
      <c r="CR551">
        <v>9</v>
      </c>
      <c r="CS551">
        <v>75</v>
      </c>
      <c r="CT551">
        <v>83</v>
      </c>
      <c r="CU551">
        <v>27</v>
      </c>
      <c r="CV551">
        <v>30</v>
      </c>
      <c r="CW551">
        <v>60</v>
      </c>
      <c r="CX551">
        <v>264</v>
      </c>
      <c r="CY551">
        <v>15</v>
      </c>
      <c r="CZ551">
        <v>49</v>
      </c>
      <c r="DA551">
        <v>23</v>
      </c>
      <c r="DB551">
        <v>22</v>
      </c>
      <c r="DC551">
        <v>5</v>
      </c>
      <c r="DD551">
        <v>12</v>
      </c>
      <c r="DE551">
        <v>246</v>
      </c>
      <c r="DF551">
        <v>575</v>
      </c>
      <c r="DG551">
        <v>510</v>
      </c>
      <c r="DH551">
        <v>196</v>
      </c>
      <c r="DI551">
        <v>17</v>
      </c>
      <c r="DJ551">
        <v>0</v>
      </c>
      <c r="DK551">
        <v>48</v>
      </c>
      <c r="DL551">
        <v>37</v>
      </c>
      <c r="DM551">
        <v>1838</v>
      </c>
      <c r="DN551">
        <v>170</v>
      </c>
      <c r="DO551">
        <v>674</v>
      </c>
      <c r="DP551">
        <v>147</v>
      </c>
      <c r="DQ551">
        <v>30</v>
      </c>
      <c r="DR551">
        <v>17</v>
      </c>
      <c r="DS551">
        <v>10</v>
      </c>
      <c r="DT551">
        <v>7</v>
      </c>
      <c r="DU551">
        <v>7</v>
      </c>
      <c r="DV551">
        <v>67</v>
      </c>
      <c r="DW551">
        <v>821</v>
      </c>
      <c r="DX551" t="s">
        <v>1858</v>
      </c>
      <c r="DY551" t="s">
        <v>1074</v>
      </c>
      <c r="DZ551" t="s">
        <v>1711</v>
      </c>
      <c r="EA551" s="68" t="s">
        <v>700</v>
      </c>
      <c r="EB551">
        <v>56128</v>
      </c>
      <c r="EC551">
        <v>1.5</v>
      </c>
      <c r="ED551">
        <v>2.8</v>
      </c>
      <c r="EE551">
        <v>1.5</v>
      </c>
      <c r="EF551">
        <v>6.2</v>
      </c>
      <c r="EG551">
        <v>8.5</v>
      </c>
      <c r="EH551">
        <v>4.7</v>
      </c>
      <c r="EI551">
        <v>4.3</v>
      </c>
      <c r="EJ551">
        <v>6.3</v>
      </c>
      <c r="EK551">
        <v>8</v>
      </c>
      <c r="EL551">
        <v>1.6</v>
      </c>
      <c r="EM551">
        <v>2.6</v>
      </c>
      <c r="EN551">
        <v>4.3</v>
      </c>
      <c r="EO551">
        <v>2.4</v>
      </c>
      <c r="EP551">
        <v>1.7</v>
      </c>
      <c r="EQ551">
        <v>1.5</v>
      </c>
      <c r="ER551">
        <v>100</v>
      </c>
      <c r="ES551">
        <v>88.8</v>
      </c>
      <c r="ET551">
        <v>48.7</v>
      </c>
      <c r="EU551">
        <v>100</v>
      </c>
      <c r="EV551">
        <v>42.7</v>
      </c>
      <c r="EW551">
        <v>18.2</v>
      </c>
      <c r="EX551">
        <v>1.5</v>
      </c>
      <c r="EY551">
        <v>1.4</v>
      </c>
      <c r="EZ551">
        <v>29.6</v>
      </c>
      <c r="FA551">
        <v>42.7</v>
      </c>
      <c r="FB551">
        <v>52.8</v>
      </c>
      <c r="FC551">
        <v>4.2</v>
      </c>
      <c r="FD551">
        <v>1.5</v>
      </c>
      <c r="FE551">
        <v>6.1</v>
      </c>
      <c r="FF551">
        <v>4.5</v>
      </c>
      <c r="FG551">
        <v>3.1</v>
      </c>
      <c r="FH551">
        <v>2.8</v>
      </c>
      <c r="FI551">
        <v>3</v>
      </c>
      <c r="FJ551">
        <v>3</v>
      </c>
      <c r="FK551">
        <v>33.1</v>
      </c>
      <c r="FL551">
        <v>11.9</v>
      </c>
      <c r="FM551">
        <v>3.5</v>
      </c>
      <c r="FN551">
        <v>5.9</v>
      </c>
      <c r="FO551">
        <v>17.899999999999999</v>
      </c>
      <c r="FP551">
        <v>2.6</v>
      </c>
      <c r="FQ551">
        <v>2.4</v>
      </c>
      <c r="FR551">
        <v>2.1</v>
      </c>
      <c r="FS551">
        <v>6</v>
      </c>
      <c r="FZ551" s="115" t="s">
        <v>1871</v>
      </c>
      <c r="GA551" s="115" t="s">
        <v>1871</v>
      </c>
      <c r="GB551" t="s">
        <v>1357</v>
      </c>
      <c r="GC551" s="68" t="s">
        <v>2364</v>
      </c>
    </row>
    <row r="552" spans="1:185" x14ac:dyDescent="0.25">
      <c r="A552">
        <v>56131</v>
      </c>
      <c r="B552">
        <v>2224</v>
      </c>
      <c r="C552">
        <v>82</v>
      </c>
      <c r="D552">
        <v>486</v>
      </c>
      <c r="E552">
        <v>1</v>
      </c>
      <c r="F552">
        <v>1253</v>
      </c>
      <c r="G552">
        <v>81</v>
      </c>
      <c r="H552">
        <v>485</v>
      </c>
      <c r="I552">
        <v>0</v>
      </c>
      <c r="J552">
        <v>155</v>
      </c>
      <c r="K552">
        <v>0</v>
      </c>
      <c r="L552">
        <v>331</v>
      </c>
      <c r="M552">
        <v>1</v>
      </c>
      <c r="N552">
        <v>172</v>
      </c>
      <c r="O552">
        <v>5</v>
      </c>
      <c r="P552">
        <v>181</v>
      </c>
      <c r="Q552">
        <v>27</v>
      </c>
      <c r="R552">
        <v>211</v>
      </c>
      <c r="S552">
        <v>24</v>
      </c>
      <c r="T552">
        <v>274</v>
      </c>
      <c r="U552">
        <v>7</v>
      </c>
      <c r="V552">
        <v>415</v>
      </c>
      <c r="W552">
        <v>18</v>
      </c>
      <c r="X552">
        <v>1091</v>
      </c>
      <c r="Y552">
        <v>50</v>
      </c>
      <c r="Z552">
        <v>1133</v>
      </c>
      <c r="AA552">
        <v>32</v>
      </c>
      <c r="AB552">
        <v>2106</v>
      </c>
      <c r="AC552">
        <v>82</v>
      </c>
      <c r="AD552">
        <v>5</v>
      </c>
      <c r="AE552">
        <v>0</v>
      </c>
      <c r="AF552">
        <v>14</v>
      </c>
      <c r="AG552">
        <v>0</v>
      </c>
      <c r="AH552">
        <v>61</v>
      </c>
      <c r="AI552">
        <v>0</v>
      </c>
      <c r="AJ552">
        <v>0</v>
      </c>
      <c r="AK552">
        <v>0</v>
      </c>
      <c r="AL552">
        <v>38</v>
      </c>
      <c r="AM552">
        <v>0</v>
      </c>
      <c r="AN552">
        <v>114</v>
      </c>
      <c r="AO552">
        <v>5</v>
      </c>
      <c r="AP552">
        <v>1992</v>
      </c>
      <c r="AQ552">
        <v>77</v>
      </c>
      <c r="AR552">
        <v>353</v>
      </c>
      <c r="AS552">
        <v>1</v>
      </c>
      <c r="AT552">
        <v>1871</v>
      </c>
      <c r="AU552">
        <v>81</v>
      </c>
      <c r="AV552">
        <v>2130</v>
      </c>
      <c r="AW552">
        <v>82</v>
      </c>
      <c r="AX552">
        <v>94</v>
      </c>
      <c r="AY552">
        <v>0</v>
      </c>
      <c r="AZ552">
        <v>31</v>
      </c>
      <c r="BA552">
        <v>0</v>
      </c>
      <c r="BB552">
        <v>63</v>
      </c>
      <c r="BC552">
        <v>0</v>
      </c>
      <c r="BD552">
        <v>173</v>
      </c>
      <c r="BE552">
        <v>4</v>
      </c>
      <c r="BF552">
        <v>595</v>
      </c>
      <c r="BG552">
        <v>29</v>
      </c>
      <c r="BH552">
        <v>526</v>
      </c>
      <c r="BI552">
        <v>42</v>
      </c>
      <c r="BJ552">
        <v>272</v>
      </c>
      <c r="BK552">
        <v>1</v>
      </c>
      <c r="BL552">
        <v>1078</v>
      </c>
      <c r="BM552">
        <v>71</v>
      </c>
      <c r="BN552">
        <v>1049</v>
      </c>
      <c r="BO552">
        <v>64</v>
      </c>
      <c r="BP552">
        <v>29</v>
      </c>
      <c r="BQ552">
        <v>7</v>
      </c>
      <c r="BR552">
        <v>175</v>
      </c>
      <c r="BS552">
        <v>10</v>
      </c>
      <c r="BT552">
        <v>708</v>
      </c>
      <c r="BU552">
        <v>25</v>
      </c>
      <c r="BV552">
        <v>424</v>
      </c>
      <c r="BW552">
        <v>51</v>
      </c>
      <c r="BX552">
        <v>121</v>
      </c>
      <c r="BY552">
        <v>5</v>
      </c>
      <c r="BZ552">
        <v>197</v>
      </c>
      <c r="CA552">
        <v>19</v>
      </c>
      <c r="CB552">
        <v>274</v>
      </c>
      <c r="CC552">
        <v>22</v>
      </c>
      <c r="CD552">
        <v>1156</v>
      </c>
      <c r="CE552">
        <v>57</v>
      </c>
      <c r="CF552">
        <v>775</v>
      </c>
      <c r="CG552">
        <v>3</v>
      </c>
      <c r="CH552">
        <v>82</v>
      </c>
      <c r="CI552">
        <v>2142</v>
      </c>
      <c r="CJ552">
        <v>1697</v>
      </c>
      <c r="CK552">
        <v>846</v>
      </c>
      <c r="CL552">
        <v>2021</v>
      </c>
      <c r="CM552">
        <v>143</v>
      </c>
      <c r="CN552">
        <v>62</v>
      </c>
      <c r="CO552">
        <v>90</v>
      </c>
      <c r="CP552">
        <v>86</v>
      </c>
      <c r="CQ552">
        <v>211</v>
      </c>
      <c r="CR552">
        <v>26</v>
      </c>
      <c r="CS552">
        <v>120</v>
      </c>
      <c r="CT552">
        <v>70</v>
      </c>
      <c r="CU552">
        <v>10</v>
      </c>
      <c r="CV552">
        <v>50</v>
      </c>
      <c r="CW552">
        <v>62</v>
      </c>
      <c r="CX552">
        <v>295</v>
      </c>
      <c r="CY552">
        <v>53</v>
      </c>
      <c r="CZ552">
        <v>51</v>
      </c>
      <c r="DA552">
        <v>49</v>
      </c>
      <c r="DB552">
        <v>56</v>
      </c>
      <c r="DC552">
        <v>16</v>
      </c>
      <c r="DD552">
        <v>43</v>
      </c>
      <c r="DE552">
        <v>351</v>
      </c>
      <c r="DF552">
        <v>611</v>
      </c>
      <c r="DG552">
        <v>521</v>
      </c>
      <c r="DH552">
        <v>145</v>
      </c>
      <c r="DI552">
        <v>39</v>
      </c>
      <c r="DJ552">
        <v>30</v>
      </c>
      <c r="DK552">
        <v>51</v>
      </c>
      <c r="DL552">
        <v>32</v>
      </c>
      <c r="DM552">
        <v>2020</v>
      </c>
      <c r="DN552">
        <v>237</v>
      </c>
      <c r="DO552">
        <v>784</v>
      </c>
      <c r="DP552">
        <v>178</v>
      </c>
      <c r="DQ552">
        <v>10</v>
      </c>
      <c r="DR552">
        <v>50</v>
      </c>
      <c r="DS552">
        <v>29</v>
      </c>
      <c r="DT552">
        <v>21</v>
      </c>
      <c r="DU552">
        <v>3</v>
      </c>
      <c r="DV552">
        <v>51</v>
      </c>
      <c r="DW552">
        <v>962</v>
      </c>
      <c r="DX552" t="s">
        <v>1858</v>
      </c>
      <c r="DY552" t="s">
        <v>1066</v>
      </c>
      <c r="DZ552" t="s">
        <v>1712</v>
      </c>
      <c r="EA552" s="68" t="s">
        <v>700</v>
      </c>
      <c r="EB552">
        <v>56131</v>
      </c>
      <c r="EC552">
        <v>1.4</v>
      </c>
      <c r="ED552">
        <v>10.7</v>
      </c>
      <c r="EE552">
        <v>0.7</v>
      </c>
      <c r="EF552">
        <v>7</v>
      </c>
      <c r="EG552">
        <v>6.9</v>
      </c>
      <c r="EH552">
        <v>8</v>
      </c>
      <c r="EI552">
        <v>2.2999999999999998</v>
      </c>
      <c r="EJ552">
        <v>3.8</v>
      </c>
      <c r="EK552">
        <v>6.6</v>
      </c>
      <c r="EL552">
        <v>0.5</v>
      </c>
      <c r="EM552">
        <v>2.6</v>
      </c>
      <c r="EN552">
        <v>3.5</v>
      </c>
      <c r="EO552">
        <v>2</v>
      </c>
      <c r="EP552">
        <v>2.2000000000000002</v>
      </c>
      <c r="EQ552">
        <v>1.5</v>
      </c>
      <c r="ER552">
        <v>97.3</v>
      </c>
      <c r="ES552">
        <v>58.2</v>
      </c>
      <c r="ET552">
        <v>24.6</v>
      </c>
      <c r="EV552">
        <v>34.9</v>
      </c>
      <c r="EW552">
        <v>10.8</v>
      </c>
      <c r="EX552">
        <v>1.5</v>
      </c>
      <c r="EY552">
        <v>1.5</v>
      </c>
      <c r="EZ552">
        <v>16.899999999999999</v>
      </c>
      <c r="FA552">
        <v>39.1</v>
      </c>
      <c r="FB552">
        <v>23.9</v>
      </c>
      <c r="FC552">
        <v>0.5</v>
      </c>
      <c r="FD552">
        <v>1.7</v>
      </c>
      <c r="FE552">
        <v>3.3</v>
      </c>
      <c r="FF552">
        <v>2.7</v>
      </c>
      <c r="FG552">
        <v>4.8</v>
      </c>
      <c r="FH552">
        <v>0.9</v>
      </c>
      <c r="FI552">
        <v>2.9</v>
      </c>
      <c r="FJ552">
        <v>2.9</v>
      </c>
      <c r="FK552">
        <v>34.700000000000003</v>
      </c>
      <c r="FL552">
        <v>6.7</v>
      </c>
      <c r="FM552">
        <v>2.2000000000000002</v>
      </c>
      <c r="FN552">
        <v>6.8</v>
      </c>
      <c r="FO552">
        <v>5</v>
      </c>
      <c r="FP552">
        <v>5.7</v>
      </c>
      <c r="FQ552">
        <v>2.6</v>
      </c>
      <c r="FR552">
        <v>0.5</v>
      </c>
      <c r="FS552">
        <v>17</v>
      </c>
      <c r="FZ552" s="115" t="s">
        <v>1871</v>
      </c>
      <c r="GA552" s="115" t="s">
        <v>1871</v>
      </c>
      <c r="GB552" t="s">
        <v>1358</v>
      </c>
      <c r="GC552" s="68" t="s">
        <v>2364</v>
      </c>
    </row>
    <row r="553" spans="1:185" x14ac:dyDescent="0.25">
      <c r="A553">
        <v>56149</v>
      </c>
      <c r="B553">
        <v>1126</v>
      </c>
      <c r="C553">
        <v>84</v>
      </c>
      <c r="D553">
        <v>266</v>
      </c>
      <c r="E553">
        <v>16</v>
      </c>
      <c r="F553">
        <v>618</v>
      </c>
      <c r="G553">
        <v>68</v>
      </c>
      <c r="H553">
        <v>242</v>
      </c>
      <c r="I553">
        <v>0</v>
      </c>
      <c r="J553">
        <v>86</v>
      </c>
      <c r="K553">
        <v>5</v>
      </c>
      <c r="L553">
        <v>180</v>
      </c>
      <c r="M553">
        <v>11</v>
      </c>
      <c r="N553">
        <v>76</v>
      </c>
      <c r="O553">
        <v>17</v>
      </c>
      <c r="P553">
        <v>100</v>
      </c>
      <c r="Q553">
        <v>8</v>
      </c>
      <c r="R553">
        <v>102</v>
      </c>
      <c r="S553">
        <v>18</v>
      </c>
      <c r="T553">
        <v>134</v>
      </c>
      <c r="U553">
        <v>10</v>
      </c>
      <c r="V553">
        <v>206</v>
      </c>
      <c r="W553">
        <v>15</v>
      </c>
      <c r="X553">
        <v>563</v>
      </c>
      <c r="Y553">
        <v>34</v>
      </c>
      <c r="Z553">
        <v>563</v>
      </c>
      <c r="AA553">
        <v>50</v>
      </c>
      <c r="AB553">
        <v>1114</v>
      </c>
      <c r="AC553">
        <v>84</v>
      </c>
      <c r="AD553">
        <v>0</v>
      </c>
      <c r="AE553">
        <v>0</v>
      </c>
      <c r="AF553">
        <v>0</v>
      </c>
      <c r="AG553">
        <v>0</v>
      </c>
      <c r="AH553">
        <v>0</v>
      </c>
      <c r="AI553">
        <v>0</v>
      </c>
      <c r="AJ553">
        <v>0</v>
      </c>
      <c r="AK553">
        <v>0</v>
      </c>
      <c r="AL553">
        <v>12</v>
      </c>
      <c r="AM553">
        <v>0</v>
      </c>
      <c r="AN553">
        <v>15</v>
      </c>
      <c r="AO553">
        <v>13</v>
      </c>
      <c r="AP553">
        <v>1101</v>
      </c>
      <c r="AQ553">
        <v>71</v>
      </c>
      <c r="AR553">
        <v>144</v>
      </c>
      <c r="AS553">
        <v>3</v>
      </c>
      <c r="AT553">
        <v>982</v>
      </c>
      <c r="AU553">
        <v>81</v>
      </c>
      <c r="AV553">
        <v>1123</v>
      </c>
      <c r="AW553">
        <v>84</v>
      </c>
      <c r="AX553">
        <v>3</v>
      </c>
      <c r="AY553">
        <v>0</v>
      </c>
      <c r="AZ553">
        <v>3</v>
      </c>
      <c r="BA553">
        <v>0</v>
      </c>
      <c r="BB553">
        <v>0</v>
      </c>
      <c r="BC553">
        <v>0</v>
      </c>
      <c r="BD553">
        <v>58</v>
      </c>
      <c r="BE553">
        <v>11</v>
      </c>
      <c r="BF553">
        <v>300</v>
      </c>
      <c r="BG553">
        <v>30</v>
      </c>
      <c r="BH553">
        <v>278</v>
      </c>
      <c r="BI553">
        <v>5</v>
      </c>
      <c r="BJ553">
        <v>148</v>
      </c>
      <c r="BK553">
        <v>5</v>
      </c>
      <c r="BL553">
        <v>516</v>
      </c>
      <c r="BM553">
        <v>58</v>
      </c>
      <c r="BN553">
        <v>490</v>
      </c>
      <c r="BO553">
        <v>50</v>
      </c>
      <c r="BP553">
        <v>26</v>
      </c>
      <c r="BQ553">
        <v>8</v>
      </c>
      <c r="BR553">
        <v>102</v>
      </c>
      <c r="BS553">
        <v>10</v>
      </c>
      <c r="BT553">
        <v>357</v>
      </c>
      <c r="BU553">
        <v>21</v>
      </c>
      <c r="BV553">
        <v>205</v>
      </c>
      <c r="BW553">
        <v>43</v>
      </c>
      <c r="BX553">
        <v>56</v>
      </c>
      <c r="BY553">
        <v>4</v>
      </c>
      <c r="BZ553">
        <v>102</v>
      </c>
      <c r="CA553">
        <v>11</v>
      </c>
      <c r="CB553">
        <v>229</v>
      </c>
      <c r="CC553">
        <v>43</v>
      </c>
      <c r="CD553">
        <v>509</v>
      </c>
      <c r="CE553">
        <v>19</v>
      </c>
      <c r="CF553">
        <v>379</v>
      </c>
      <c r="CG553">
        <v>22</v>
      </c>
      <c r="CH553">
        <v>84</v>
      </c>
      <c r="CI553">
        <v>1042</v>
      </c>
      <c r="CJ553">
        <v>799</v>
      </c>
      <c r="CK553">
        <v>434</v>
      </c>
      <c r="CL553">
        <v>1042</v>
      </c>
      <c r="CM553">
        <v>13</v>
      </c>
      <c r="CN553">
        <v>0</v>
      </c>
      <c r="CO553">
        <v>51</v>
      </c>
      <c r="CP553">
        <v>54</v>
      </c>
      <c r="CQ553">
        <v>94</v>
      </c>
      <c r="CR553">
        <v>17</v>
      </c>
      <c r="CS553">
        <v>49</v>
      </c>
      <c r="CT553">
        <v>48</v>
      </c>
      <c r="CU553">
        <v>16</v>
      </c>
      <c r="CV553">
        <v>33</v>
      </c>
      <c r="CW553">
        <v>21</v>
      </c>
      <c r="CX553">
        <v>131</v>
      </c>
      <c r="CY553">
        <v>26</v>
      </c>
      <c r="CZ553">
        <v>30</v>
      </c>
      <c r="DA553">
        <v>10</v>
      </c>
      <c r="DB553">
        <v>24</v>
      </c>
      <c r="DC553">
        <v>19</v>
      </c>
      <c r="DD553">
        <v>31</v>
      </c>
      <c r="DE553">
        <v>226</v>
      </c>
      <c r="DF553">
        <v>306</v>
      </c>
      <c r="DG553">
        <v>272</v>
      </c>
      <c r="DH553">
        <v>100</v>
      </c>
      <c r="DI553">
        <v>13</v>
      </c>
      <c r="DJ553">
        <v>11</v>
      </c>
      <c r="DK553">
        <v>21</v>
      </c>
      <c r="DL553">
        <v>7</v>
      </c>
      <c r="DM553">
        <v>967</v>
      </c>
      <c r="DN553">
        <v>150</v>
      </c>
      <c r="DO553">
        <v>415</v>
      </c>
      <c r="DP553">
        <v>117</v>
      </c>
      <c r="DQ553">
        <v>22</v>
      </c>
      <c r="DR553">
        <v>8</v>
      </c>
      <c r="DS553">
        <v>14</v>
      </c>
      <c r="DT553">
        <v>18</v>
      </c>
      <c r="DU553">
        <v>0</v>
      </c>
      <c r="DV553">
        <v>37</v>
      </c>
      <c r="DW553">
        <v>532</v>
      </c>
      <c r="DX553" t="s">
        <v>1858</v>
      </c>
      <c r="DY553" t="s">
        <v>1056</v>
      </c>
      <c r="DZ553" t="s">
        <v>1713</v>
      </c>
      <c r="EA553" s="68" t="s">
        <v>700</v>
      </c>
      <c r="EB553">
        <v>56149</v>
      </c>
      <c r="EC553">
        <v>2.5</v>
      </c>
      <c r="ED553">
        <v>5.5</v>
      </c>
      <c r="EE553">
        <v>4.4000000000000004</v>
      </c>
      <c r="EF553">
        <v>20.5</v>
      </c>
      <c r="EG553">
        <v>7.4</v>
      </c>
      <c r="EH553">
        <v>11.5</v>
      </c>
      <c r="EI553">
        <v>7.6</v>
      </c>
      <c r="EJ553">
        <v>4.5999999999999996</v>
      </c>
      <c r="EK553">
        <v>10.9</v>
      </c>
      <c r="EL553">
        <v>3.7</v>
      </c>
      <c r="EM553">
        <v>4</v>
      </c>
      <c r="EN553">
        <v>7</v>
      </c>
      <c r="EO553">
        <v>2.8</v>
      </c>
      <c r="EP553">
        <v>3.7</v>
      </c>
      <c r="EQ553">
        <v>2.5</v>
      </c>
      <c r="EV553">
        <v>62.8</v>
      </c>
      <c r="EW553">
        <v>32.6</v>
      </c>
      <c r="EX553">
        <v>2.2999999999999998</v>
      </c>
      <c r="EY553">
        <v>2.5</v>
      </c>
      <c r="EZ553">
        <v>100</v>
      </c>
      <c r="FA553">
        <v>100</v>
      </c>
      <c r="FC553">
        <v>3.2</v>
      </c>
      <c r="FD553">
        <v>2.8</v>
      </c>
      <c r="FE553">
        <v>17.7</v>
      </c>
      <c r="FF553">
        <v>5.3</v>
      </c>
      <c r="FG553">
        <v>2.1</v>
      </c>
      <c r="FH553">
        <v>3.5</v>
      </c>
      <c r="FI553">
        <v>4.2</v>
      </c>
      <c r="FJ553">
        <v>3.9</v>
      </c>
      <c r="FK553">
        <v>34.9</v>
      </c>
      <c r="FL553">
        <v>7.4</v>
      </c>
      <c r="FM553">
        <v>3.6</v>
      </c>
      <c r="FN553">
        <v>9.9</v>
      </c>
      <c r="FO553">
        <v>10.1</v>
      </c>
      <c r="FP553">
        <v>9</v>
      </c>
      <c r="FQ553">
        <v>2.7</v>
      </c>
      <c r="FR553">
        <v>4.3</v>
      </c>
      <c r="FS553">
        <v>8</v>
      </c>
      <c r="FZ553" s="115" t="s">
        <v>1871</v>
      </c>
      <c r="GA553" s="115" t="s">
        <v>1871</v>
      </c>
      <c r="GB553" t="s">
        <v>1359</v>
      </c>
      <c r="GC553" s="68" t="s">
        <v>2364</v>
      </c>
    </row>
    <row r="554" spans="1:185" x14ac:dyDescent="0.25">
      <c r="A554">
        <v>56150</v>
      </c>
      <c r="B554">
        <v>2649</v>
      </c>
      <c r="C554">
        <v>114</v>
      </c>
      <c r="D554">
        <v>693</v>
      </c>
      <c r="E554">
        <v>17</v>
      </c>
      <c r="F554">
        <v>1454</v>
      </c>
      <c r="G554">
        <v>97</v>
      </c>
      <c r="H554">
        <v>502</v>
      </c>
      <c r="I554">
        <v>0</v>
      </c>
      <c r="J554">
        <v>283</v>
      </c>
      <c r="K554">
        <v>9</v>
      </c>
      <c r="L554">
        <v>410</v>
      </c>
      <c r="M554">
        <v>8</v>
      </c>
      <c r="N554">
        <v>156</v>
      </c>
      <c r="O554">
        <v>16</v>
      </c>
      <c r="P554">
        <v>347</v>
      </c>
      <c r="Q554">
        <v>32</v>
      </c>
      <c r="R554">
        <v>274</v>
      </c>
      <c r="S554">
        <v>9</v>
      </c>
      <c r="T554">
        <v>266</v>
      </c>
      <c r="U554">
        <v>28</v>
      </c>
      <c r="V554">
        <v>411</v>
      </c>
      <c r="W554">
        <v>12</v>
      </c>
      <c r="X554">
        <v>1303</v>
      </c>
      <c r="Y554">
        <v>84</v>
      </c>
      <c r="Z554">
        <v>1346</v>
      </c>
      <c r="AA554">
        <v>30</v>
      </c>
      <c r="AB554">
        <v>2573</v>
      </c>
      <c r="AC554">
        <v>102</v>
      </c>
      <c r="AD554">
        <v>1</v>
      </c>
      <c r="AE554">
        <v>1</v>
      </c>
      <c r="AF554">
        <v>8</v>
      </c>
      <c r="AG554">
        <v>0</v>
      </c>
      <c r="AH554">
        <v>17</v>
      </c>
      <c r="AI554">
        <v>0</v>
      </c>
      <c r="AJ554">
        <v>0</v>
      </c>
      <c r="AK554">
        <v>0</v>
      </c>
      <c r="AL554">
        <v>50</v>
      </c>
      <c r="AM554">
        <v>11</v>
      </c>
      <c r="AN554">
        <v>47</v>
      </c>
      <c r="AO554">
        <v>11</v>
      </c>
      <c r="AP554">
        <v>2545</v>
      </c>
      <c r="AQ554">
        <v>102</v>
      </c>
      <c r="AR554">
        <v>310</v>
      </c>
      <c r="AS554">
        <v>0</v>
      </c>
      <c r="AT554">
        <v>2339</v>
      </c>
      <c r="AU554">
        <v>114</v>
      </c>
      <c r="AV554">
        <v>2633</v>
      </c>
      <c r="AW554">
        <v>113</v>
      </c>
      <c r="AX554">
        <v>16</v>
      </c>
      <c r="AY554">
        <v>1</v>
      </c>
      <c r="AZ554">
        <v>10</v>
      </c>
      <c r="BA554">
        <v>0</v>
      </c>
      <c r="BB554">
        <v>6</v>
      </c>
      <c r="BC554">
        <v>1</v>
      </c>
      <c r="BD554">
        <v>71</v>
      </c>
      <c r="BE554">
        <v>0</v>
      </c>
      <c r="BF554">
        <v>735</v>
      </c>
      <c r="BG554">
        <v>62</v>
      </c>
      <c r="BH554">
        <v>677</v>
      </c>
      <c r="BI554">
        <v>15</v>
      </c>
      <c r="BJ554">
        <v>317</v>
      </c>
      <c r="BK554">
        <v>4</v>
      </c>
      <c r="BL554">
        <v>1290</v>
      </c>
      <c r="BM554">
        <v>96</v>
      </c>
      <c r="BN554">
        <v>1248</v>
      </c>
      <c r="BO554">
        <v>83</v>
      </c>
      <c r="BP554">
        <v>42</v>
      </c>
      <c r="BQ554">
        <v>13</v>
      </c>
      <c r="BR554">
        <v>164</v>
      </c>
      <c r="BS554">
        <v>1</v>
      </c>
      <c r="BT554">
        <v>903</v>
      </c>
      <c r="BU554">
        <v>70</v>
      </c>
      <c r="BV554">
        <v>432</v>
      </c>
      <c r="BW554">
        <v>23</v>
      </c>
      <c r="BX554">
        <v>119</v>
      </c>
      <c r="BY554">
        <v>4</v>
      </c>
      <c r="BZ554">
        <v>208</v>
      </c>
      <c r="CA554">
        <v>4</v>
      </c>
      <c r="CB554">
        <v>354</v>
      </c>
      <c r="CC554">
        <v>4</v>
      </c>
      <c r="CD554">
        <v>1440</v>
      </c>
      <c r="CE554">
        <v>76</v>
      </c>
      <c r="CF554">
        <v>833</v>
      </c>
      <c r="CG554">
        <v>34</v>
      </c>
      <c r="CH554">
        <v>114</v>
      </c>
      <c r="CI554">
        <v>2535</v>
      </c>
      <c r="CJ554">
        <v>2095</v>
      </c>
      <c r="CK554">
        <v>829</v>
      </c>
      <c r="CL554">
        <v>2405</v>
      </c>
      <c r="CM554">
        <v>32</v>
      </c>
      <c r="CN554">
        <v>15</v>
      </c>
      <c r="CO554">
        <v>130</v>
      </c>
      <c r="CP554">
        <v>150</v>
      </c>
      <c r="CQ554">
        <v>266</v>
      </c>
      <c r="CR554">
        <v>41</v>
      </c>
      <c r="CS554">
        <v>148</v>
      </c>
      <c r="CT554">
        <v>67</v>
      </c>
      <c r="CU554">
        <v>33</v>
      </c>
      <c r="CV554">
        <v>70</v>
      </c>
      <c r="CW554">
        <v>62</v>
      </c>
      <c r="CX554">
        <v>269</v>
      </c>
      <c r="CY554">
        <v>64</v>
      </c>
      <c r="CZ554">
        <v>47</v>
      </c>
      <c r="DA554">
        <v>47</v>
      </c>
      <c r="DB554">
        <v>48</v>
      </c>
      <c r="DC554">
        <v>23</v>
      </c>
      <c r="DD554">
        <v>44</v>
      </c>
      <c r="DE554">
        <v>415</v>
      </c>
      <c r="DF554">
        <v>704</v>
      </c>
      <c r="DG554">
        <v>588</v>
      </c>
      <c r="DH554">
        <v>244</v>
      </c>
      <c r="DI554">
        <v>48</v>
      </c>
      <c r="DJ554">
        <v>44</v>
      </c>
      <c r="DK554">
        <v>68</v>
      </c>
      <c r="DL554">
        <v>21</v>
      </c>
      <c r="DM554">
        <v>2456</v>
      </c>
      <c r="DN554">
        <v>185</v>
      </c>
      <c r="DO554">
        <v>904</v>
      </c>
      <c r="DP554">
        <v>215</v>
      </c>
      <c r="DQ554">
        <v>29</v>
      </c>
      <c r="DR554">
        <v>41</v>
      </c>
      <c r="DS554">
        <v>11</v>
      </c>
      <c r="DT554">
        <v>12</v>
      </c>
      <c r="DU554">
        <v>10</v>
      </c>
      <c r="DV554">
        <v>46</v>
      </c>
      <c r="DW554">
        <v>1119</v>
      </c>
      <c r="DX554" t="s">
        <v>1858</v>
      </c>
      <c r="DY554" t="s">
        <v>1047</v>
      </c>
      <c r="DZ554" t="s">
        <v>1714</v>
      </c>
      <c r="EA554" s="68" t="s">
        <v>700</v>
      </c>
      <c r="EB554">
        <v>56150</v>
      </c>
      <c r="EC554">
        <v>1.3</v>
      </c>
      <c r="ED554">
        <v>3.3</v>
      </c>
      <c r="EE554">
        <v>2.5</v>
      </c>
      <c r="EF554">
        <v>8</v>
      </c>
      <c r="EG554">
        <v>5.8</v>
      </c>
      <c r="EH554">
        <v>3.6</v>
      </c>
      <c r="EI554">
        <v>7</v>
      </c>
      <c r="EJ554">
        <v>1.9</v>
      </c>
      <c r="EK554">
        <v>7.1</v>
      </c>
      <c r="EL554">
        <v>2.1</v>
      </c>
      <c r="EM554">
        <v>2.1</v>
      </c>
      <c r="EN554">
        <v>3.4</v>
      </c>
      <c r="EO554">
        <v>2.2000000000000002</v>
      </c>
      <c r="EP554">
        <v>1.3</v>
      </c>
      <c r="EQ554">
        <v>1.3</v>
      </c>
      <c r="ER554">
        <v>100</v>
      </c>
      <c r="ES554">
        <v>76.900000000000006</v>
      </c>
      <c r="ET554">
        <v>52.8</v>
      </c>
      <c r="EV554">
        <v>21</v>
      </c>
      <c r="EW554">
        <v>22</v>
      </c>
      <c r="EX554">
        <v>1.3</v>
      </c>
      <c r="EY554">
        <v>1.3</v>
      </c>
      <c r="EZ554">
        <v>16.8</v>
      </c>
      <c r="FA554">
        <v>68.8</v>
      </c>
      <c r="FB554">
        <v>49.3</v>
      </c>
      <c r="FC554">
        <v>5.5</v>
      </c>
      <c r="FD554">
        <v>1.5</v>
      </c>
      <c r="FE554">
        <v>21.6</v>
      </c>
      <c r="FF554">
        <v>3.6</v>
      </c>
      <c r="FG554">
        <v>1.8</v>
      </c>
      <c r="FH554">
        <v>1.5</v>
      </c>
      <c r="FI554">
        <v>2.2999999999999998</v>
      </c>
      <c r="FJ554">
        <v>2.2000000000000002</v>
      </c>
      <c r="FK554">
        <v>14.6</v>
      </c>
      <c r="FL554">
        <v>1.4</v>
      </c>
      <c r="FM554">
        <v>2.9</v>
      </c>
      <c r="FN554">
        <v>4</v>
      </c>
      <c r="FO554">
        <v>4.4000000000000004</v>
      </c>
      <c r="FP554">
        <v>1.4</v>
      </c>
      <c r="FQ554">
        <v>1.7</v>
      </c>
      <c r="FR554">
        <v>2.8</v>
      </c>
      <c r="FS554">
        <v>5</v>
      </c>
      <c r="FZ554" s="115" t="s">
        <v>1871</v>
      </c>
      <c r="GA554" s="115" t="s">
        <v>1871</v>
      </c>
      <c r="GB554" t="s">
        <v>1360</v>
      </c>
      <c r="GC554" s="68" t="s">
        <v>2364</v>
      </c>
    </row>
    <row r="555" spans="1:185" x14ac:dyDescent="0.25">
      <c r="A555">
        <v>56152</v>
      </c>
      <c r="B555">
        <v>1352</v>
      </c>
      <c r="C555">
        <v>83</v>
      </c>
      <c r="D555">
        <v>343</v>
      </c>
      <c r="E555">
        <v>15</v>
      </c>
      <c r="F555">
        <v>680</v>
      </c>
      <c r="G555">
        <v>68</v>
      </c>
      <c r="H555">
        <v>329</v>
      </c>
      <c r="I555">
        <v>0</v>
      </c>
      <c r="J555">
        <v>90</v>
      </c>
      <c r="K555">
        <v>3</v>
      </c>
      <c r="L555">
        <v>253</v>
      </c>
      <c r="M555">
        <v>12</v>
      </c>
      <c r="N555">
        <v>55</v>
      </c>
      <c r="O555">
        <v>5</v>
      </c>
      <c r="P555">
        <v>102</v>
      </c>
      <c r="Q555">
        <v>14</v>
      </c>
      <c r="R555">
        <v>166</v>
      </c>
      <c r="S555">
        <v>10</v>
      </c>
      <c r="T555">
        <v>194</v>
      </c>
      <c r="U555">
        <v>17</v>
      </c>
      <c r="V555">
        <v>163</v>
      </c>
      <c r="W555">
        <v>22</v>
      </c>
      <c r="X555">
        <v>685</v>
      </c>
      <c r="Y555">
        <v>50</v>
      </c>
      <c r="Z555">
        <v>667</v>
      </c>
      <c r="AA555">
        <v>33</v>
      </c>
      <c r="AB555">
        <v>1281</v>
      </c>
      <c r="AC555">
        <v>83</v>
      </c>
      <c r="AD555">
        <v>0</v>
      </c>
      <c r="AE555">
        <v>0</v>
      </c>
      <c r="AF555">
        <v>0</v>
      </c>
      <c r="AG555">
        <v>0</v>
      </c>
      <c r="AH555">
        <v>12</v>
      </c>
      <c r="AI555">
        <v>0</v>
      </c>
      <c r="AJ555">
        <v>51</v>
      </c>
      <c r="AK555">
        <v>0</v>
      </c>
      <c r="AL555">
        <v>8</v>
      </c>
      <c r="AM555">
        <v>0</v>
      </c>
      <c r="AN555">
        <v>59</v>
      </c>
      <c r="AO555">
        <v>0</v>
      </c>
      <c r="AP555">
        <v>1276</v>
      </c>
      <c r="AQ555">
        <v>83</v>
      </c>
      <c r="AR555">
        <v>159</v>
      </c>
      <c r="AS555">
        <v>8</v>
      </c>
      <c r="AT555">
        <v>1193</v>
      </c>
      <c r="AU555">
        <v>75</v>
      </c>
      <c r="AV555">
        <v>1301</v>
      </c>
      <c r="AW555">
        <v>83</v>
      </c>
      <c r="AX555">
        <v>51</v>
      </c>
      <c r="AY555">
        <v>0</v>
      </c>
      <c r="AZ555">
        <v>36</v>
      </c>
      <c r="BA555">
        <v>0</v>
      </c>
      <c r="BB555">
        <v>15</v>
      </c>
      <c r="BC555">
        <v>0</v>
      </c>
      <c r="BD555">
        <v>97</v>
      </c>
      <c r="BE555">
        <v>11</v>
      </c>
      <c r="BF555">
        <v>355</v>
      </c>
      <c r="BG555">
        <v>11</v>
      </c>
      <c r="BH555">
        <v>304</v>
      </c>
      <c r="BI555">
        <v>34</v>
      </c>
      <c r="BJ555">
        <v>198</v>
      </c>
      <c r="BK555">
        <v>7</v>
      </c>
      <c r="BL555">
        <v>523</v>
      </c>
      <c r="BM555">
        <v>47</v>
      </c>
      <c r="BN555">
        <v>521</v>
      </c>
      <c r="BO555">
        <v>47</v>
      </c>
      <c r="BP555">
        <v>2</v>
      </c>
      <c r="BQ555">
        <v>0</v>
      </c>
      <c r="BR555">
        <v>157</v>
      </c>
      <c r="BS555">
        <v>21</v>
      </c>
      <c r="BT555">
        <v>407</v>
      </c>
      <c r="BU555">
        <v>39</v>
      </c>
      <c r="BV555">
        <v>163</v>
      </c>
      <c r="BW555">
        <v>20</v>
      </c>
      <c r="BX555">
        <v>110</v>
      </c>
      <c r="BY555">
        <v>9</v>
      </c>
      <c r="BZ555">
        <v>133</v>
      </c>
      <c r="CA555">
        <v>8</v>
      </c>
      <c r="CB555">
        <v>221</v>
      </c>
      <c r="CC555">
        <v>13</v>
      </c>
      <c r="CD555">
        <v>674</v>
      </c>
      <c r="CE555">
        <v>63</v>
      </c>
      <c r="CF555">
        <v>453</v>
      </c>
      <c r="CG555">
        <v>7</v>
      </c>
      <c r="CH555">
        <v>83</v>
      </c>
      <c r="CI555">
        <v>1269</v>
      </c>
      <c r="CJ555">
        <v>1001</v>
      </c>
      <c r="CK555">
        <v>550</v>
      </c>
      <c r="CL555">
        <v>1249</v>
      </c>
      <c r="CM555">
        <v>65</v>
      </c>
      <c r="CN555">
        <v>7</v>
      </c>
      <c r="CO555">
        <v>89</v>
      </c>
      <c r="CP555">
        <v>47</v>
      </c>
      <c r="CQ555">
        <v>36</v>
      </c>
      <c r="CR555">
        <v>33</v>
      </c>
      <c r="CS555">
        <v>48</v>
      </c>
      <c r="CT555">
        <v>42</v>
      </c>
      <c r="CU555">
        <v>3</v>
      </c>
      <c r="CV555">
        <v>22</v>
      </c>
      <c r="CW555">
        <v>21</v>
      </c>
      <c r="CX555">
        <v>201</v>
      </c>
      <c r="CY555">
        <v>43</v>
      </c>
      <c r="CZ555">
        <v>30</v>
      </c>
      <c r="DA555">
        <v>6</v>
      </c>
      <c r="DB555">
        <v>17</v>
      </c>
      <c r="DC555">
        <v>14</v>
      </c>
      <c r="DD555">
        <v>37</v>
      </c>
      <c r="DE555">
        <v>221</v>
      </c>
      <c r="DF555">
        <v>376</v>
      </c>
      <c r="DG555">
        <v>317</v>
      </c>
      <c r="DH555">
        <v>130</v>
      </c>
      <c r="DI555">
        <v>36</v>
      </c>
      <c r="DJ555">
        <v>21</v>
      </c>
      <c r="DK555">
        <v>23</v>
      </c>
      <c r="DL555">
        <v>18</v>
      </c>
      <c r="DM555">
        <v>1312</v>
      </c>
      <c r="DN555">
        <v>74</v>
      </c>
      <c r="DO555">
        <v>475</v>
      </c>
      <c r="DP555">
        <v>122</v>
      </c>
      <c r="DQ555">
        <v>43</v>
      </c>
      <c r="DR555">
        <v>22</v>
      </c>
      <c r="DS555">
        <v>7</v>
      </c>
      <c r="DT555">
        <v>10</v>
      </c>
      <c r="DU555">
        <v>3</v>
      </c>
      <c r="DV555">
        <v>19</v>
      </c>
      <c r="DW555">
        <v>597</v>
      </c>
      <c r="DX555" t="s">
        <v>1858</v>
      </c>
      <c r="DY555" t="s">
        <v>1079</v>
      </c>
      <c r="DZ555" t="s">
        <v>1715</v>
      </c>
      <c r="EA555" s="68" t="s">
        <v>700</v>
      </c>
      <c r="EB555">
        <v>56152</v>
      </c>
      <c r="EC555">
        <v>2.4</v>
      </c>
      <c r="ED555">
        <v>3.5</v>
      </c>
      <c r="EE555">
        <v>6.2</v>
      </c>
      <c r="EF555">
        <v>8.3000000000000007</v>
      </c>
      <c r="EG555">
        <v>13.1</v>
      </c>
      <c r="EH555">
        <v>4.9000000000000004</v>
      </c>
      <c r="EI555">
        <v>5.4</v>
      </c>
      <c r="EJ555">
        <v>10.1</v>
      </c>
      <c r="EK555">
        <v>9.8000000000000007</v>
      </c>
      <c r="EL555">
        <v>4.7</v>
      </c>
      <c r="EM555">
        <v>4.2</v>
      </c>
      <c r="EN555">
        <v>5.2</v>
      </c>
      <c r="EO555">
        <v>3.2</v>
      </c>
      <c r="EP555">
        <v>2.4</v>
      </c>
      <c r="EQ555">
        <v>2.5</v>
      </c>
      <c r="ET555">
        <v>62.8</v>
      </c>
      <c r="EU555">
        <v>28.3</v>
      </c>
      <c r="EV555">
        <v>76.900000000000006</v>
      </c>
      <c r="EW555">
        <v>25.2</v>
      </c>
      <c r="EX555">
        <v>2.5</v>
      </c>
      <c r="EY555">
        <v>2.5</v>
      </c>
      <c r="EZ555">
        <v>28.3</v>
      </c>
      <c r="FA555">
        <v>36.1</v>
      </c>
      <c r="FB555">
        <v>56.2</v>
      </c>
      <c r="FC555">
        <v>3.9</v>
      </c>
      <c r="FD555">
        <v>2.7</v>
      </c>
      <c r="FE555">
        <v>8.5</v>
      </c>
      <c r="FF555">
        <v>3.1</v>
      </c>
      <c r="FG555">
        <v>6.5</v>
      </c>
      <c r="FH555">
        <v>3.4</v>
      </c>
      <c r="FI555">
        <v>4</v>
      </c>
      <c r="FJ555">
        <v>4</v>
      </c>
      <c r="FK555">
        <v>100</v>
      </c>
      <c r="FL555">
        <v>10.4</v>
      </c>
      <c r="FM555">
        <v>4.7</v>
      </c>
      <c r="FN555">
        <v>8.3000000000000007</v>
      </c>
      <c r="FO555">
        <v>9.1999999999999993</v>
      </c>
      <c r="FP555">
        <v>4.3</v>
      </c>
      <c r="FQ555">
        <v>4.4000000000000004</v>
      </c>
      <c r="FR555">
        <v>1.7</v>
      </c>
      <c r="FS555">
        <v>6</v>
      </c>
      <c r="FZ555" s="115" t="s">
        <v>1871</v>
      </c>
      <c r="GA555" s="115" t="s">
        <v>1871</v>
      </c>
      <c r="GB555" t="s">
        <v>1361</v>
      </c>
      <c r="GC555" s="68" t="s">
        <v>2364</v>
      </c>
    </row>
    <row r="556" spans="1:185" x14ac:dyDescent="0.25">
      <c r="A556">
        <v>56156</v>
      </c>
      <c r="B556">
        <v>5652</v>
      </c>
      <c r="C556">
        <v>325</v>
      </c>
      <c r="D556">
        <v>1662</v>
      </c>
      <c r="E556">
        <v>86</v>
      </c>
      <c r="F556">
        <v>2944</v>
      </c>
      <c r="G556">
        <v>239</v>
      </c>
      <c r="H556">
        <v>1046</v>
      </c>
      <c r="I556">
        <v>0</v>
      </c>
      <c r="J556">
        <v>516</v>
      </c>
      <c r="K556">
        <v>50</v>
      </c>
      <c r="L556">
        <v>1146</v>
      </c>
      <c r="M556">
        <v>36</v>
      </c>
      <c r="N556">
        <v>256</v>
      </c>
      <c r="O556">
        <v>23</v>
      </c>
      <c r="P556">
        <v>694</v>
      </c>
      <c r="Q556">
        <v>85</v>
      </c>
      <c r="R556">
        <v>579</v>
      </c>
      <c r="S556">
        <v>33</v>
      </c>
      <c r="T556">
        <v>670</v>
      </c>
      <c r="U556">
        <v>38</v>
      </c>
      <c r="V556">
        <v>745</v>
      </c>
      <c r="W556">
        <v>60</v>
      </c>
      <c r="X556">
        <v>2670</v>
      </c>
      <c r="Y556">
        <v>114</v>
      </c>
      <c r="Z556">
        <v>2982</v>
      </c>
      <c r="AA556">
        <v>211</v>
      </c>
      <c r="AB556">
        <v>5428</v>
      </c>
      <c r="AC556">
        <v>265</v>
      </c>
      <c r="AD556">
        <v>47</v>
      </c>
      <c r="AE556">
        <v>0</v>
      </c>
      <c r="AF556">
        <v>57</v>
      </c>
      <c r="AG556">
        <v>37</v>
      </c>
      <c r="AH556">
        <v>75</v>
      </c>
      <c r="AI556">
        <v>4</v>
      </c>
      <c r="AJ556">
        <v>24</v>
      </c>
      <c r="AK556">
        <v>19</v>
      </c>
      <c r="AL556">
        <v>21</v>
      </c>
      <c r="AM556">
        <v>0</v>
      </c>
      <c r="AN556">
        <v>212</v>
      </c>
      <c r="AO556">
        <v>19</v>
      </c>
      <c r="AP556">
        <v>5251</v>
      </c>
      <c r="AQ556">
        <v>265</v>
      </c>
      <c r="AR556">
        <v>626</v>
      </c>
      <c r="AS556">
        <v>19</v>
      </c>
      <c r="AT556">
        <v>5026</v>
      </c>
      <c r="AU556">
        <v>306</v>
      </c>
      <c r="AV556">
        <v>5548</v>
      </c>
      <c r="AW556">
        <v>303</v>
      </c>
      <c r="AX556">
        <v>104</v>
      </c>
      <c r="AY556">
        <v>22</v>
      </c>
      <c r="AZ556">
        <v>64</v>
      </c>
      <c r="BA556">
        <v>0</v>
      </c>
      <c r="BB556">
        <v>40</v>
      </c>
      <c r="BC556">
        <v>22</v>
      </c>
      <c r="BD556">
        <v>243</v>
      </c>
      <c r="BE556">
        <v>30</v>
      </c>
      <c r="BF556">
        <v>1233</v>
      </c>
      <c r="BG556">
        <v>131</v>
      </c>
      <c r="BH556">
        <v>1295</v>
      </c>
      <c r="BI556">
        <v>29</v>
      </c>
      <c r="BJ556">
        <v>963</v>
      </c>
      <c r="BK556">
        <v>26</v>
      </c>
      <c r="BL556">
        <v>2473</v>
      </c>
      <c r="BM556">
        <v>120</v>
      </c>
      <c r="BN556">
        <v>2424</v>
      </c>
      <c r="BO556">
        <v>110</v>
      </c>
      <c r="BP556">
        <v>49</v>
      </c>
      <c r="BQ556">
        <v>10</v>
      </c>
      <c r="BR556">
        <v>471</v>
      </c>
      <c r="BS556">
        <v>119</v>
      </c>
      <c r="BT556">
        <v>1966</v>
      </c>
      <c r="BU556">
        <v>80</v>
      </c>
      <c r="BV556">
        <v>631</v>
      </c>
      <c r="BW556">
        <v>69</v>
      </c>
      <c r="BX556">
        <v>347</v>
      </c>
      <c r="BY556">
        <v>90</v>
      </c>
      <c r="BZ556">
        <v>658</v>
      </c>
      <c r="CA556">
        <v>203</v>
      </c>
      <c r="CB556">
        <v>908</v>
      </c>
      <c r="CC556">
        <v>203</v>
      </c>
      <c r="CD556">
        <v>2758</v>
      </c>
      <c r="CE556">
        <v>74</v>
      </c>
      <c r="CF556">
        <v>1967</v>
      </c>
      <c r="CG556">
        <v>48</v>
      </c>
      <c r="CH556">
        <v>325</v>
      </c>
      <c r="CI556">
        <v>5327</v>
      </c>
      <c r="CJ556">
        <v>4376</v>
      </c>
      <c r="CK556">
        <v>1845</v>
      </c>
      <c r="CL556">
        <v>5249</v>
      </c>
      <c r="CM556">
        <v>112</v>
      </c>
      <c r="CN556">
        <v>40</v>
      </c>
      <c r="CO556">
        <v>230</v>
      </c>
      <c r="CP556">
        <v>170</v>
      </c>
      <c r="CQ556">
        <v>311</v>
      </c>
      <c r="CR556">
        <v>95</v>
      </c>
      <c r="CS556">
        <v>349</v>
      </c>
      <c r="CT556">
        <v>184</v>
      </c>
      <c r="CU556">
        <v>22</v>
      </c>
      <c r="CV556">
        <v>164</v>
      </c>
      <c r="CW556">
        <v>162</v>
      </c>
      <c r="CX556">
        <v>766</v>
      </c>
      <c r="CY556">
        <v>122</v>
      </c>
      <c r="CZ556">
        <v>111</v>
      </c>
      <c r="DA556">
        <v>95</v>
      </c>
      <c r="DB556">
        <v>94</v>
      </c>
      <c r="DC556">
        <v>25</v>
      </c>
      <c r="DD556">
        <v>147</v>
      </c>
      <c r="DE556">
        <v>810</v>
      </c>
      <c r="DF556">
        <v>1604</v>
      </c>
      <c r="DG556">
        <v>1307</v>
      </c>
      <c r="DH556">
        <v>603</v>
      </c>
      <c r="DI556">
        <v>102</v>
      </c>
      <c r="DJ556">
        <v>94</v>
      </c>
      <c r="DK556">
        <v>195</v>
      </c>
      <c r="DL556">
        <v>122</v>
      </c>
      <c r="DM556">
        <v>4749</v>
      </c>
      <c r="DN556">
        <v>940</v>
      </c>
      <c r="DO556">
        <v>1715</v>
      </c>
      <c r="DP556">
        <v>699</v>
      </c>
      <c r="DQ556">
        <v>220</v>
      </c>
      <c r="DR556">
        <v>44</v>
      </c>
      <c r="DS556">
        <v>100</v>
      </c>
      <c r="DT556">
        <v>9</v>
      </c>
      <c r="DU556">
        <v>85</v>
      </c>
      <c r="DV556">
        <v>175</v>
      </c>
      <c r="DW556">
        <v>2414</v>
      </c>
      <c r="DX556" t="s">
        <v>1858</v>
      </c>
      <c r="DY556" t="s">
        <v>1082</v>
      </c>
      <c r="DZ556" t="s">
        <v>1716</v>
      </c>
      <c r="EA556" s="68" t="s">
        <v>700</v>
      </c>
      <c r="EB556">
        <v>56156</v>
      </c>
      <c r="EC556">
        <v>2.8</v>
      </c>
      <c r="ED556">
        <v>11.2</v>
      </c>
      <c r="EE556">
        <v>3.8</v>
      </c>
      <c r="EF556">
        <v>10.4</v>
      </c>
      <c r="EG556">
        <v>5.9</v>
      </c>
      <c r="EH556">
        <v>5.5</v>
      </c>
      <c r="EI556">
        <v>5.3</v>
      </c>
      <c r="EJ556">
        <v>6.2</v>
      </c>
      <c r="EK556">
        <v>3</v>
      </c>
      <c r="EL556">
        <v>5.9</v>
      </c>
      <c r="EM556">
        <v>3</v>
      </c>
      <c r="EN556">
        <v>1.7</v>
      </c>
      <c r="EO556">
        <v>2.7</v>
      </c>
      <c r="EP556">
        <v>3.2</v>
      </c>
      <c r="EQ556">
        <v>3.1</v>
      </c>
      <c r="ER556">
        <v>30.1</v>
      </c>
      <c r="ES556">
        <v>48.3</v>
      </c>
      <c r="ET556">
        <v>12.6</v>
      </c>
      <c r="EU556">
        <v>22.7</v>
      </c>
      <c r="EV556">
        <v>47.5</v>
      </c>
      <c r="EW556">
        <v>11.1</v>
      </c>
      <c r="EX556">
        <v>3.2</v>
      </c>
      <c r="EY556">
        <v>2.9</v>
      </c>
      <c r="EZ556">
        <v>20.3</v>
      </c>
      <c r="FA556">
        <v>23.6</v>
      </c>
      <c r="FB556">
        <v>29.3</v>
      </c>
      <c r="FC556">
        <v>4.0999999999999996</v>
      </c>
      <c r="FD556">
        <v>3.1</v>
      </c>
      <c r="FE556">
        <v>11.1</v>
      </c>
      <c r="FF556">
        <v>5.2</v>
      </c>
      <c r="FG556">
        <v>1.7</v>
      </c>
      <c r="FH556">
        <v>3</v>
      </c>
      <c r="FI556">
        <v>2.2000000000000002</v>
      </c>
      <c r="FJ556">
        <v>2.1</v>
      </c>
      <c r="FK556">
        <v>22.6</v>
      </c>
      <c r="FL556">
        <v>10.7</v>
      </c>
      <c r="FM556">
        <v>2</v>
      </c>
      <c r="FN556">
        <v>7.4</v>
      </c>
      <c r="FO556">
        <v>10.5</v>
      </c>
      <c r="FP556">
        <v>14.5</v>
      </c>
      <c r="FQ556">
        <v>1.9</v>
      </c>
      <c r="FR556">
        <v>1.7</v>
      </c>
      <c r="FS556">
        <v>154</v>
      </c>
      <c r="FZ556" s="115" t="s">
        <v>1871</v>
      </c>
      <c r="GA556" s="115" t="s">
        <v>1871</v>
      </c>
      <c r="GB556" t="s">
        <v>1362</v>
      </c>
      <c r="GC556" s="68" t="s">
        <v>2364</v>
      </c>
    </row>
    <row r="557" spans="1:185" x14ac:dyDescent="0.25">
      <c r="A557">
        <v>56159</v>
      </c>
      <c r="B557">
        <v>2766</v>
      </c>
      <c r="C557">
        <v>178</v>
      </c>
      <c r="D557">
        <v>757</v>
      </c>
      <c r="E557">
        <v>4</v>
      </c>
      <c r="F557">
        <v>1475</v>
      </c>
      <c r="G557">
        <v>174</v>
      </c>
      <c r="H557">
        <v>534</v>
      </c>
      <c r="I557">
        <v>0</v>
      </c>
      <c r="J557">
        <v>273</v>
      </c>
      <c r="K557">
        <v>0</v>
      </c>
      <c r="L557">
        <v>484</v>
      </c>
      <c r="M557">
        <v>4</v>
      </c>
      <c r="N557">
        <v>229</v>
      </c>
      <c r="O557">
        <v>32</v>
      </c>
      <c r="P557">
        <v>275</v>
      </c>
      <c r="Q557">
        <v>59</v>
      </c>
      <c r="R557">
        <v>241</v>
      </c>
      <c r="S557">
        <v>4</v>
      </c>
      <c r="T557">
        <v>300</v>
      </c>
      <c r="U557">
        <v>30</v>
      </c>
      <c r="V557">
        <v>430</v>
      </c>
      <c r="W557">
        <v>49</v>
      </c>
      <c r="X557">
        <v>1385</v>
      </c>
      <c r="Y557">
        <v>97</v>
      </c>
      <c r="Z557">
        <v>1381</v>
      </c>
      <c r="AA557">
        <v>81</v>
      </c>
      <c r="AB557">
        <v>2240</v>
      </c>
      <c r="AC557">
        <v>117</v>
      </c>
      <c r="AD557">
        <v>33</v>
      </c>
      <c r="AE557">
        <v>0</v>
      </c>
      <c r="AF557">
        <v>21</v>
      </c>
      <c r="AG557">
        <v>10</v>
      </c>
      <c r="AH557">
        <v>272</v>
      </c>
      <c r="AI557">
        <v>14</v>
      </c>
      <c r="AJ557">
        <v>126</v>
      </c>
      <c r="AK557">
        <v>27</v>
      </c>
      <c r="AL557">
        <v>74</v>
      </c>
      <c r="AM557">
        <v>10</v>
      </c>
      <c r="AN557">
        <v>279</v>
      </c>
      <c r="AO557">
        <v>50</v>
      </c>
      <c r="AP557">
        <v>2094</v>
      </c>
      <c r="AQ557">
        <v>94</v>
      </c>
      <c r="AR557">
        <v>288</v>
      </c>
      <c r="AS557">
        <v>8</v>
      </c>
      <c r="AT557">
        <v>2478</v>
      </c>
      <c r="AU557">
        <v>170</v>
      </c>
      <c r="AV557">
        <v>2428</v>
      </c>
      <c r="AW557">
        <v>137</v>
      </c>
      <c r="AX557">
        <v>338</v>
      </c>
      <c r="AY557">
        <v>41</v>
      </c>
      <c r="AZ557">
        <v>137</v>
      </c>
      <c r="BA557">
        <v>0</v>
      </c>
      <c r="BB557">
        <v>201</v>
      </c>
      <c r="BC557">
        <v>41</v>
      </c>
      <c r="BD557">
        <v>239</v>
      </c>
      <c r="BE557">
        <v>30</v>
      </c>
      <c r="BF557">
        <v>591</v>
      </c>
      <c r="BG557">
        <v>33</v>
      </c>
      <c r="BH557">
        <v>656</v>
      </c>
      <c r="BI557">
        <v>71</v>
      </c>
      <c r="BJ557">
        <v>294</v>
      </c>
      <c r="BK557">
        <v>8</v>
      </c>
      <c r="BL557">
        <v>1131</v>
      </c>
      <c r="BM557">
        <v>153</v>
      </c>
      <c r="BN557">
        <v>1064</v>
      </c>
      <c r="BO557">
        <v>123</v>
      </c>
      <c r="BP557">
        <v>67</v>
      </c>
      <c r="BQ557">
        <v>30</v>
      </c>
      <c r="BR557">
        <v>344</v>
      </c>
      <c r="BS557">
        <v>21</v>
      </c>
      <c r="BT557">
        <v>740</v>
      </c>
      <c r="BU557">
        <v>37</v>
      </c>
      <c r="BV557">
        <v>440</v>
      </c>
      <c r="BW557">
        <v>96</v>
      </c>
      <c r="BX557">
        <v>295</v>
      </c>
      <c r="BY557">
        <v>41</v>
      </c>
      <c r="BZ557">
        <v>398</v>
      </c>
      <c r="CA557">
        <v>48</v>
      </c>
      <c r="CB557">
        <v>647</v>
      </c>
      <c r="CC557">
        <v>53</v>
      </c>
      <c r="CD557">
        <v>1446</v>
      </c>
      <c r="CE557">
        <v>111</v>
      </c>
      <c r="CF557">
        <v>662</v>
      </c>
      <c r="CG557">
        <v>14</v>
      </c>
      <c r="CH557">
        <v>178</v>
      </c>
      <c r="CI557">
        <v>2588</v>
      </c>
      <c r="CJ557">
        <v>1771</v>
      </c>
      <c r="CK557">
        <v>1355</v>
      </c>
      <c r="CL557">
        <v>2104</v>
      </c>
      <c r="CM557">
        <v>501</v>
      </c>
      <c r="CN557">
        <v>180</v>
      </c>
      <c r="CO557">
        <v>131</v>
      </c>
      <c r="CP557">
        <v>89</v>
      </c>
      <c r="CQ557">
        <v>289</v>
      </c>
      <c r="CR557">
        <v>22</v>
      </c>
      <c r="CS557">
        <v>176</v>
      </c>
      <c r="CT557">
        <v>51</v>
      </c>
      <c r="CU557">
        <v>5</v>
      </c>
      <c r="CV557">
        <v>57</v>
      </c>
      <c r="CW557">
        <v>16</v>
      </c>
      <c r="CX557">
        <v>233</v>
      </c>
      <c r="CY557">
        <v>28</v>
      </c>
      <c r="CZ557">
        <v>64</v>
      </c>
      <c r="DA557">
        <v>69</v>
      </c>
      <c r="DB557">
        <v>44</v>
      </c>
      <c r="DC557">
        <v>63</v>
      </c>
      <c r="DD557">
        <v>164</v>
      </c>
      <c r="DE557">
        <v>405</v>
      </c>
      <c r="DF557">
        <v>800</v>
      </c>
      <c r="DG557">
        <v>568</v>
      </c>
      <c r="DH557">
        <v>193</v>
      </c>
      <c r="DI557">
        <v>63</v>
      </c>
      <c r="DJ557">
        <v>5</v>
      </c>
      <c r="DK557">
        <v>169</v>
      </c>
      <c r="DL557">
        <v>103</v>
      </c>
      <c r="DM557">
        <v>2532</v>
      </c>
      <c r="DN557">
        <v>188</v>
      </c>
      <c r="DO557">
        <v>833</v>
      </c>
      <c r="DP557">
        <v>372</v>
      </c>
      <c r="DQ557">
        <v>74</v>
      </c>
      <c r="DR557">
        <v>55</v>
      </c>
      <c r="DS557">
        <v>63</v>
      </c>
      <c r="DT557">
        <v>35</v>
      </c>
      <c r="DU557">
        <v>19</v>
      </c>
      <c r="DV557">
        <v>64</v>
      </c>
      <c r="DW557">
        <v>1205</v>
      </c>
      <c r="DX557" t="s">
        <v>1858</v>
      </c>
      <c r="DY557" t="s">
        <v>1032</v>
      </c>
      <c r="DZ557" t="s">
        <v>1717</v>
      </c>
      <c r="EA557" s="68" t="s">
        <v>700</v>
      </c>
      <c r="EB557">
        <v>56159</v>
      </c>
      <c r="EC557">
        <v>2.6</v>
      </c>
      <c r="ED557">
        <v>6.2</v>
      </c>
      <c r="EE557">
        <v>1.1000000000000001</v>
      </c>
      <c r="EF557">
        <v>12.8</v>
      </c>
      <c r="EG557">
        <v>14.8</v>
      </c>
      <c r="EH557">
        <v>2.9</v>
      </c>
      <c r="EI557">
        <v>9.6</v>
      </c>
      <c r="EJ557">
        <v>7.1</v>
      </c>
      <c r="EK557">
        <v>6.3</v>
      </c>
      <c r="EL557">
        <v>0.7</v>
      </c>
      <c r="EM557">
        <v>4.8</v>
      </c>
      <c r="EN557">
        <v>3.2</v>
      </c>
      <c r="EO557">
        <v>3.5</v>
      </c>
      <c r="EP557">
        <v>3.5</v>
      </c>
      <c r="EQ557">
        <v>2.2999999999999998</v>
      </c>
      <c r="ER557">
        <v>37.9</v>
      </c>
      <c r="ES557">
        <v>52.4</v>
      </c>
      <c r="ET557">
        <v>7.1</v>
      </c>
      <c r="EU557">
        <v>11.2</v>
      </c>
      <c r="EV557">
        <v>20.8</v>
      </c>
      <c r="EW557">
        <v>6.8</v>
      </c>
      <c r="EX557">
        <v>2.1</v>
      </c>
      <c r="EY557">
        <v>2.8</v>
      </c>
      <c r="EZ557">
        <v>8.1999999999999993</v>
      </c>
      <c r="FA557">
        <v>12</v>
      </c>
      <c r="FB557">
        <v>11.8</v>
      </c>
      <c r="FC557">
        <v>3.3</v>
      </c>
      <c r="FD557">
        <v>2.8</v>
      </c>
      <c r="FE557">
        <v>11</v>
      </c>
      <c r="FF557">
        <v>4.9000000000000004</v>
      </c>
      <c r="FG557">
        <v>5.2</v>
      </c>
      <c r="FH557">
        <v>3.2</v>
      </c>
      <c r="FI557">
        <v>5</v>
      </c>
      <c r="FJ557">
        <v>4.9000000000000004</v>
      </c>
      <c r="FK557">
        <v>27.7</v>
      </c>
      <c r="FL557">
        <v>5.8</v>
      </c>
      <c r="FM557">
        <v>4</v>
      </c>
      <c r="FN557">
        <v>11.4</v>
      </c>
      <c r="FO557">
        <v>9.8000000000000007</v>
      </c>
      <c r="FP557">
        <v>4.9000000000000004</v>
      </c>
      <c r="FQ557">
        <v>4</v>
      </c>
      <c r="FR557">
        <v>2.9</v>
      </c>
      <c r="FS557">
        <v>29</v>
      </c>
      <c r="FZ557" s="115" t="s">
        <v>1871</v>
      </c>
      <c r="GA557" s="115" t="s">
        <v>1871</v>
      </c>
      <c r="GB557" t="s">
        <v>1363</v>
      </c>
      <c r="GC557" s="68" t="s">
        <v>2364</v>
      </c>
    </row>
    <row r="558" spans="1:185" x14ac:dyDescent="0.25">
      <c r="A558">
        <v>56164</v>
      </c>
      <c r="B558">
        <v>5222</v>
      </c>
      <c r="C558">
        <v>273</v>
      </c>
      <c r="D558">
        <v>1351</v>
      </c>
      <c r="E558">
        <v>50</v>
      </c>
      <c r="F558">
        <v>2883</v>
      </c>
      <c r="G558">
        <v>223</v>
      </c>
      <c r="H558">
        <v>988</v>
      </c>
      <c r="I558">
        <v>0</v>
      </c>
      <c r="J558">
        <v>427</v>
      </c>
      <c r="K558">
        <v>4</v>
      </c>
      <c r="L558">
        <v>924</v>
      </c>
      <c r="M558">
        <v>46</v>
      </c>
      <c r="N558">
        <v>326</v>
      </c>
      <c r="O558">
        <v>19</v>
      </c>
      <c r="P558">
        <v>570</v>
      </c>
      <c r="Q558">
        <v>66</v>
      </c>
      <c r="R558">
        <v>523</v>
      </c>
      <c r="S558">
        <v>33</v>
      </c>
      <c r="T558">
        <v>675</v>
      </c>
      <c r="U558">
        <v>69</v>
      </c>
      <c r="V558">
        <v>789</v>
      </c>
      <c r="W558">
        <v>36</v>
      </c>
      <c r="X558">
        <v>2473</v>
      </c>
      <c r="Y558">
        <v>163</v>
      </c>
      <c r="Z558">
        <v>2749</v>
      </c>
      <c r="AA558">
        <v>110</v>
      </c>
      <c r="AB558">
        <v>4714</v>
      </c>
      <c r="AC558">
        <v>247</v>
      </c>
      <c r="AD558">
        <v>117</v>
      </c>
      <c r="AE558">
        <v>0</v>
      </c>
      <c r="AF558">
        <v>122</v>
      </c>
      <c r="AG558">
        <v>11</v>
      </c>
      <c r="AH558">
        <v>50</v>
      </c>
      <c r="AI558">
        <v>0</v>
      </c>
      <c r="AJ558">
        <v>153</v>
      </c>
      <c r="AK558">
        <v>15</v>
      </c>
      <c r="AL558">
        <v>66</v>
      </c>
      <c r="AM558">
        <v>0</v>
      </c>
      <c r="AN558">
        <v>422</v>
      </c>
      <c r="AO558">
        <v>90</v>
      </c>
      <c r="AP558">
        <v>4501</v>
      </c>
      <c r="AQ558">
        <v>172</v>
      </c>
      <c r="AR558">
        <v>854</v>
      </c>
      <c r="AS558">
        <v>16</v>
      </c>
      <c r="AT558">
        <v>4368</v>
      </c>
      <c r="AU558">
        <v>257</v>
      </c>
      <c r="AV558">
        <v>4741</v>
      </c>
      <c r="AW558">
        <v>220</v>
      </c>
      <c r="AX558">
        <v>481</v>
      </c>
      <c r="AY558">
        <v>53</v>
      </c>
      <c r="AZ558">
        <v>60</v>
      </c>
      <c r="BA558">
        <v>0</v>
      </c>
      <c r="BB558">
        <v>421</v>
      </c>
      <c r="BC558">
        <v>53</v>
      </c>
      <c r="BD558">
        <v>431</v>
      </c>
      <c r="BE558">
        <v>58</v>
      </c>
      <c r="BF558">
        <v>1181</v>
      </c>
      <c r="BG558">
        <v>67</v>
      </c>
      <c r="BH558">
        <v>1131</v>
      </c>
      <c r="BI558">
        <v>46</v>
      </c>
      <c r="BJ558">
        <v>802</v>
      </c>
      <c r="BK558">
        <v>33</v>
      </c>
      <c r="BL558">
        <v>2310</v>
      </c>
      <c r="BM558">
        <v>189</v>
      </c>
      <c r="BN558">
        <v>2262</v>
      </c>
      <c r="BO558">
        <v>181</v>
      </c>
      <c r="BP558">
        <v>48</v>
      </c>
      <c r="BQ558">
        <v>8</v>
      </c>
      <c r="BR558">
        <v>573</v>
      </c>
      <c r="BS558">
        <v>34</v>
      </c>
      <c r="BT558">
        <v>1697</v>
      </c>
      <c r="BU558">
        <v>108</v>
      </c>
      <c r="BV558">
        <v>778</v>
      </c>
      <c r="BW558">
        <v>97</v>
      </c>
      <c r="BX558">
        <v>408</v>
      </c>
      <c r="BY558">
        <v>18</v>
      </c>
      <c r="BZ558">
        <v>696</v>
      </c>
      <c r="CA558">
        <v>54</v>
      </c>
      <c r="CB558">
        <v>989</v>
      </c>
      <c r="CC558">
        <v>89</v>
      </c>
      <c r="CD558">
        <v>2673</v>
      </c>
      <c r="CE558">
        <v>168</v>
      </c>
      <c r="CF558">
        <v>1557</v>
      </c>
      <c r="CG558">
        <v>16</v>
      </c>
      <c r="CH558">
        <v>273</v>
      </c>
      <c r="CI558">
        <v>4949</v>
      </c>
      <c r="CJ558">
        <v>3529</v>
      </c>
      <c r="CK558">
        <v>2284</v>
      </c>
      <c r="CL558">
        <v>4396</v>
      </c>
      <c r="CM558">
        <v>597</v>
      </c>
      <c r="CN558">
        <v>426</v>
      </c>
      <c r="CO558">
        <v>214</v>
      </c>
      <c r="CP558">
        <v>218</v>
      </c>
      <c r="CQ558">
        <v>288</v>
      </c>
      <c r="CR558">
        <v>91</v>
      </c>
      <c r="CS558">
        <v>308</v>
      </c>
      <c r="CT558">
        <v>145</v>
      </c>
      <c r="CU558">
        <v>18</v>
      </c>
      <c r="CV558">
        <v>84</v>
      </c>
      <c r="CW558">
        <v>135</v>
      </c>
      <c r="CX558">
        <v>644</v>
      </c>
      <c r="CY558">
        <v>230</v>
      </c>
      <c r="CZ558">
        <v>107</v>
      </c>
      <c r="DA558">
        <v>69</v>
      </c>
      <c r="DB558">
        <v>157</v>
      </c>
      <c r="DC558">
        <v>85</v>
      </c>
      <c r="DD558">
        <v>328</v>
      </c>
      <c r="DE558">
        <v>936</v>
      </c>
      <c r="DF558">
        <v>1453</v>
      </c>
      <c r="DG558">
        <v>1193</v>
      </c>
      <c r="DH558">
        <v>483</v>
      </c>
      <c r="DI558">
        <v>32</v>
      </c>
      <c r="DJ558">
        <v>26</v>
      </c>
      <c r="DK558">
        <v>228</v>
      </c>
      <c r="DL558">
        <v>120</v>
      </c>
      <c r="DM558">
        <v>4215</v>
      </c>
      <c r="DN558">
        <v>1010</v>
      </c>
      <c r="DO558">
        <v>1631</v>
      </c>
      <c r="DP558">
        <v>758</v>
      </c>
      <c r="DQ558">
        <v>168</v>
      </c>
      <c r="DR558">
        <v>185</v>
      </c>
      <c r="DS558">
        <v>112</v>
      </c>
      <c r="DT558">
        <v>35</v>
      </c>
      <c r="DU558">
        <v>51</v>
      </c>
      <c r="DV558">
        <v>109</v>
      </c>
      <c r="DW558">
        <v>2389</v>
      </c>
      <c r="DX558" t="s">
        <v>1858</v>
      </c>
      <c r="DY558" t="s">
        <v>1074</v>
      </c>
      <c r="DZ558" t="s">
        <v>1074</v>
      </c>
      <c r="EA558" s="68" t="s">
        <v>700</v>
      </c>
      <c r="EB558">
        <v>56164</v>
      </c>
      <c r="EC558">
        <v>1.9</v>
      </c>
      <c r="ED558">
        <v>1.2</v>
      </c>
      <c r="EE558">
        <v>5.7</v>
      </c>
      <c r="EF558">
        <v>5.6</v>
      </c>
      <c r="EG558">
        <v>9.1</v>
      </c>
      <c r="EH558">
        <v>5.3</v>
      </c>
      <c r="EI558">
        <v>5.8</v>
      </c>
      <c r="EJ558">
        <v>3.6</v>
      </c>
      <c r="EK558">
        <v>6.5</v>
      </c>
      <c r="EL558">
        <v>4</v>
      </c>
      <c r="EM558">
        <v>2.8</v>
      </c>
      <c r="EN558">
        <v>3</v>
      </c>
      <c r="EO558">
        <v>2.5</v>
      </c>
      <c r="EP558">
        <v>2.5</v>
      </c>
      <c r="EQ558">
        <v>2.1</v>
      </c>
      <c r="ER558">
        <v>22.4</v>
      </c>
      <c r="ES558">
        <v>19.3</v>
      </c>
      <c r="ET558">
        <v>40.299999999999997</v>
      </c>
      <c r="EU558">
        <v>6.1</v>
      </c>
      <c r="EV558">
        <v>34.6</v>
      </c>
      <c r="EW558">
        <v>15</v>
      </c>
      <c r="EX558">
        <v>1.6</v>
      </c>
      <c r="EY558">
        <v>2.1</v>
      </c>
      <c r="EZ558">
        <v>11.6</v>
      </c>
      <c r="FA558">
        <v>36.700000000000003</v>
      </c>
      <c r="FB558">
        <v>13.4</v>
      </c>
      <c r="FC558">
        <v>2.8</v>
      </c>
      <c r="FD558">
        <v>2.2999999999999998</v>
      </c>
      <c r="FE558">
        <v>12.2</v>
      </c>
      <c r="FF558">
        <v>3.2</v>
      </c>
      <c r="FG558">
        <v>2.2999999999999998</v>
      </c>
      <c r="FH558">
        <v>3.7</v>
      </c>
      <c r="FI558">
        <v>3.2</v>
      </c>
      <c r="FJ558">
        <v>3.3</v>
      </c>
      <c r="FK558">
        <v>23.6</v>
      </c>
      <c r="FL558">
        <v>3.4</v>
      </c>
      <c r="FM558">
        <v>3.2</v>
      </c>
      <c r="FN558">
        <v>7.6</v>
      </c>
      <c r="FO558">
        <v>2.8</v>
      </c>
      <c r="FP558">
        <v>5.2</v>
      </c>
      <c r="FQ558">
        <v>2.8</v>
      </c>
      <c r="FR558">
        <v>1</v>
      </c>
      <c r="FS558">
        <v>37</v>
      </c>
      <c r="FZ558" s="115" t="s">
        <v>1871</v>
      </c>
      <c r="GA558" s="115" t="s">
        <v>1871</v>
      </c>
      <c r="GB558" t="s">
        <v>1364</v>
      </c>
      <c r="GC558" s="68" t="s">
        <v>2364</v>
      </c>
    </row>
    <row r="559" spans="1:185" x14ac:dyDescent="0.25">
      <c r="A559">
        <v>56167</v>
      </c>
      <c r="B559">
        <v>762</v>
      </c>
      <c r="C559">
        <v>57</v>
      </c>
      <c r="D559">
        <v>171</v>
      </c>
      <c r="E559">
        <v>6</v>
      </c>
      <c r="F559">
        <v>429</v>
      </c>
      <c r="G559">
        <v>51</v>
      </c>
      <c r="H559">
        <v>162</v>
      </c>
      <c r="I559">
        <v>0</v>
      </c>
      <c r="J559">
        <v>55</v>
      </c>
      <c r="K559">
        <v>0</v>
      </c>
      <c r="L559">
        <v>116</v>
      </c>
      <c r="M559">
        <v>6</v>
      </c>
      <c r="N559">
        <v>70</v>
      </c>
      <c r="O559">
        <v>20</v>
      </c>
      <c r="P559">
        <v>71</v>
      </c>
      <c r="Q559">
        <v>9</v>
      </c>
      <c r="R559">
        <v>66</v>
      </c>
      <c r="S559">
        <v>4</v>
      </c>
      <c r="T559">
        <v>102</v>
      </c>
      <c r="U559">
        <v>17</v>
      </c>
      <c r="V559">
        <v>120</v>
      </c>
      <c r="W559">
        <v>1</v>
      </c>
      <c r="X559">
        <v>452</v>
      </c>
      <c r="Y559">
        <v>44</v>
      </c>
      <c r="Z559">
        <v>310</v>
      </c>
      <c r="AA559">
        <v>13</v>
      </c>
      <c r="AB559">
        <v>733</v>
      </c>
      <c r="AC559">
        <v>57</v>
      </c>
      <c r="AD559">
        <v>0</v>
      </c>
      <c r="AE559">
        <v>0</v>
      </c>
      <c r="AF559">
        <v>7</v>
      </c>
      <c r="AG559">
        <v>0</v>
      </c>
      <c r="AH559">
        <v>6</v>
      </c>
      <c r="AI559">
        <v>0</v>
      </c>
      <c r="AJ559">
        <v>2</v>
      </c>
      <c r="AK559">
        <v>0</v>
      </c>
      <c r="AL559">
        <v>14</v>
      </c>
      <c r="AM559">
        <v>0</v>
      </c>
      <c r="AN559">
        <v>24</v>
      </c>
      <c r="AO559">
        <v>15</v>
      </c>
      <c r="AP559">
        <v>711</v>
      </c>
      <c r="AQ559">
        <v>42</v>
      </c>
      <c r="AR559">
        <v>86</v>
      </c>
      <c r="AS559">
        <v>0</v>
      </c>
      <c r="AT559">
        <v>676</v>
      </c>
      <c r="AU559">
        <v>57</v>
      </c>
      <c r="AV559">
        <v>743</v>
      </c>
      <c r="AW559">
        <v>46</v>
      </c>
      <c r="AX559">
        <v>19</v>
      </c>
      <c r="AY559">
        <v>11</v>
      </c>
      <c r="AZ559">
        <v>2</v>
      </c>
      <c r="BA559">
        <v>0</v>
      </c>
      <c r="BB559">
        <v>17</v>
      </c>
      <c r="BC559">
        <v>11</v>
      </c>
      <c r="BD559">
        <v>47</v>
      </c>
      <c r="BE559">
        <v>6</v>
      </c>
      <c r="BF559">
        <v>222</v>
      </c>
      <c r="BG559">
        <v>18</v>
      </c>
      <c r="BH559">
        <v>192</v>
      </c>
      <c r="BI559">
        <v>7</v>
      </c>
      <c r="BJ559">
        <v>60</v>
      </c>
      <c r="BK559">
        <v>0</v>
      </c>
      <c r="BL559">
        <v>348</v>
      </c>
      <c r="BM559">
        <v>45</v>
      </c>
      <c r="BN559">
        <v>331</v>
      </c>
      <c r="BO559">
        <v>37</v>
      </c>
      <c r="BP559">
        <v>17</v>
      </c>
      <c r="BQ559">
        <v>8</v>
      </c>
      <c r="BR559">
        <v>81</v>
      </c>
      <c r="BS559">
        <v>6</v>
      </c>
      <c r="BT559">
        <v>248</v>
      </c>
      <c r="BU559">
        <v>28</v>
      </c>
      <c r="BV559">
        <v>130</v>
      </c>
      <c r="BW559">
        <v>22</v>
      </c>
      <c r="BX559">
        <v>51</v>
      </c>
      <c r="BY559">
        <v>1</v>
      </c>
      <c r="BZ559">
        <v>73</v>
      </c>
      <c r="CA559">
        <v>11</v>
      </c>
      <c r="CB559">
        <v>194</v>
      </c>
      <c r="CC559">
        <v>19</v>
      </c>
      <c r="CD559">
        <v>316</v>
      </c>
      <c r="CE559">
        <v>24</v>
      </c>
      <c r="CF559">
        <v>252</v>
      </c>
      <c r="CG559">
        <v>14</v>
      </c>
      <c r="CH559">
        <v>57</v>
      </c>
      <c r="CI559">
        <v>705</v>
      </c>
      <c r="CJ559">
        <v>520</v>
      </c>
      <c r="CK559">
        <v>336</v>
      </c>
      <c r="CL559">
        <v>669</v>
      </c>
      <c r="CM559">
        <v>42</v>
      </c>
      <c r="CN559">
        <v>19</v>
      </c>
      <c r="CO559">
        <v>73</v>
      </c>
      <c r="CP559">
        <v>32</v>
      </c>
      <c r="CQ559">
        <v>70</v>
      </c>
      <c r="CR559">
        <v>19</v>
      </c>
      <c r="CS559">
        <v>37</v>
      </c>
      <c r="CT559">
        <v>22</v>
      </c>
      <c r="CU559">
        <v>0</v>
      </c>
      <c r="CV559">
        <v>6</v>
      </c>
      <c r="CW559">
        <v>18</v>
      </c>
      <c r="CX559">
        <v>45</v>
      </c>
      <c r="CY559">
        <v>31</v>
      </c>
      <c r="CZ559">
        <v>24</v>
      </c>
      <c r="DA559">
        <v>3</v>
      </c>
      <c r="DB559">
        <v>10</v>
      </c>
      <c r="DC559">
        <v>20</v>
      </c>
      <c r="DD559">
        <v>56</v>
      </c>
      <c r="DE559">
        <v>113</v>
      </c>
      <c r="DF559">
        <v>209</v>
      </c>
      <c r="DG559">
        <v>181</v>
      </c>
      <c r="DH559">
        <v>51</v>
      </c>
      <c r="DI559">
        <v>13</v>
      </c>
      <c r="DJ559">
        <v>3</v>
      </c>
      <c r="DK559">
        <v>15</v>
      </c>
      <c r="DL559">
        <v>11</v>
      </c>
      <c r="DM559">
        <v>670</v>
      </c>
      <c r="DN559">
        <v>56</v>
      </c>
      <c r="DO559">
        <v>253</v>
      </c>
      <c r="DP559">
        <v>69</v>
      </c>
      <c r="DQ559">
        <v>22</v>
      </c>
      <c r="DR559">
        <v>8</v>
      </c>
      <c r="DS559">
        <v>11</v>
      </c>
      <c r="DT559">
        <v>7</v>
      </c>
      <c r="DU559">
        <v>2</v>
      </c>
      <c r="DV559">
        <v>13</v>
      </c>
      <c r="DW559">
        <v>322</v>
      </c>
      <c r="DX559" t="s">
        <v>1858</v>
      </c>
      <c r="DY559" t="s">
        <v>1068</v>
      </c>
      <c r="DZ559" t="s">
        <v>1718</v>
      </c>
      <c r="EA559" s="68" t="s">
        <v>700</v>
      </c>
      <c r="EB559">
        <v>56167</v>
      </c>
      <c r="EC559">
        <v>3.2</v>
      </c>
      <c r="ED559">
        <v>26.7</v>
      </c>
      <c r="EE559">
        <v>5.4</v>
      </c>
      <c r="EF559">
        <v>17.8</v>
      </c>
      <c r="EG559">
        <v>12.5</v>
      </c>
      <c r="EH559">
        <v>6.4</v>
      </c>
      <c r="EI559">
        <v>13.6</v>
      </c>
      <c r="EJ559">
        <v>1.6</v>
      </c>
      <c r="EK559">
        <v>13.8</v>
      </c>
      <c r="EL559">
        <v>3.7</v>
      </c>
      <c r="EM559">
        <v>5.0999999999999996</v>
      </c>
      <c r="EN559">
        <v>10.199999999999999</v>
      </c>
      <c r="EO559">
        <v>4.5</v>
      </c>
      <c r="EP559">
        <v>3.5</v>
      </c>
      <c r="EQ559">
        <v>3.3</v>
      </c>
      <c r="ES559">
        <v>82.3</v>
      </c>
      <c r="ET559">
        <v>88.8</v>
      </c>
      <c r="EU559">
        <v>100</v>
      </c>
      <c r="EV559">
        <v>58.2</v>
      </c>
      <c r="EW559">
        <v>19.899999999999999</v>
      </c>
      <c r="EX559">
        <v>3.1</v>
      </c>
      <c r="EY559">
        <v>2.9</v>
      </c>
      <c r="EZ559">
        <v>18.899999999999999</v>
      </c>
      <c r="FA559">
        <v>100</v>
      </c>
      <c r="FB559">
        <v>18</v>
      </c>
      <c r="FC559">
        <v>18.3</v>
      </c>
      <c r="FD559">
        <v>3.6</v>
      </c>
      <c r="FE559">
        <v>15.6</v>
      </c>
      <c r="FF559">
        <v>5.4</v>
      </c>
      <c r="FG559">
        <v>4.7</v>
      </c>
      <c r="FH559">
        <v>24.9</v>
      </c>
      <c r="FI559">
        <v>6.2</v>
      </c>
      <c r="FJ559">
        <v>6.3</v>
      </c>
      <c r="FK559">
        <v>41</v>
      </c>
      <c r="FL559">
        <v>10.6</v>
      </c>
      <c r="FM559">
        <v>8.1999999999999993</v>
      </c>
      <c r="FN559">
        <v>9</v>
      </c>
      <c r="FO559">
        <v>3.6</v>
      </c>
      <c r="FP559">
        <v>7.4</v>
      </c>
      <c r="FQ559">
        <v>4.4000000000000004</v>
      </c>
      <c r="FR559">
        <v>5.4</v>
      </c>
      <c r="FS559">
        <v>14</v>
      </c>
      <c r="FZ559" s="115" t="s">
        <v>1871</v>
      </c>
      <c r="GA559" s="115" t="s">
        <v>1871</v>
      </c>
      <c r="GB559" t="s">
        <v>1365</v>
      </c>
      <c r="GC559" s="68" t="s">
        <v>2364</v>
      </c>
    </row>
    <row r="560" spans="1:185" x14ac:dyDescent="0.25">
      <c r="A560">
        <v>56170</v>
      </c>
      <c r="B560">
        <v>633</v>
      </c>
      <c r="C560">
        <v>59</v>
      </c>
      <c r="D560">
        <v>167</v>
      </c>
      <c r="E560">
        <v>16</v>
      </c>
      <c r="F560">
        <v>363</v>
      </c>
      <c r="G560">
        <v>43</v>
      </c>
      <c r="H560">
        <v>103</v>
      </c>
      <c r="I560">
        <v>0</v>
      </c>
      <c r="J560">
        <v>62</v>
      </c>
      <c r="K560">
        <v>3</v>
      </c>
      <c r="L560">
        <v>105</v>
      </c>
      <c r="M560">
        <v>13</v>
      </c>
      <c r="N560">
        <v>46</v>
      </c>
      <c r="O560">
        <v>2</v>
      </c>
      <c r="P560">
        <v>77</v>
      </c>
      <c r="Q560">
        <v>20</v>
      </c>
      <c r="R560">
        <v>62</v>
      </c>
      <c r="S560">
        <v>11</v>
      </c>
      <c r="T560">
        <v>102</v>
      </c>
      <c r="U560">
        <v>2</v>
      </c>
      <c r="V560">
        <v>76</v>
      </c>
      <c r="W560">
        <v>8</v>
      </c>
      <c r="X560">
        <v>335</v>
      </c>
      <c r="Y560">
        <v>31</v>
      </c>
      <c r="Z560">
        <v>298</v>
      </c>
      <c r="AA560">
        <v>28</v>
      </c>
      <c r="AB560">
        <v>610</v>
      </c>
      <c r="AC560">
        <v>55</v>
      </c>
      <c r="AD560">
        <v>0</v>
      </c>
      <c r="AE560">
        <v>0</v>
      </c>
      <c r="AF560">
        <v>2</v>
      </c>
      <c r="AG560">
        <v>0</v>
      </c>
      <c r="AH560">
        <v>0</v>
      </c>
      <c r="AI560">
        <v>0</v>
      </c>
      <c r="AJ560">
        <v>7</v>
      </c>
      <c r="AK560">
        <v>4</v>
      </c>
      <c r="AL560">
        <v>14</v>
      </c>
      <c r="AM560">
        <v>0</v>
      </c>
      <c r="AN560">
        <v>50</v>
      </c>
      <c r="AO560">
        <v>16</v>
      </c>
      <c r="AP560">
        <v>567</v>
      </c>
      <c r="AQ560">
        <v>43</v>
      </c>
      <c r="AR560">
        <v>91</v>
      </c>
      <c r="AS560">
        <v>4</v>
      </c>
      <c r="AT560">
        <v>542</v>
      </c>
      <c r="AU560">
        <v>55</v>
      </c>
      <c r="AV560">
        <v>617</v>
      </c>
      <c r="AW560">
        <v>43</v>
      </c>
      <c r="AX560">
        <v>16</v>
      </c>
      <c r="AY560">
        <v>16</v>
      </c>
      <c r="AZ560">
        <v>0</v>
      </c>
      <c r="BA560">
        <v>0</v>
      </c>
      <c r="BB560">
        <v>16</v>
      </c>
      <c r="BC560">
        <v>16</v>
      </c>
      <c r="BD560">
        <v>50</v>
      </c>
      <c r="BE560">
        <v>10</v>
      </c>
      <c r="BF560">
        <v>176</v>
      </c>
      <c r="BG560">
        <v>8</v>
      </c>
      <c r="BH560">
        <v>139</v>
      </c>
      <c r="BI560">
        <v>20</v>
      </c>
      <c r="BJ560">
        <v>55</v>
      </c>
      <c r="BK560">
        <v>3</v>
      </c>
      <c r="BL560">
        <v>320</v>
      </c>
      <c r="BM560">
        <v>35</v>
      </c>
      <c r="BN560">
        <v>308</v>
      </c>
      <c r="BO560">
        <v>31</v>
      </c>
      <c r="BP560">
        <v>12</v>
      </c>
      <c r="BQ560">
        <v>4</v>
      </c>
      <c r="BR560">
        <v>43</v>
      </c>
      <c r="BS560">
        <v>8</v>
      </c>
      <c r="BT560">
        <v>236</v>
      </c>
      <c r="BU560">
        <v>23</v>
      </c>
      <c r="BV560">
        <v>99</v>
      </c>
      <c r="BW560">
        <v>15</v>
      </c>
      <c r="BX560">
        <v>28</v>
      </c>
      <c r="BY560">
        <v>5</v>
      </c>
      <c r="BZ560">
        <v>54</v>
      </c>
      <c r="CA560">
        <v>11</v>
      </c>
      <c r="CB560">
        <v>111</v>
      </c>
      <c r="CC560">
        <v>31</v>
      </c>
      <c r="CD560">
        <v>345</v>
      </c>
      <c r="CE560">
        <v>15</v>
      </c>
      <c r="CF560">
        <v>172</v>
      </c>
      <c r="CG560">
        <v>13</v>
      </c>
      <c r="CH560">
        <v>59</v>
      </c>
      <c r="CI560">
        <v>574</v>
      </c>
      <c r="CJ560">
        <v>426</v>
      </c>
      <c r="CK560">
        <v>261</v>
      </c>
      <c r="CL560">
        <v>547</v>
      </c>
      <c r="CM560">
        <v>34</v>
      </c>
      <c r="CN560">
        <v>12</v>
      </c>
      <c r="CO560">
        <v>40</v>
      </c>
      <c r="CP560">
        <v>49</v>
      </c>
      <c r="CQ560">
        <v>42</v>
      </c>
      <c r="CR560">
        <v>25</v>
      </c>
      <c r="CS560">
        <v>28</v>
      </c>
      <c r="CT560">
        <v>17</v>
      </c>
      <c r="CU560">
        <v>1</v>
      </c>
      <c r="CV560">
        <v>13</v>
      </c>
      <c r="CW560">
        <v>22</v>
      </c>
      <c r="CX560">
        <v>74</v>
      </c>
      <c r="CY560">
        <v>8</v>
      </c>
      <c r="CZ560">
        <v>6</v>
      </c>
      <c r="DA560">
        <v>9</v>
      </c>
      <c r="DB560">
        <v>7</v>
      </c>
      <c r="DC560">
        <v>6</v>
      </c>
      <c r="DD560">
        <v>18</v>
      </c>
      <c r="DE560">
        <v>58</v>
      </c>
      <c r="DF560">
        <v>215</v>
      </c>
      <c r="DG560">
        <v>155</v>
      </c>
      <c r="DH560">
        <v>45</v>
      </c>
      <c r="DI560">
        <v>36</v>
      </c>
      <c r="DJ560">
        <v>26</v>
      </c>
      <c r="DK560">
        <v>24</v>
      </c>
      <c r="DL560">
        <v>9</v>
      </c>
      <c r="DM560">
        <v>574</v>
      </c>
      <c r="DN560">
        <v>44</v>
      </c>
      <c r="DO560">
        <v>232</v>
      </c>
      <c r="DP560">
        <v>41</v>
      </c>
      <c r="DQ560">
        <v>2</v>
      </c>
      <c r="DR560">
        <v>3</v>
      </c>
      <c r="DS560">
        <v>0</v>
      </c>
      <c r="DT560">
        <v>3</v>
      </c>
      <c r="DU560">
        <v>3</v>
      </c>
      <c r="DV560">
        <v>8</v>
      </c>
      <c r="DW560">
        <v>273</v>
      </c>
      <c r="DX560" t="s">
        <v>1858</v>
      </c>
      <c r="DY560" t="s">
        <v>1074</v>
      </c>
      <c r="DZ560" t="s">
        <v>1719</v>
      </c>
      <c r="EA560" s="68" t="s">
        <v>700</v>
      </c>
      <c r="EB560">
        <v>56170</v>
      </c>
      <c r="EC560">
        <v>3.9</v>
      </c>
      <c r="ED560">
        <v>4.9000000000000004</v>
      </c>
      <c r="EE560">
        <v>10.6</v>
      </c>
      <c r="EF560">
        <v>4.7</v>
      </c>
      <c r="EG560">
        <v>12.6</v>
      </c>
      <c r="EH560">
        <v>15.6</v>
      </c>
      <c r="EI560">
        <v>2.1</v>
      </c>
      <c r="EJ560">
        <v>6</v>
      </c>
      <c r="EK560">
        <v>27.9</v>
      </c>
      <c r="EL560">
        <v>6.6</v>
      </c>
      <c r="EM560">
        <v>5.2</v>
      </c>
      <c r="EN560">
        <v>15.6</v>
      </c>
      <c r="EO560">
        <v>4.9000000000000004</v>
      </c>
      <c r="EP560">
        <v>4.2</v>
      </c>
      <c r="EQ560">
        <v>3.6</v>
      </c>
      <c r="ES560">
        <v>100</v>
      </c>
      <c r="EU560">
        <v>43.4</v>
      </c>
      <c r="EV560">
        <v>58.2</v>
      </c>
      <c r="EW560">
        <v>30.8</v>
      </c>
      <c r="EX560">
        <v>2.6</v>
      </c>
      <c r="EY560">
        <v>2.4</v>
      </c>
      <c r="EZ560">
        <v>54.4</v>
      </c>
      <c r="FB560">
        <v>54.4</v>
      </c>
      <c r="FC560">
        <v>3.8</v>
      </c>
      <c r="FD560">
        <v>4.2</v>
      </c>
      <c r="FE560">
        <v>21.1</v>
      </c>
      <c r="FF560">
        <v>4.7</v>
      </c>
      <c r="FG560">
        <v>5.7</v>
      </c>
      <c r="FH560">
        <v>4.2</v>
      </c>
      <c r="FI560">
        <v>5</v>
      </c>
      <c r="FJ560">
        <v>4.9000000000000004</v>
      </c>
      <c r="FK560">
        <v>34.299999999999997</v>
      </c>
      <c r="FL560">
        <v>11.9</v>
      </c>
      <c r="FM560">
        <v>5.0999999999999996</v>
      </c>
      <c r="FN560">
        <v>7.5</v>
      </c>
      <c r="FO560">
        <v>16.5</v>
      </c>
      <c r="FP560">
        <v>13.9</v>
      </c>
      <c r="FQ560">
        <v>2.7</v>
      </c>
      <c r="FR560">
        <v>4.7</v>
      </c>
      <c r="FS560">
        <v>9</v>
      </c>
      <c r="FZ560" t="s">
        <v>1871</v>
      </c>
      <c r="GA560" t="s">
        <v>1872</v>
      </c>
      <c r="GB560" t="s">
        <v>1366</v>
      </c>
      <c r="GC560" s="68" t="s">
        <v>2364</v>
      </c>
    </row>
    <row r="561" spans="1:185" x14ac:dyDescent="0.25">
      <c r="A561">
        <v>56172</v>
      </c>
      <c r="B561">
        <v>2959</v>
      </c>
      <c r="C561">
        <v>138</v>
      </c>
      <c r="D561">
        <v>665</v>
      </c>
      <c r="E561">
        <v>5</v>
      </c>
      <c r="F561">
        <v>1504</v>
      </c>
      <c r="G561">
        <v>133</v>
      </c>
      <c r="H561">
        <v>790</v>
      </c>
      <c r="I561">
        <v>0</v>
      </c>
      <c r="J561">
        <v>195</v>
      </c>
      <c r="K561">
        <v>3</v>
      </c>
      <c r="L561">
        <v>470</v>
      </c>
      <c r="M561">
        <v>2</v>
      </c>
      <c r="N561">
        <v>177</v>
      </c>
      <c r="O561">
        <v>28</v>
      </c>
      <c r="P561">
        <v>256</v>
      </c>
      <c r="Q561">
        <v>13</v>
      </c>
      <c r="R561">
        <v>302</v>
      </c>
      <c r="S561">
        <v>15</v>
      </c>
      <c r="T561">
        <v>356</v>
      </c>
      <c r="U561">
        <v>59</v>
      </c>
      <c r="V561">
        <v>413</v>
      </c>
      <c r="W561">
        <v>18</v>
      </c>
      <c r="X561">
        <v>1452</v>
      </c>
      <c r="Y561">
        <v>88</v>
      </c>
      <c r="Z561">
        <v>1507</v>
      </c>
      <c r="AA561">
        <v>50</v>
      </c>
      <c r="AB561">
        <v>2910</v>
      </c>
      <c r="AC561">
        <v>118</v>
      </c>
      <c r="AD561">
        <v>25</v>
      </c>
      <c r="AE561">
        <v>17</v>
      </c>
      <c r="AF561">
        <v>4</v>
      </c>
      <c r="AG561">
        <v>0</v>
      </c>
      <c r="AH561">
        <v>0</v>
      </c>
      <c r="AI561">
        <v>0</v>
      </c>
      <c r="AJ561">
        <v>7</v>
      </c>
      <c r="AK561">
        <v>0</v>
      </c>
      <c r="AL561">
        <v>13</v>
      </c>
      <c r="AM561">
        <v>3</v>
      </c>
      <c r="AN561">
        <v>46</v>
      </c>
      <c r="AO561">
        <v>0</v>
      </c>
      <c r="AP561">
        <v>2875</v>
      </c>
      <c r="AQ561">
        <v>118</v>
      </c>
      <c r="AR561">
        <v>394</v>
      </c>
      <c r="AS561">
        <v>20</v>
      </c>
      <c r="AT561">
        <v>2565</v>
      </c>
      <c r="AU561">
        <v>118</v>
      </c>
      <c r="AV561">
        <v>2948</v>
      </c>
      <c r="AW561">
        <v>138</v>
      </c>
      <c r="AX561">
        <v>11</v>
      </c>
      <c r="AY561">
        <v>0</v>
      </c>
      <c r="AZ561">
        <v>0</v>
      </c>
      <c r="BA561">
        <v>0</v>
      </c>
      <c r="BB561">
        <v>11</v>
      </c>
      <c r="BC561">
        <v>0</v>
      </c>
      <c r="BD561">
        <v>164</v>
      </c>
      <c r="BE561">
        <v>17</v>
      </c>
      <c r="BF561">
        <v>766</v>
      </c>
      <c r="BG561">
        <v>61</v>
      </c>
      <c r="BH561">
        <v>708</v>
      </c>
      <c r="BI561">
        <v>17</v>
      </c>
      <c r="BJ561">
        <v>479</v>
      </c>
      <c r="BK561">
        <v>10</v>
      </c>
      <c r="BL561">
        <v>1256</v>
      </c>
      <c r="BM561">
        <v>107</v>
      </c>
      <c r="BN561">
        <v>1229</v>
      </c>
      <c r="BO561">
        <v>102</v>
      </c>
      <c r="BP561">
        <v>27</v>
      </c>
      <c r="BQ561">
        <v>5</v>
      </c>
      <c r="BR561">
        <v>248</v>
      </c>
      <c r="BS561">
        <v>26</v>
      </c>
      <c r="BT561">
        <v>898</v>
      </c>
      <c r="BU561">
        <v>43</v>
      </c>
      <c r="BV561">
        <v>426</v>
      </c>
      <c r="BW561">
        <v>64</v>
      </c>
      <c r="BX561">
        <v>180</v>
      </c>
      <c r="BY561">
        <v>26</v>
      </c>
      <c r="BZ561">
        <v>218</v>
      </c>
      <c r="CA561">
        <v>19</v>
      </c>
      <c r="CB561">
        <v>449</v>
      </c>
      <c r="CC561">
        <v>39</v>
      </c>
      <c r="CD561">
        <v>1259</v>
      </c>
      <c r="CE561">
        <v>64</v>
      </c>
      <c r="CF561">
        <v>1247</v>
      </c>
      <c r="CG561">
        <v>35</v>
      </c>
      <c r="CH561">
        <v>138</v>
      </c>
      <c r="CI561">
        <v>2821</v>
      </c>
      <c r="CJ561">
        <v>2074</v>
      </c>
      <c r="CK561">
        <v>1384</v>
      </c>
      <c r="CL561">
        <v>2805</v>
      </c>
      <c r="CM561">
        <v>49</v>
      </c>
      <c r="CN561">
        <v>17</v>
      </c>
      <c r="CO561">
        <v>124</v>
      </c>
      <c r="CP561">
        <v>130</v>
      </c>
      <c r="CQ561">
        <v>148</v>
      </c>
      <c r="CR561">
        <v>39</v>
      </c>
      <c r="CS561">
        <v>176</v>
      </c>
      <c r="CT561">
        <v>91</v>
      </c>
      <c r="CU561">
        <v>10</v>
      </c>
      <c r="CV561">
        <v>53</v>
      </c>
      <c r="CW561">
        <v>89</v>
      </c>
      <c r="CX561">
        <v>375</v>
      </c>
      <c r="CY561">
        <v>125</v>
      </c>
      <c r="CZ561">
        <v>77</v>
      </c>
      <c r="DA561">
        <v>63</v>
      </c>
      <c r="DB561">
        <v>80</v>
      </c>
      <c r="DC561">
        <v>22</v>
      </c>
      <c r="DD561">
        <v>100</v>
      </c>
      <c r="DE561">
        <v>539</v>
      </c>
      <c r="DF561">
        <v>847</v>
      </c>
      <c r="DG561">
        <v>708</v>
      </c>
      <c r="DH561">
        <v>223</v>
      </c>
      <c r="DI561">
        <v>51</v>
      </c>
      <c r="DJ561">
        <v>36</v>
      </c>
      <c r="DK561">
        <v>88</v>
      </c>
      <c r="DL561">
        <v>51</v>
      </c>
      <c r="DM561">
        <v>2715</v>
      </c>
      <c r="DN561">
        <v>263</v>
      </c>
      <c r="DO561">
        <v>1101</v>
      </c>
      <c r="DP561">
        <v>285</v>
      </c>
      <c r="DQ561">
        <v>74</v>
      </c>
      <c r="DR561">
        <v>13</v>
      </c>
      <c r="DS561">
        <v>27</v>
      </c>
      <c r="DT561">
        <v>18</v>
      </c>
      <c r="DU561">
        <v>19</v>
      </c>
      <c r="DV561">
        <v>96</v>
      </c>
      <c r="DW561">
        <v>1386</v>
      </c>
      <c r="DX561" t="s">
        <v>1858</v>
      </c>
      <c r="DY561" t="s">
        <v>1066</v>
      </c>
      <c r="DZ561" t="s">
        <v>1720</v>
      </c>
      <c r="EA561" s="68" t="s">
        <v>700</v>
      </c>
      <c r="EB561">
        <v>56172</v>
      </c>
      <c r="EC561">
        <v>1.6</v>
      </c>
      <c r="ED561">
        <v>1.6</v>
      </c>
      <c r="EE561">
        <v>0.4</v>
      </c>
      <c r="EF561">
        <v>10.7</v>
      </c>
      <c r="EG561">
        <v>3.8</v>
      </c>
      <c r="EH561">
        <v>3.6</v>
      </c>
      <c r="EI561">
        <v>8.9</v>
      </c>
      <c r="EJ561">
        <v>2.6</v>
      </c>
      <c r="EK561">
        <v>4.5</v>
      </c>
      <c r="EL561">
        <v>0.6</v>
      </c>
      <c r="EM561">
        <v>3.1</v>
      </c>
      <c r="EN561">
        <v>2.2000000000000002</v>
      </c>
      <c r="EO561">
        <v>2.2999999999999998</v>
      </c>
      <c r="EP561">
        <v>1.7</v>
      </c>
      <c r="EQ561">
        <v>1.4</v>
      </c>
      <c r="ER561">
        <v>43.6</v>
      </c>
      <c r="ES561">
        <v>100</v>
      </c>
      <c r="EU561">
        <v>82.3</v>
      </c>
      <c r="EV561">
        <v>28.1</v>
      </c>
      <c r="EW561">
        <v>30.6</v>
      </c>
      <c r="EX561">
        <v>1.4</v>
      </c>
      <c r="EY561">
        <v>1.6</v>
      </c>
      <c r="EZ561">
        <v>65.599999999999994</v>
      </c>
      <c r="FB561">
        <v>65.599999999999994</v>
      </c>
      <c r="FC561">
        <v>5.4</v>
      </c>
      <c r="FD561">
        <v>1.7</v>
      </c>
      <c r="FE561">
        <v>12.5</v>
      </c>
      <c r="FF561">
        <v>3.9</v>
      </c>
      <c r="FG561">
        <v>1.7</v>
      </c>
      <c r="FH561">
        <v>2</v>
      </c>
      <c r="FI561">
        <v>3.1</v>
      </c>
      <c r="FJ561">
        <v>3.1</v>
      </c>
      <c r="FK561">
        <v>21.8</v>
      </c>
      <c r="FL561">
        <v>9.8000000000000007</v>
      </c>
      <c r="FM561">
        <v>2.7</v>
      </c>
      <c r="FN561">
        <v>7.2</v>
      </c>
      <c r="FO561">
        <v>13.1</v>
      </c>
      <c r="FP561">
        <v>6.1</v>
      </c>
      <c r="FQ561">
        <v>1.8</v>
      </c>
      <c r="FR561">
        <v>2.2000000000000002</v>
      </c>
      <c r="FS561">
        <v>22</v>
      </c>
      <c r="FZ561" s="115" t="s">
        <v>1871</v>
      </c>
      <c r="GA561" s="115" t="s">
        <v>1871</v>
      </c>
      <c r="GB561" t="s">
        <v>1367</v>
      </c>
      <c r="GC561" s="68" t="s">
        <v>2364</v>
      </c>
    </row>
    <row r="562" spans="1:185" x14ac:dyDescent="0.25">
      <c r="A562">
        <v>56175</v>
      </c>
      <c r="B562">
        <v>2975</v>
      </c>
      <c r="C562">
        <v>183</v>
      </c>
      <c r="D562">
        <v>812</v>
      </c>
      <c r="E562">
        <v>59</v>
      </c>
      <c r="F562">
        <v>1549</v>
      </c>
      <c r="G562">
        <v>124</v>
      </c>
      <c r="H562">
        <v>614</v>
      </c>
      <c r="I562">
        <v>0</v>
      </c>
      <c r="J562">
        <v>282</v>
      </c>
      <c r="K562">
        <v>6</v>
      </c>
      <c r="L562">
        <v>530</v>
      </c>
      <c r="M562">
        <v>53</v>
      </c>
      <c r="N562">
        <v>216</v>
      </c>
      <c r="O562">
        <v>10</v>
      </c>
      <c r="P562">
        <v>307</v>
      </c>
      <c r="Q562">
        <v>30</v>
      </c>
      <c r="R562">
        <v>337</v>
      </c>
      <c r="S562">
        <v>38</v>
      </c>
      <c r="T562">
        <v>308</v>
      </c>
      <c r="U562">
        <v>7</v>
      </c>
      <c r="V562">
        <v>381</v>
      </c>
      <c r="W562">
        <v>39</v>
      </c>
      <c r="X562">
        <v>1513</v>
      </c>
      <c r="Y562">
        <v>121</v>
      </c>
      <c r="Z562">
        <v>1462</v>
      </c>
      <c r="AA562">
        <v>62</v>
      </c>
      <c r="AB562">
        <v>2670</v>
      </c>
      <c r="AC562">
        <v>141</v>
      </c>
      <c r="AD562">
        <v>10</v>
      </c>
      <c r="AE562">
        <v>2</v>
      </c>
      <c r="AF562">
        <v>31</v>
      </c>
      <c r="AG562">
        <v>7</v>
      </c>
      <c r="AH562">
        <v>241</v>
      </c>
      <c r="AI562">
        <v>26</v>
      </c>
      <c r="AJ562">
        <v>10</v>
      </c>
      <c r="AK562">
        <v>7</v>
      </c>
      <c r="AL562">
        <v>13</v>
      </c>
      <c r="AM562">
        <v>0</v>
      </c>
      <c r="AN562">
        <v>83</v>
      </c>
      <c r="AO562">
        <v>9</v>
      </c>
      <c r="AP562">
        <v>2622</v>
      </c>
      <c r="AQ562">
        <v>139</v>
      </c>
      <c r="AR562">
        <v>419</v>
      </c>
      <c r="AS562">
        <v>6</v>
      </c>
      <c r="AT562">
        <v>2556</v>
      </c>
      <c r="AU562">
        <v>177</v>
      </c>
      <c r="AV562">
        <v>2882</v>
      </c>
      <c r="AW562">
        <v>150</v>
      </c>
      <c r="AX562">
        <v>93</v>
      </c>
      <c r="AY562">
        <v>33</v>
      </c>
      <c r="AZ562">
        <v>66</v>
      </c>
      <c r="BA562">
        <v>12</v>
      </c>
      <c r="BB562">
        <v>27</v>
      </c>
      <c r="BC562">
        <v>21</v>
      </c>
      <c r="BD562">
        <v>151</v>
      </c>
      <c r="BE562">
        <v>7</v>
      </c>
      <c r="BF562">
        <v>698</v>
      </c>
      <c r="BG562">
        <v>20</v>
      </c>
      <c r="BH562">
        <v>768</v>
      </c>
      <c r="BI562">
        <v>68</v>
      </c>
      <c r="BJ562">
        <v>330</v>
      </c>
      <c r="BK562">
        <v>19</v>
      </c>
      <c r="BL562">
        <v>1316</v>
      </c>
      <c r="BM562">
        <v>117</v>
      </c>
      <c r="BN562">
        <v>1248</v>
      </c>
      <c r="BO562">
        <v>98</v>
      </c>
      <c r="BP562">
        <v>68</v>
      </c>
      <c r="BQ562">
        <v>19</v>
      </c>
      <c r="BR562">
        <v>233</v>
      </c>
      <c r="BS562">
        <v>7</v>
      </c>
      <c r="BT562">
        <v>945</v>
      </c>
      <c r="BU562">
        <v>76</v>
      </c>
      <c r="BV562">
        <v>395</v>
      </c>
      <c r="BW562">
        <v>32</v>
      </c>
      <c r="BX562">
        <v>209</v>
      </c>
      <c r="BY562">
        <v>16</v>
      </c>
      <c r="BZ562">
        <v>352</v>
      </c>
      <c r="CA562">
        <v>21</v>
      </c>
      <c r="CB562">
        <v>548</v>
      </c>
      <c r="CC562">
        <v>22</v>
      </c>
      <c r="CD562">
        <v>1612</v>
      </c>
      <c r="CE562">
        <v>105</v>
      </c>
      <c r="CF562">
        <v>798</v>
      </c>
      <c r="CG562">
        <v>56</v>
      </c>
      <c r="CH562">
        <v>183</v>
      </c>
      <c r="CI562">
        <v>2792</v>
      </c>
      <c r="CJ562">
        <v>1934</v>
      </c>
      <c r="CK562">
        <v>1356</v>
      </c>
      <c r="CL562">
        <v>2565</v>
      </c>
      <c r="CM562">
        <v>223</v>
      </c>
      <c r="CN562">
        <v>64</v>
      </c>
      <c r="CO562">
        <v>136</v>
      </c>
      <c r="CP562">
        <v>95</v>
      </c>
      <c r="CQ562">
        <v>135</v>
      </c>
      <c r="CR562">
        <v>19</v>
      </c>
      <c r="CS562">
        <v>213</v>
      </c>
      <c r="CT562">
        <v>63</v>
      </c>
      <c r="CU562">
        <v>27</v>
      </c>
      <c r="CV562">
        <v>89</v>
      </c>
      <c r="CW562">
        <v>86</v>
      </c>
      <c r="CX562">
        <v>368</v>
      </c>
      <c r="CY562">
        <v>96</v>
      </c>
      <c r="CZ562">
        <v>76</v>
      </c>
      <c r="DA562">
        <v>27</v>
      </c>
      <c r="DB562">
        <v>80</v>
      </c>
      <c r="DC562">
        <v>72</v>
      </c>
      <c r="DD562">
        <v>135</v>
      </c>
      <c r="DE562">
        <v>453</v>
      </c>
      <c r="DF562">
        <v>788</v>
      </c>
      <c r="DG562">
        <v>613</v>
      </c>
      <c r="DH562">
        <v>186</v>
      </c>
      <c r="DI562">
        <v>81</v>
      </c>
      <c r="DJ562">
        <v>60</v>
      </c>
      <c r="DK562">
        <v>94</v>
      </c>
      <c r="DL562">
        <v>58</v>
      </c>
      <c r="DM562">
        <v>2701</v>
      </c>
      <c r="DN562">
        <v>279</v>
      </c>
      <c r="DO562">
        <v>958</v>
      </c>
      <c r="DP562">
        <v>283</v>
      </c>
      <c r="DQ562">
        <v>29</v>
      </c>
      <c r="DR562">
        <v>46</v>
      </c>
      <c r="DS562">
        <v>15</v>
      </c>
      <c r="DT562">
        <v>20</v>
      </c>
      <c r="DU562">
        <v>50</v>
      </c>
      <c r="DV562">
        <v>78</v>
      </c>
      <c r="DW562">
        <v>1241</v>
      </c>
      <c r="DX562" t="s">
        <v>1858</v>
      </c>
      <c r="DY562" t="s">
        <v>1057</v>
      </c>
      <c r="DZ562" t="s">
        <v>1721</v>
      </c>
      <c r="EA562" s="68" t="s">
        <v>700</v>
      </c>
      <c r="EB562">
        <v>56175</v>
      </c>
      <c r="EC562">
        <v>2.7</v>
      </c>
      <c r="ED562">
        <v>1.9</v>
      </c>
      <c r="EE562">
        <v>8.1999999999999993</v>
      </c>
      <c r="EF562">
        <v>5.0999999999999996</v>
      </c>
      <c r="EG562">
        <v>8.1999999999999993</v>
      </c>
      <c r="EH562">
        <v>8.1</v>
      </c>
      <c r="EI562">
        <v>2.2000000000000002</v>
      </c>
      <c r="EJ562">
        <v>5.2</v>
      </c>
      <c r="EK562">
        <v>5.2</v>
      </c>
      <c r="EL562">
        <v>5.7</v>
      </c>
      <c r="EM562">
        <v>2.9</v>
      </c>
      <c r="EN562">
        <v>2.8</v>
      </c>
      <c r="EO562">
        <v>3.4</v>
      </c>
      <c r="EP562">
        <v>2.6</v>
      </c>
      <c r="EQ562">
        <v>3</v>
      </c>
      <c r="ER562">
        <v>25.5</v>
      </c>
      <c r="ES562">
        <v>38.4</v>
      </c>
      <c r="ET562">
        <v>8</v>
      </c>
      <c r="EU562">
        <v>45.7</v>
      </c>
      <c r="EV562">
        <v>60.4</v>
      </c>
      <c r="EW562">
        <v>14.4</v>
      </c>
      <c r="EX562">
        <v>3</v>
      </c>
      <c r="EY562">
        <v>2.8</v>
      </c>
      <c r="EZ562">
        <v>13.4</v>
      </c>
      <c r="FA562">
        <v>21.6</v>
      </c>
      <c r="FB562">
        <v>33.200000000000003</v>
      </c>
      <c r="FC562">
        <v>1.7</v>
      </c>
      <c r="FD562">
        <v>3.2</v>
      </c>
      <c r="FE562">
        <v>7.2</v>
      </c>
      <c r="FF562">
        <v>2.1</v>
      </c>
      <c r="FG562">
        <v>4.8</v>
      </c>
      <c r="FH562">
        <v>7.2</v>
      </c>
      <c r="FI562">
        <v>3.4</v>
      </c>
      <c r="FJ562">
        <v>3.7</v>
      </c>
      <c r="FK562">
        <v>26.3</v>
      </c>
      <c r="FL562">
        <v>3.3</v>
      </c>
      <c r="FM562">
        <v>4.5</v>
      </c>
      <c r="FN562">
        <v>4.7</v>
      </c>
      <c r="FO562">
        <v>8.1</v>
      </c>
      <c r="FP562">
        <v>2.9</v>
      </c>
      <c r="FQ562">
        <v>4.3</v>
      </c>
      <c r="FR562">
        <v>5.2</v>
      </c>
      <c r="FS562">
        <v>17</v>
      </c>
      <c r="FZ562" s="115" t="s">
        <v>1871</v>
      </c>
      <c r="GA562" s="115" t="s">
        <v>1871</v>
      </c>
      <c r="GB562" t="s">
        <v>1368</v>
      </c>
      <c r="GC562" s="68" t="s">
        <v>2364</v>
      </c>
    </row>
    <row r="563" spans="1:185" x14ac:dyDescent="0.25">
      <c r="A563">
        <v>56178</v>
      </c>
      <c r="B563">
        <v>1833</v>
      </c>
      <c r="C563">
        <v>58</v>
      </c>
      <c r="D563">
        <v>524</v>
      </c>
      <c r="E563">
        <v>4</v>
      </c>
      <c r="F563">
        <v>915</v>
      </c>
      <c r="G563">
        <v>54</v>
      </c>
      <c r="H563">
        <v>394</v>
      </c>
      <c r="I563">
        <v>0</v>
      </c>
      <c r="J563">
        <v>169</v>
      </c>
      <c r="K563">
        <v>2</v>
      </c>
      <c r="L563">
        <v>355</v>
      </c>
      <c r="M563">
        <v>2</v>
      </c>
      <c r="N563">
        <v>106</v>
      </c>
      <c r="O563">
        <v>1</v>
      </c>
      <c r="P563">
        <v>183</v>
      </c>
      <c r="Q563">
        <v>21</v>
      </c>
      <c r="R563">
        <v>205</v>
      </c>
      <c r="S563">
        <v>9</v>
      </c>
      <c r="T563">
        <v>183</v>
      </c>
      <c r="U563">
        <v>8</v>
      </c>
      <c r="V563">
        <v>238</v>
      </c>
      <c r="W563">
        <v>15</v>
      </c>
      <c r="X563">
        <v>964</v>
      </c>
      <c r="Y563">
        <v>36</v>
      </c>
      <c r="Z563">
        <v>869</v>
      </c>
      <c r="AA563">
        <v>22</v>
      </c>
      <c r="AB563">
        <v>1784</v>
      </c>
      <c r="AC563">
        <v>58</v>
      </c>
      <c r="AD563">
        <v>8</v>
      </c>
      <c r="AE563">
        <v>0</v>
      </c>
      <c r="AF563">
        <v>26</v>
      </c>
      <c r="AG563">
        <v>0</v>
      </c>
      <c r="AH563">
        <v>9</v>
      </c>
      <c r="AI563">
        <v>0</v>
      </c>
      <c r="AJ563">
        <v>0</v>
      </c>
      <c r="AK563">
        <v>0</v>
      </c>
      <c r="AL563">
        <v>6</v>
      </c>
      <c r="AM563">
        <v>0</v>
      </c>
      <c r="AN563">
        <v>44</v>
      </c>
      <c r="AO563">
        <v>7</v>
      </c>
      <c r="AP563">
        <v>1740</v>
      </c>
      <c r="AQ563">
        <v>51</v>
      </c>
      <c r="AR563">
        <v>212</v>
      </c>
      <c r="AS563">
        <v>0</v>
      </c>
      <c r="AT563">
        <v>1621</v>
      </c>
      <c r="AU563">
        <v>58</v>
      </c>
      <c r="AV563">
        <v>1816</v>
      </c>
      <c r="AW563">
        <v>55</v>
      </c>
      <c r="AX563">
        <v>17</v>
      </c>
      <c r="AY563">
        <v>3</v>
      </c>
      <c r="AZ563">
        <v>11</v>
      </c>
      <c r="BA563">
        <v>0</v>
      </c>
      <c r="BB563">
        <v>6</v>
      </c>
      <c r="BC563">
        <v>3</v>
      </c>
      <c r="BD563">
        <v>97</v>
      </c>
      <c r="BE563">
        <v>6</v>
      </c>
      <c r="BF563">
        <v>457</v>
      </c>
      <c r="BG563">
        <v>29</v>
      </c>
      <c r="BH563">
        <v>359</v>
      </c>
      <c r="BI563">
        <v>15</v>
      </c>
      <c r="BJ563">
        <v>290</v>
      </c>
      <c r="BK563">
        <v>3</v>
      </c>
      <c r="BL563">
        <v>793</v>
      </c>
      <c r="BM563">
        <v>40</v>
      </c>
      <c r="BN563">
        <v>777</v>
      </c>
      <c r="BO563">
        <v>38</v>
      </c>
      <c r="BP563">
        <v>16</v>
      </c>
      <c r="BQ563">
        <v>2</v>
      </c>
      <c r="BR563">
        <v>122</v>
      </c>
      <c r="BS563">
        <v>14</v>
      </c>
      <c r="BT563">
        <v>571</v>
      </c>
      <c r="BU563">
        <v>27</v>
      </c>
      <c r="BV563">
        <v>269</v>
      </c>
      <c r="BW563">
        <v>19</v>
      </c>
      <c r="BX563">
        <v>75</v>
      </c>
      <c r="BY563">
        <v>8</v>
      </c>
      <c r="BZ563">
        <v>258</v>
      </c>
      <c r="CA563">
        <v>7</v>
      </c>
      <c r="CB563">
        <v>324</v>
      </c>
      <c r="CC563">
        <v>7</v>
      </c>
      <c r="CD563">
        <v>939</v>
      </c>
      <c r="CE563">
        <v>41</v>
      </c>
      <c r="CF563">
        <v>570</v>
      </c>
      <c r="CG563">
        <v>10</v>
      </c>
      <c r="CH563">
        <v>58</v>
      </c>
      <c r="CI563">
        <v>1775</v>
      </c>
      <c r="CJ563">
        <v>1382</v>
      </c>
      <c r="CK563">
        <v>745</v>
      </c>
      <c r="CL563">
        <v>1775</v>
      </c>
      <c r="CM563">
        <v>24</v>
      </c>
      <c r="CN563">
        <v>1</v>
      </c>
      <c r="CO563">
        <v>78</v>
      </c>
      <c r="CP563">
        <v>107</v>
      </c>
      <c r="CQ563">
        <v>60</v>
      </c>
      <c r="CR563">
        <v>27</v>
      </c>
      <c r="CS563">
        <v>45</v>
      </c>
      <c r="CT563">
        <v>58</v>
      </c>
      <c r="CU563">
        <v>3</v>
      </c>
      <c r="CV563">
        <v>70</v>
      </c>
      <c r="CW563">
        <v>29</v>
      </c>
      <c r="CX563">
        <v>218</v>
      </c>
      <c r="CY563">
        <v>72</v>
      </c>
      <c r="CZ563">
        <v>116</v>
      </c>
      <c r="DA563">
        <v>21</v>
      </c>
      <c r="DB563">
        <v>15</v>
      </c>
      <c r="DC563">
        <v>9</v>
      </c>
      <c r="DD563">
        <v>66</v>
      </c>
      <c r="DE563">
        <v>244</v>
      </c>
      <c r="DF563">
        <v>491</v>
      </c>
      <c r="DG563">
        <v>410</v>
      </c>
      <c r="DH563">
        <v>162</v>
      </c>
      <c r="DI563">
        <v>36</v>
      </c>
      <c r="DJ563">
        <v>22</v>
      </c>
      <c r="DK563">
        <v>45</v>
      </c>
      <c r="DL563">
        <v>32</v>
      </c>
      <c r="DM563">
        <v>1606</v>
      </c>
      <c r="DN563">
        <v>278</v>
      </c>
      <c r="DO563">
        <v>580</v>
      </c>
      <c r="DP563">
        <v>155</v>
      </c>
      <c r="DQ563">
        <v>36</v>
      </c>
      <c r="DR563">
        <v>36</v>
      </c>
      <c r="DS563">
        <v>8</v>
      </c>
      <c r="DT563">
        <v>0</v>
      </c>
      <c r="DU563">
        <v>9</v>
      </c>
      <c r="DV563">
        <v>45</v>
      </c>
      <c r="DW563">
        <v>735</v>
      </c>
      <c r="DX563" t="s">
        <v>1858</v>
      </c>
      <c r="DY563" t="s">
        <v>1056</v>
      </c>
      <c r="DZ563" t="s">
        <v>1722</v>
      </c>
      <c r="EA563" s="68" t="s">
        <v>700</v>
      </c>
      <c r="EB563">
        <v>56178</v>
      </c>
      <c r="EC563">
        <v>1.4</v>
      </c>
      <c r="ED563">
        <v>1.7</v>
      </c>
      <c r="EE563">
        <v>1</v>
      </c>
      <c r="EF563">
        <v>3.6</v>
      </c>
      <c r="EG563">
        <v>8.6</v>
      </c>
      <c r="EH563">
        <v>3.3</v>
      </c>
      <c r="EI563">
        <v>4.8</v>
      </c>
      <c r="EJ563">
        <v>4.0999999999999996</v>
      </c>
      <c r="EK563">
        <v>9.4</v>
      </c>
      <c r="EL563">
        <v>0.8</v>
      </c>
      <c r="EM563">
        <v>2.4</v>
      </c>
      <c r="EN563">
        <v>4.3</v>
      </c>
      <c r="EO563">
        <v>1.9</v>
      </c>
      <c r="EP563">
        <v>1.5</v>
      </c>
      <c r="EQ563">
        <v>1.4</v>
      </c>
      <c r="ER563">
        <v>76.900000000000006</v>
      </c>
      <c r="ES563">
        <v>42.7</v>
      </c>
      <c r="ET563">
        <v>72.5</v>
      </c>
      <c r="EV563">
        <v>88.8</v>
      </c>
      <c r="EW563">
        <v>25.9</v>
      </c>
      <c r="EX563">
        <v>1.3</v>
      </c>
      <c r="EY563">
        <v>1.3</v>
      </c>
      <c r="EZ563">
        <v>29.7</v>
      </c>
      <c r="FA563">
        <v>65.599999999999994</v>
      </c>
      <c r="FB563">
        <v>50</v>
      </c>
      <c r="FC563">
        <v>7.9</v>
      </c>
      <c r="FD563">
        <v>1.5</v>
      </c>
      <c r="FE563">
        <v>7.3</v>
      </c>
      <c r="FF563">
        <v>3.7</v>
      </c>
      <c r="FG563">
        <v>2.9</v>
      </c>
      <c r="FH563">
        <v>1.4</v>
      </c>
      <c r="FI563">
        <v>2.1</v>
      </c>
      <c r="FJ563">
        <v>2.1</v>
      </c>
      <c r="FK563">
        <v>27.8</v>
      </c>
      <c r="FL563">
        <v>9.6</v>
      </c>
      <c r="FM563">
        <v>3</v>
      </c>
      <c r="FN563">
        <v>4.5999999999999996</v>
      </c>
      <c r="FO563">
        <v>11.1</v>
      </c>
      <c r="FP563">
        <v>3.2</v>
      </c>
      <c r="FQ563">
        <v>2.1</v>
      </c>
      <c r="FR563">
        <v>2.1</v>
      </c>
      <c r="FS563">
        <v>11</v>
      </c>
      <c r="FZ563" s="115" t="s">
        <v>1871</v>
      </c>
      <c r="GA563" s="115" t="s">
        <v>1871</v>
      </c>
      <c r="GB563" t="s">
        <v>1369</v>
      </c>
      <c r="GC563" s="68" t="s">
        <v>2364</v>
      </c>
    </row>
    <row r="564" spans="1:185" x14ac:dyDescent="0.25">
      <c r="A564">
        <v>56180</v>
      </c>
      <c r="B564">
        <v>1206</v>
      </c>
      <c r="C564">
        <v>88</v>
      </c>
      <c r="D564">
        <v>346</v>
      </c>
      <c r="E564">
        <v>5</v>
      </c>
      <c r="F564">
        <v>606</v>
      </c>
      <c r="G564">
        <v>83</v>
      </c>
      <c r="H564">
        <v>254</v>
      </c>
      <c r="I564">
        <v>0</v>
      </c>
      <c r="J564">
        <v>117</v>
      </c>
      <c r="K564">
        <v>4</v>
      </c>
      <c r="L564">
        <v>229</v>
      </c>
      <c r="M564">
        <v>1</v>
      </c>
      <c r="N564">
        <v>124</v>
      </c>
      <c r="O564">
        <v>39</v>
      </c>
      <c r="P564">
        <v>100</v>
      </c>
      <c r="Q564">
        <v>9</v>
      </c>
      <c r="R564">
        <v>87</v>
      </c>
      <c r="S564">
        <v>0</v>
      </c>
      <c r="T564">
        <v>132</v>
      </c>
      <c r="U564">
        <v>21</v>
      </c>
      <c r="V564">
        <v>163</v>
      </c>
      <c r="W564">
        <v>14</v>
      </c>
      <c r="X564">
        <v>645</v>
      </c>
      <c r="Y564">
        <v>45</v>
      </c>
      <c r="Z564">
        <v>561</v>
      </c>
      <c r="AA564">
        <v>43</v>
      </c>
      <c r="AB564">
        <v>883</v>
      </c>
      <c r="AC564">
        <v>47</v>
      </c>
      <c r="AD564">
        <v>1</v>
      </c>
      <c r="AE564">
        <v>0</v>
      </c>
      <c r="AF564">
        <v>4</v>
      </c>
      <c r="AG564">
        <v>0</v>
      </c>
      <c r="AH564">
        <v>313</v>
      </c>
      <c r="AI564">
        <v>41</v>
      </c>
      <c r="AJ564">
        <v>0</v>
      </c>
      <c r="AK564">
        <v>0</v>
      </c>
      <c r="AL564">
        <v>5</v>
      </c>
      <c r="AM564">
        <v>0</v>
      </c>
      <c r="AN564">
        <v>0</v>
      </c>
      <c r="AO564">
        <v>0</v>
      </c>
      <c r="AP564">
        <v>883</v>
      </c>
      <c r="AQ564">
        <v>47</v>
      </c>
      <c r="AR564">
        <v>107</v>
      </c>
      <c r="AS564">
        <v>1</v>
      </c>
      <c r="AT564">
        <v>1099</v>
      </c>
      <c r="AU564">
        <v>87</v>
      </c>
      <c r="AV564">
        <v>1104</v>
      </c>
      <c r="AW564">
        <v>72</v>
      </c>
      <c r="AX564">
        <v>102</v>
      </c>
      <c r="AY564">
        <v>16</v>
      </c>
      <c r="AZ564">
        <v>54</v>
      </c>
      <c r="BA564">
        <v>16</v>
      </c>
      <c r="BB564">
        <v>48</v>
      </c>
      <c r="BC564">
        <v>0</v>
      </c>
      <c r="BD564">
        <v>94</v>
      </c>
      <c r="BE564">
        <v>6</v>
      </c>
      <c r="BF564">
        <v>248</v>
      </c>
      <c r="BG564">
        <v>20</v>
      </c>
      <c r="BH564">
        <v>231</v>
      </c>
      <c r="BI564">
        <v>16</v>
      </c>
      <c r="BJ564">
        <v>163</v>
      </c>
      <c r="BK564">
        <v>2</v>
      </c>
      <c r="BL564">
        <v>508</v>
      </c>
      <c r="BM564">
        <v>76</v>
      </c>
      <c r="BN564">
        <v>498</v>
      </c>
      <c r="BO564">
        <v>68</v>
      </c>
      <c r="BP564">
        <v>10</v>
      </c>
      <c r="BQ564">
        <v>8</v>
      </c>
      <c r="BR564">
        <v>98</v>
      </c>
      <c r="BS564">
        <v>7</v>
      </c>
      <c r="BT564">
        <v>353</v>
      </c>
      <c r="BU564">
        <v>31</v>
      </c>
      <c r="BV564">
        <v>180</v>
      </c>
      <c r="BW564">
        <v>48</v>
      </c>
      <c r="BX564">
        <v>73</v>
      </c>
      <c r="BY564">
        <v>4</v>
      </c>
      <c r="BZ564">
        <v>317</v>
      </c>
      <c r="CA564">
        <v>19</v>
      </c>
      <c r="CB564">
        <v>409</v>
      </c>
      <c r="CC564">
        <v>24</v>
      </c>
      <c r="CD564">
        <v>426</v>
      </c>
      <c r="CE564">
        <v>54</v>
      </c>
      <c r="CF564">
        <v>371</v>
      </c>
      <c r="CG564">
        <v>10</v>
      </c>
      <c r="CH564">
        <v>88</v>
      </c>
      <c r="CI564">
        <v>1118</v>
      </c>
      <c r="CJ564">
        <v>869</v>
      </c>
      <c r="CK564">
        <v>475</v>
      </c>
      <c r="CL564">
        <v>870</v>
      </c>
      <c r="CM564">
        <v>253</v>
      </c>
      <c r="CN564">
        <v>92</v>
      </c>
      <c r="CO564">
        <v>81</v>
      </c>
      <c r="CP564">
        <v>32</v>
      </c>
      <c r="CQ564">
        <v>82</v>
      </c>
      <c r="CR564">
        <v>9</v>
      </c>
      <c r="CS564">
        <v>50</v>
      </c>
      <c r="CT564">
        <v>30</v>
      </c>
      <c r="CU564">
        <v>0</v>
      </c>
      <c r="CV564">
        <v>32</v>
      </c>
      <c r="CW564">
        <v>18</v>
      </c>
      <c r="CX564">
        <v>141</v>
      </c>
      <c r="CY564">
        <v>46</v>
      </c>
      <c r="CZ564">
        <v>24</v>
      </c>
      <c r="DA564">
        <v>22</v>
      </c>
      <c r="DB564">
        <v>13</v>
      </c>
      <c r="DC564">
        <v>6</v>
      </c>
      <c r="DD564">
        <v>38</v>
      </c>
      <c r="DE564">
        <v>160</v>
      </c>
      <c r="DF564">
        <v>321</v>
      </c>
      <c r="DG564">
        <v>263</v>
      </c>
      <c r="DH564">
        <v>82</v>
      </c>
      <c r="DI564">
        <v>28</v>
      </c>
      <c r="DJ564">
        <v>12</v>
      </c>
      <c r="DK564">
        <v>30</v>
      </c>
      <c r="DL564">
        <v>11</v>
      </c>
      <c r="DM564">
        <v>1144</v>
      </c>
      <c r="DN564">
        <v>36</v>
      </c>
      <c r="DO564">
        <v>357</v>
      </c>
      <c r="DP564">
        <v>124</v>
      </c>
      <c r="DQ564">
        <v>24</v>
      </c>
      <c r="DR564">
        <v>0</v>
      </c>
      <c r="DS564">
        <v>16</v>
      </c>
      <c r="DT564">
        <v>15</v>
      </c>
      <c r="DU564">
        <v>2</v>
      </c>
      <c r="DV564">
        <v>33</v>
      </c>
      <c r="DW564">
        <v>481</v>
      </c>
      <c r="DX564" t="s">
        <v>1858</v>
      </c>
      <c r="DY564" t="s">
        <v>1079</v>
      </c>
      <c r="DZ564" t="s">
        <v>1723</v>
      </c>
      <c r="EA564" s="68" t="s">
        <v>700</v>
      </c>
      <c r="EB564">
        <v>56180</v>
      </c>
      <c r="EC564">
        <v>1.6</v>
      </c>
      <c r="ED564">
        <v>4.5</v>
      </c>
      <c r="EE564">
        <v>0.7</v>
      </c>
      <c r="EF564">
        <v>7.9</v>
      </c>
      <c r="EG564">
        <v>7.2</v>
      </c>
      <c r="EH564">
        <v>18.100000000000001</v>
      </c>
      <c r="EI564">
        <v>6.6</v>
      </c>
      <c r="EJ564">
        <v>4.7</v>
      </c>
      <c r="EK564">
        <v>10.9</v>
      </c>
      <c r="EL564">
        <v>1.6</v>
      </c>
      <c r="EM564">
        <v>3.1</v>
      </c>
      <c r="EN564">
        <v>6.7</v>
      </c>
      <c r="EO564">
        <v>2.4</v>
      </c>
      <c r="EP564">
        <v>2.2999999999999998</v>
      </c>
      <c r="EQ564">
        <v>1.7</v>
      </c>
      <c r="ER564">
        <v>100</v>
      </c>
      <c r="ES564">
        <v>100</v>
      </c>
      <c r="ET564">
        <v>4.4000000000000004</v>
      </c>
      <c r="EV564">
        <v>97.3</v>
      </c>
      <c r="EX564">
        <v>1.7</v>
      </c>
      <c r="EY564">
        <v>1.5</v>
      </c>
      <c r="EZ564">
        <v>8.5</v>
      </c>
      <c r="FA564">
        <v>14.5</v>
      </c>
      <c r="FB564">
        <v>29.7</v>
      </c>
      <c r="FC564">
        <v>1.5</v>
      </c>
      <c r="FD564">
        <v>1.7</v>
      </c>
      <c r="FE564">
        <v>5.2</v>
      </c>
      <c r="FF564">
        <v>3.6</v>
      </c>
      <c r="FG564">
        <v>3.9</v>
      </c>
      <c r="FH564">
        <v>2.6</v>
      </c>
      <c r="FI564">
        <v>3.8</v>
      </c>
      <c r="FJ564">
        <v>3.6</v>
      </c>
      <c r="FK564">
        <v>24.2</v>
      </c>
      <c r="FL564">
        <v>5.2</v>
      </c>
      <c r="FM564">
        <v>3.2</v>
      </c>
      <c r="FN564">
        <v>6</v>
      </c>
      <c r="FO564">
        <v>4.7</v>
      </c>
      <c r="FP564">
        <v>2.8</v>
      </c>
      <c r="FQ564">
        <v>3.9</v>
      </c>
      <c r="FR564">
        <v>2.2000000000000002</v>
      </c>
      <c r="FS564">
        <v>11</v>
      </c>
      <c r="FZ564" s="115" t="s">
        <v>1871</v>
      </c>
      <c r="GA564" s="115" t="s">
        <v>1871</v>
      </c>
      <c r="GB564" t="s">
        <v>1370</v>
      </c>
      <c r="GC564" s="68" t="s">
        <v>2364</v>
      </c>
    </row>
    <row r="565" spans="1:185" x14ac:dyDescent="0.25">
      <c r="A565">
        <v>56187</v>
      </c>
      <c r="B565">
        <v>14360</v>
      </c>
      <c r="C565">
        <v>1121</v>
      </c>
      <c r="D565">
        <v>4402</v>
      </c>
      <c r="E565">
        <v>209</v>
      </c>
      <c r="F565">
        <v>8017</v>
      </c>
      <c r="G565">
        <v>903</v>
      </c>
      <c r="H565">
        <v>1941</v>
      </c>
      <c r="I565">
        <v>9</v>
      </c>
      <c r="J565">
        <v>1425</v>
      </c>
      <c r="K565">
        <v>18</v>
      </c>
      <c r="L565">
        <v>2977</v>
      </c>
      <c r="M565">
        <v>191</v>
      </c>
      <c r="N565">
        <v>1321</v>
      </c>
      <c r="O565">
        <v>155</v>
      </c>
      <c r="P565">
        <v>1785</v>
      </c>
      <c r="Q565">
        <v>371</v>
      </c>
      <c r="R565">
        <v>1794</v>
      </c>
      <c r="S565">
        <v>286</v>
      </c>
      <c r="T565">
        <v>1482</v>
      </c>
      <c r="U565">
        <v>31</v>
      </c>
      <c r="V565">
        <v>1635</v>
      </c>
      <c r="W565">
        <v>60</v>
      </c>
      <c r="X565">
        <v>7353</v>
      </c>
      <c r="Y565">
        <v>791</v>
      </c>
      <c r="Z565">
        <v>7007</v>
      </c>
      <c r="AA565">
        <v>330</v>
      </c>
      <c r="AB565">
        <v>10180</v>
      </c>
      <c r="AC565">
        <v>673</v>
      </c>
      <c r="AD565">
        <v>955</v>
      </c>
      <c r="AE565">
        <v>23</v>
      </c>
      <c r="AF565">
        <v>96</v>
      </c>
      <c r="AG565">
        <v>23</v>
      </c>
      <c r="AH565">
        <v>1354</v>
      </c>
      <c r="AI565">
        <v>4</v>
      </c>
      <c r="AJ565">
        <v>1492</v>
      </c>
      <c r="AK565">
        <v>377</v>
      </c>
      <c r="AL565">
        <v>283</v>
      </c>
      <c r="AM565">
        <v>21</v>
      </c>
      <c r="AN565">
        <v>5562</v>
      </c>
      <c r="AO565">
        <v>992</v>
      </c>
      <c r="AP565">
        <v>6265</v>
      </c>
      <c r="AQ565">
        <v>98</v>
      </c>
      <c r="AR565">
        <v>1956</v>
      </c>
      <c r="AS565">
        <v>52</v>
      </c>
      <c r="AT565">
        <v>12404</v>
      </c>
      <c r="AU565">
        <v>1069</v>
      </c>
      <c r="AV565">
        <v>10300</v>
      </c>
      <c r="AW565">
        <v>356</v>
      </c>
      <c r="AX565">
        <v>4060</v>
      </c>
      <c r="AY565">
        <v>765</v>
      </c>
      <c r="AZ565">
        <v>1117</v>
      </c>
      <c r="BA565">
        <v>18</v>
      </c>
      <c r="BB565">
        <v>2943</v>
      </c>
      <c r="BC565">
        <v>747</v>
      </c>
      <c r="BD565">
        <v>2560</v>
      </c>
      <c r="BE565">
        <v>593</v>
      </c>
      <c r="BF565">
        <v>2531</v>
      </c>
      <c r="BG565">
        <v>67</v>
      </c>
      <c r="BH565">
        <v>2127</v>
      </c>
      <c r="BI565">
        <v>92</v>
      </c>
      <c r="BJ565">
        <v>1419</v>
      </c>
      <c r="BK565">
        <v>5</v>
      </c>
      <c r="BL565">
        <v>6561</v>
      </c>
      <c r="BM565">
        <v>645</v>
      </c>
      <c r="BN565">
        <v>6215</v>
      </c>
      <c r="BO565">
        <v>599</v>
      </c>
      <c r="BP565">
        <v>346</v>
      </c>
      <c r="BQ565">
        <v>46</v>
      </c>
      <c r="BR565">
        <v>1456</v>
      </c>
      <c r="BS565">
        <v>258</v>
      </c>
      <c r="BT565">
        <v>4754</v>
      </c>
      <c r="BU565">
        <v>465</v>
      </c>
      <c r="BV565">
        <v>1772</v>
      </c>
      <c r="BW565">
        <v>161</v>
      </c>
      <c r="BX565">
        <v>1491</v>
      </c>
      <c r="BY565">
        <v>277</v>
      </c>
      <c r="BZ565">
        <v>2450</v>
      </c>
      <c r="CA565">
        <v>373</v>
      </c>
      <c r="CB565">
        <v>3897</v>
      </c>
      <c r="CC565">
        <v>546</v>
      </c>
      <c r="CD565">
        <v>6868</v>
      </c>
      <c r="CE565">
        <v>508</v>
      </c>
      <c r="CF565">
        <v>3479</v>
      </c>
      <c r="CG565">
        <v>67</v>
      </c>
      <c r="CH565">
        <v>1121</v>
      </c>
      <c r="CI565">
        <v>13239</v>
      </c>
      <c r="CJ565">
        <v>9115</v>
      </c>
      <c r="CK565">
        <v>6077</v>
      </c>
      <c r="CL565">
        <v>7644</v>
      </c>
      <c r="CM565">
        <v>5730</v>
      </c>
      <c r="CN565">
        <v>3304</v>
      </c>
      <c r="CO565">
        <v>359</v>
      </c>
      <c r="CP565">
        <v>326</v>
      </c>
      <c r="CQ565">
        <v>2449</v>
      </c>
      <c r="CR565">
        <v>252</v>
      </c>
      <c r="CS565">
        <v>813</v>
      </c>
      <c r="CT565">
        <v>235</v>
      </c>
      <c r="CU565">
        <v>35</v>
      </c>
      <c r="CV565">
        <v>173</v>
      </c>
      <c r="CW565">
        <v>272</v>
      </c>
      <c r="CX565">
        <v>1107</v>
      </c>
      <c r="CY565">
        <v>376</v>
      </c>
      <c r="CZ565">
        <v>247</v>
      </c>
      <c r="DA565">
        <v>180</v>
      </c>
      <c r="DB565">
        <v>336</v>
      </c>
      <c r="DC565">
        <v>262</v>
      </c>
      <c r="DD565">
        <v>791</v>
      </c>
      <c r="DE565">
        <v>1624</v>
      </c>
      <c r="DF565">
        <v>3451</v>
      </c>
      <c r="DG565">
        <v>2468</v>
      </c>
      <c r="DH565">
        <v>957</v>
      </c>
      <c r="DI565">
        <v>412</v>
      </c>
      <c r="DJ565">
        <v>273</v>
      </c>
      <c r="DK565">
        <v>571</v>
      </c>
      <c r="DL565">
        <v>367</v>
      </c>
      <c r="DM565">
        <v>12992</v>
      </c>
      <c r="DN565">
        <v>1345</v>
      </c>
      <c r="DO565">
        <v>3232</v>
      </c>
      <c r="DP565">
        <v>1843</v>
      </c>
      <c r="DQ565">
        <v>400</v>
      </c>
      <c r="DR565">
        <v>278</v>
      </c>
      <c r="DS565">
        <v>218</v>
      </c>
      <c r="DT565">
        <v>153</v>
      </c>
      <c r="DU565">
        <v>200</v>
      </c>
      <c r="DV565">
        <v>487</v>
      </c>
      <c r="DW565">
        <v>5075</v>
      </c>
      <c r="DX565" t="s">
        <v>1858</v>
      </c>
      <c r="DY565" t="s">
        <v>1068</v>
      </c>
      <c r="DZ565" t="s">
        <v>1724</v>
      </c>
      <c r="EA565" s="68" t="s">
        <v>700</v>
      </c>
      <c r="EB565">
        <v>56187</v>
      </c>
      <c r="EC565">
        <v>1.8</v>
      </c>
      <c r="ED565">
        <v>1.7</v>
      </c>
      <c r="EE565">
        <v>4.5999999999999996</v>
      </c>
      <c r="EF565">
        <v>4.8</v>
      </c>
      <c r="EG565">
        <v>6.7</v>
      </c>
      <c r="EH565">
        <v>6.1</v>
      </c>
      <c r="EI565">
        <v>1.7</v>
      </c>
      <c r="EJ565">
        <v>2.5</v>
      </c>
      <c r="EK565">
        <v>1.4</v>
      </c>
      <c r="EL565">
        <v>3.2</v>
      </c>
      <c r="EM565">
        <v>2.2000000000000002</v>
      </c>
      <c r="EN565">
        <v>0.7</v>
      </c>
      <c r="EO565">
        <v>3</v>
      </c>
      <c r="EP565">
        <v>1.5</v>
      </c>
      <c r="EQ565">
        <v>2.1</v>
      </c>
      <c r="ER565">
        <v>3.6</v>
      </c>
      <c r="ES565">
        <v>33.6</v>
      </c>
      <c r="ET565">
        <v>0.6</v>
      </c>
      <c r="EU565">
        <v>7.6</v>
      </c>
      <c r="EV565">
        <v>11.2</v>
      </c>
      <c r="EW565">
        <v>4.5999999999999996</v>
      </c>
      <c r="EX565">
        <v>1</v>
      </c>
      <c r="EY565">
        <v>1.8</v>
      </c>
      <c r="EZ565">
        <v>4.4000000000000004</v>
      </c>
      <c r="FA565">
        <v>1.7</v>
      </c>
      <c r="FB565">
        <v>6.3</v>
      </c>
      <c r="FC565">
        <v>3</v>
      </c>
      <c r="FD565">
        <v>2</v>
      </c>
      <c r="FE565">
        <v>6</v>
      </c>
      <c r="FF565">
        <v>2</v>
      </c>
      <c r="FG565">
        <v>2.9</v>
      </c>
      <c r="FH565">
        <v>0.4</v>
      </c>
      <c r="FI565">
        <v>2.1</v>
      </c>
      <c r="FJ565">
        <v>2.2000000000000002</v>
      </c>
      <c r="FK565">
        <v>12.3</v>
      </c>
      <c r="FL565">
        <v>8</v>
      </c>
      <c r="FM565">
        <v>2.5</v>
      </c>
      <c r="FN565">
        <v>4.4000000000000004</v>
      </c>
      <c r="FO565">
        <v>7.9</v>
      </c>
      <c r="FP565">
        <v>6.1</v>
      </c>
      <c r="FQ565">
        <v>2.2000000000000002</v>
      </c>
      <c r="FR565">
        <v>1.6</v>
      </c>
      <c r="FS565">
        <v>160</v>
      </c>
      <c r="FZ565" t="s">
        <v>1872</v>
      </c>
      <c r="GA565" t="s">
        <v>1871</v>
      </c>
      <c r="GB565" t="s">
        <v>1371</v>
      </c>
      <c r="GC565" s="68" t="s">
        <v>2364</v>
      </c>
    </row>
    <row r="566" spans="1:185" x14ac:dyDescent="0.25">
      <c r="A566">
        <v>56201</v>
      </c>
      <c r="B566">
        <v>22613</v>
      </c>
      <c r="C566">
        <v>1621</v>
      </c>
      <c r="D566">
        <v>6200</v>
      </c>
      <c r="E566">
        <v>344</v>
      </c>
      <c r="F566">
        <v>12877</v>
      </c>
      <c r="G566">
        <v>1268</v>
      </c>
      <c r="H566">
        <v>3536</v>
      </c>
      <c r="I566">
        <v>9</v>
      </c>
      <c r="J566">
        <v>1995</v>
      </c>
      <c r="K566">
        <v>108</v>
      </c>
      <c r="L566">
        <v>4205</v>
      </c>
      <c r="M566">
        <v>236</v>
      </c>
      <c r="N566">
        <v>2188</v>
      </c>
      <c r="O566">
        <v>267</v>
      </c>
      <c r="P566">
        <v>2854</v>
      </c>
      <c r="Q566">
        <v>470</v>
      </c>
      <c r="R566">
        <v>2671</v>
      </c>
      <c r="S566">
        <v>297</v>
      </c>
      <c r="T566">
        <v>2257</v>
      </c>
      <c r="U566">
        <v>120</v>
      </c>
      <c r="V566">
        <v>2907</v>
      </c>
      <c r="W566">
        <v>114</v>
      </c>
      <c r="X566">
        <v>11213</v>
      </c>
      <c r="Y566">
        <v>1007</v>
      </c>
      <c r="Z566">
        <v>11400</v>
      </c>
      <c r="AA566">
        <v>614</v>
      </c>
      <c r="AB566">
        <v>18313</v>
      </c>
      <c r="AC566">
        <v>1200</v>
      </c>
      <c r="AD566">
        <v>1968</v>
      </c>
      <c r="AE566">
        <v>36</v>
      </c>
      <c r="AF566">
        <v>152</v>
      </c>
      <c r="AG566">
        <v>43</v>
      </c>
      <c r="AH566">
        <v>320</v>
      </c>
      <c r="AI566">
        <v>19</v>
      </c>
      <c r="AJ566">
        <v>1356</v>
      </c>
      <c r="AK566">
        <v>266</v>
      </c>
      <c r="AL566">
        <v>504</v>
      </c>
      <c r="AM566">
        <v>57</v>
      </c>
      <c r="AN566">
        <v>4469</v>
      </c>
      <c r="AO566">
        <v>923</v>
      </c>
      <c r="AP566">
        <v>15455</v>
      </c>
      <c r="AQ566">
        <v>597</v>
      </c>
      <c r="AR566">
        <v>2969</v>
      </c>
      <c r="AS566">
        <v>136</v>
      </c>
      <c r="AT566">
        <v>19644</v>
      </c>
      <c r="AU566">
        <v>1485</v>
      </c>
      <c r="AV566">
        <v>19413</v>
      </c>
      <c r="AW566">
        <v>905</v>
      </c>
      <c r="AX566">
        <v>3200</v>
      </c>
      <c r="AY566">
        <v>716</v>
      </c>
      <c r="AZ566">
        <v>937</v>
      </c>
      <c r="BA566">
        <v>81</v>
      </c>
      <c r="BB566">
        <v>2263</v>
      </c>
      <c r="BC566">
        <v>635</v>
      </c>
      <c r="BD566">
        <v>2282</v>
      </c>
      <c r="BE566">
        <v>478</v>
      </c>
      <c r="BF566">
        <v>3343</v>
      </c>
      <c r="BG566">
        <v>191</v>
      </c>
      <c r="BH566">
        <v>5249</v>
      </c>
      <c r="BI566">
        <v>266</v>
      </c>
      <c r="BJ566">
        <v>3351</v>
      </c>
      <c r="BK566">
        <v>75</v>
      </c>
      <c r="BL566">
        <v>10674</v>
      </c>
      <c r="BM566">
        <v>988</v>
      </c>
      <c r="BN566">
        <v>10275</v>
      </c>
      <c r="BO566">
        <v>880</v>
      </c>
      <c r="BP566">
        <v>399</v>
      </c>
      <c r="BQ566">
        <v>108</v>
      </c>
      <c r="BR566">
        <v>2203</v>
      </c>
      <c r="BS566">
        <v>280</v>
      </c>
      <c r="BT566">
        <v>7306</v>
      </c>
      <c r="BU566">
        <v>678</v>
      </c>
      <c r="BV566">
        <v>3759</v>
      </c>
      <c r="BW566">
        <v>340</v>
      </c>
      <c r="BX566">
        <v>1812</v>
      </c>
      <c r="BY566">
        <v>250</v>
      </c>
      <c r="BZ566">
        <v>3172</v>
      </c>
      <c r="CA566">
        <v>428</v>
      </c>
      <c r="CB566">
        <v>5824</v>
      </c>
      <c r="CC566">
        <v>622</v>
      </c>
      <c r="CD566">
        <v>10596</v>
      </c>
      <c r="CE566">
        <v>778</v>
      </c>
      <c r="CF566">
        <v>6113</v>
      </c>
      <c r="CG566">
        <v>199</v>
      </c>
      <c r="CH566">
        <v>1621</v>
      </c>
      <c r="CI566">
        <v>20992</v>
      </c>
      <c r="CJ566">
        <v>14197</v>
      </c>
      <c r="CK566">
        <v>10156</v>
      </c>
      <c r="CL566">
        <v>16340</v>
      </c>
      <c r="CM566">
        <v>5084</v>
      </c>
      <c r="CN566">
        <v>2005</v>
      </c>
      <c r="CO566">
        <v>666</v>
      </c>
      <c r="CP566">
        <v>483</v>
      </c>
      <c r="CQ566">
        <v>1729</v>
      </c>
      <c r="CR566">
        <v>369</v>
      </c>
      <c r="CS566">
        <v>1490</v>
      </c>
      <c r="CT566">
        <v>518</v>
      </c>
      <c r="CU566">
        <v>125</v>
      </c>
      <c r="CV566">
        <v>325</v>
      </c>
      <c r="CW566">
        <v>660</v>
      </c>
      <c r="CX566">
        <v>3336</v>
      </c>
      <c r="CY566">
        <v>785</v>
      </c>
      <c r="CZ566">
        <v>389</v>
      </c>
      <c r="DA566">
        <v>440</v>
      </c>
      <c r="DB566">
        <v>511</v>
      </c>
      <c r="DC566">
        <v>334</v>
      </c>
      <c r="DD566">
        <v>1183</v>
      </c>
      <c r="DE566">
        <v>3164</v>
      </c>
      <c r="DF566">
        <v>5731</v>
      </c>
      <c r="DG566">
        <v>4360</v>
      </c>
      <c r="DH566">
        <v>1778</v>
      </c>
      <c r="DI566">
        <v>389</v>
      </c>
      <c r="DJ566">
        <v>254</v>
      </c>
      <c r="DK566">
        <v>982</v>
      </c>
      <c r="DL566">
        <v>680</v>
      </c>
      <c r="DM566">
        <v>19201</v>
      </c>
      <c r="DN566">
        <v>3567</v>
      </c>
      <c r="DO566">
        <v>5638</v>
      </c>
      <c r="DP566">
        <v>3257</v>
      </c>
      <c r="DQ566">
        <v>430</v>
      </c>
      <c r="DR566">
        <v>555</v>
      </c>
      <c r="DS566">
        <v>360</v>
      </c>
      <c r="DT566">
        <v>488</v>
      </c>
      <c r="DU566">
        <v>225</v>
      </c>
      <c r="DV566">
        <v>1076</v>
      </c>
      <c r="DW566">
        <v>8895</v>
      </c>
      <c r="DX566" t="s">
        <v>1522</v>
      </c>
      <c r="DY566" t="s">
        <v>1049</v>
      </c>
      <c r="DZ566" t="s">
        <v>1725</v>
      </c>
      <c r="EA566" s="68" t="s">
        <v>700</v>
      </c>
      <c r="EB566">
        <v>56201</v>
      </c>
      <c r="EC566">
        <v>1.5</v>
      </c>
      <c r="ED566">
        <v>3.4</v>
      </c>
      <c r="EE566">
        <v>3.4</v>
      </c>
      <c r="EF566">
        <v>6.7</v>
      </c>
      <c r="EG566">
        <v>4.9000000000000004</v>
      </c>
      <c r="EH566">
        <v>4.4000000000000004</v>
      </c>
      <c r="EI566">
        <v>3.3</v>
      </c>
      <c r="EJ566">
        <v>2.4</v>
      </c>
      <c r="EK566">
        <v>0.5</v>
      </c>
      <c r="EL566">
        <v>3</v>
      </c>
      <c r="EM566">
        <v>1.9</v>
      </c>
      <c r="EN566">
        <v>0.3</v>
      </c>
      <c r="EO566">
        <v>1.9</v>
      </c>
      <c r="EP566">
        <v>1.6</v>
      </c>
      <c r="EQ566">
        <v>2.1</v>
      </c>
      <c r="ER566">
        <v>2.5</v>
      </c>
      <c r="ES566">
        <v>24.1</v>
      </c>
      <c r="ET566">
        <v>7.9</v>
      </c>
      <c r="EU566">
        <v>13.4</v>
      </c>
      <c r="EV566">
        <v>13.9</v>
      </c>
      <c r="EW566">
        <v>5.9</v>
      </c>
      <c r="EX566">
        <v>1.5</v>
      </c>
      <c r="EY566">
        <v>1.5</v>
      </c>
      <c r="EZ566">
        <v>7.1</v>
      </c>
      <c r="FA566">
        <v>4.9000000000000004</v>
      </c>
      <c r="FB566">
        <v>9.8000000000000007</v>
      </c>
      <c r="FC566">
        <v>3.3</v>
      </c>
      <c r="FD566">
        <v>1.6</v>
      </c>
      <c r="FE566">
        <v>7.4</v>
      </c>
      <c r="FF566">
        <v>2.2000000000000002</v>
      </c>
      <c r="FG566">
        <v>1.7</v>
      </c>
      <c r="FH566">
        <v>1.5</v>
      </c>
      <c r="FI566">
        <v>2.2999999999999998</v>
      </c>
      <c r="FJ566">
        <v>2.2000000000000002</v>
      </c>
      <c r="FK566">
        <v>14.1</v>
      </c>
      <c r="FL566">
        <v>4.4000000000000004</v>
      </c>
      <c r="FM566">
        <v>2.2999999999999998</v>
      </c>
      <c r="FN566">
        <v>3.3</v>
      </c>
      <c r="FO566">
        <v>4.0999999999999996</v>
      </c>
      <c r="FP566">
        <v>3.6</v>
      </c>
      <c r="FQ566">
        <v>2</v>
      </c>
      <c r="FR566">
        <v>2.9</v>
      </c>
      <c r="FS566">
        <v>204</v>
      </c>
      <c r="FZ566" t="s">
        <v>1872</v>
      </c>
      <c r="GA566" t="s">
        <v>1872</v>
      </c>
      <c r="GB566" t="s">
        <v>1372</v>
      </c>
      <c r="GC566" s="68" t="s">
        <v>2364</v>
      </c>
    </row>
    <row r="567" spans="1:185" x14ac:dyDescent="0.25">
      <c r="A567">
        <v>56208</v>
      </c>
      <c r="B567">
        <v>2013</v>
      </c>
      <c r="C567">
        <v>151</v>
      </c>
      <c r="D567">
        <v>426</v>
      </c>
      <c r="E567">
        <v>6</v>
      </c>
      <c r="F567">
        <v>1101</v>
      </c>
      <c r="G567">
        <v>145</v>
      </c>
      <c r="H567">
        <v>486</v>
      </c>
      <c r="I567">
        <v>0</v>
      </c>
      <c r="J567">
        <v>118</v>
      </c>
      <c r="K567">
        <v>0</v>
      </c>
      <c r="L567">
        <v>308</v>
      </c>
      <c r="M567">
        <v>6</v>
      </c>
      <c r="N567">
        <v>125</v>
      </c>
      <c r="O567">
        <v>22</v>
      </c>
      <c r="P567">
        <v>222</v>
      </c>
      <c r="Q567">
        <v>43</v>
      </c>
      <c r="R567">
        <v>194</v>
      </c>
      <c r="S567">
        <v>16</v>
      </c>
      <c r="T567">
        <v>211</v>
      </c>
      <c r="U567">
        <v>25</v>
      </c>
      <c r="V567">
        <v>349</v>
      </c>
      <c r="W567">
        <v>39</v>
      </c>
      <c r="X567">
        <v>1051</v>
      </c>
      <c r="Y567">
        <v>85</v>
      </c>
      <c r="Z567">
        <v>962</v>
      </c>
      <c r="AA567">
        <v>66</v>
      </c>
      <c r="AB567">
        <v>1861</v>
      </c>
      <c r="AC567">
        <v>114</v>
      </c>
      <c r="AD567">
        <v>35</v>
      </c>
      <c r="AE567">
        <v>0</v>
      </c>
      <c r="AF567">
        <v>0</v>
      </c>
      <c r="AG567">
        <v>0</v>
      </c>
      <c r="AH567">
        <v>2</v>
      </c>
      <c r="AI567">
        <v>0</v>
      </c>
      <c r="AJ567">
        <v>58</v>
      </c>
      <c r="AK567">
        <v>0</v>
      </c>
      <c r="AL567">
        <v>20</v>
      </c>
      <c r="AM567">
        <v>0</v>
      </c>
      <c r="AN567">
        <v>108</v>
      </c>
      <c r="AO567">
        <v>34</v>
      </c>
      <c r="AP567">
        <v>1811</v>
      </c>
      <c r="AQ567">
        <v>80</v>
      </c>
      <c r="AR567">
        <v>346</v>
      </c>
      <c r="AS567">
        <v>13</v>
      </c>
      <c r="AT567">
        <v>1667</v>
      </c>
      <c r="AU567">
        <v>138</v>
      </c>
      <c r="AV567">
        <v>1929</v>
      </c>
      <c r="AW567">
        <v>88</v>
      </c>
      <c r="AX567">
        <v>84</v>
      </c>
      <c r="AY567">
        <v>63</v>
      </c>
      <c r="AZ567">
        <v>12</v>
      </c>
      <c r="BA567">
        <v>0</v>
      </c>
      <c r="BB567">
        <v>72</v>
      </c>
      <c r="BC567">
        <v>63</v>
      </c>
      <c r="BD567">
        <v>220</v>
      </c>
      <c r="BE567">
        <v>79</v>
      </c>
      <c r="BF567">
        <v>564</v>
      </c>
      <c r="BG567">
        <v>22</v>
      </c>
      <c r="BH567">
        <v>438</v>
      </c>
      <c r="BI567">
        <v>18</v>
      </c>
      <c r="BJ567">
        <v>240</v>
      </c>
      <c r="BK567">
        <v>4</v>
      </c>
      <c r="BL567">
        <v>892</v>
      </c>
      <c r="BM567">
        <v>99</v>
      </c>
      <c r="BN567">
        <v>818</v>
      </c>
      <c r="BO567">
        <v>91</v>
      </c>
      <c r="BP567">
        <v>74</v>
      </c>
      <c r="BQ567">
        <v>8</v>
      </c>
      <c r="BR567">
        <v>209</v>
      </c>
      <c r="BS567">
        <v>46</v>
      </c>
      <c r="BT567">
        <v>535</v>
      </c>
      <c r="BU567">
        <v>41</v>
      </c>
      <c r="BV567">
        <v>377</v>
      </c>
      <c r="BW567">
        <v>59</v>
      </c>
      <c r="BX567">
        <v>189</v>
      </c>
      <c r="BY567">
        <v>45</v>
      </c>
      <c r="BZ567">
        <v>340</v>
      </c>
      <c r="CA567">
        <v>52</v>
      </c>
      <c r="CB567">
        <v>531</v>
      </c>
      <c r="CC567">
        <v>52</v>
      </c>
      <c r="CD567">
        <v>986</v>
      </c>
      <c r="CE567">
        <v>93</v>
      </c>
      <c r="CF567">
        <v>496</v>
      </c>
      <c r="CG567">
        <v>6</v>
      </c>
      <c r="CH567">
        <v>151</v>
      </c>
      <c r="CI567">
        <v>1862</v>
      </c>
      <c r="CJ567">
        <v>1242</v>
      </c>
      <c r="CK567">
        <v>992</v>
      </c>
      <c r="CL567">
        <v>1831</v>
      </c>
      <c r="CM567">
        <v>132</v>
      </c>
      <c r="CN567">
        <v>58</v>
      </c>
      <c r="CO567">
        <v>141</v>
      </c>
      <c r="CP567">
        <v>61</v>
      </c>
      <c r="CQ567">
        <v>114</v>
      </c>
      <c r="CR567">
        <v>36</v>
      </c>
      <c r="CS567">
        <v>78</v>
      </c>
      <c r="CT567">
        <v>43</v>
      </c>
      <c r="CU567">
        <v>37</v>
      </c>
      <c r="CV567">
        <v>14</v>
      </c>
      <c r="CW567">
        <v>46</v>
      </c>
      <c r="CX567">
        <v>176</v>
      </c>
      <c r="CY567">
        <v>87</v>
      </c>
      <c r="CZ567">
        <v>40</v>
      </c>
      <c r="DA567">
        <v>55</v>
      </c>
      <c r="DB567">
        <v>54</v>
      </c>
      <c r="DC567">
        <v>35</v>
      </c>
      <c r="DD567">
        <v>116</v>
      </c>
      <c r="DE567">
        <v>439</v>
      </c>
      <c r="DF567">
        <v>569</v>
      </c>
      <c r="DG567">
        <v>402</v>
      </c>
      <c r="DH567">
        <v>108</v>
      </c>
      <c r="DI567">
        <v>69</v>
      </c>
      <c r="DJ567">
        <v>30</v>
      </c>
      <c r="DK567">
        <v>98</v>
      </c>
      <c r="DL567">
        <v>84</v>
      </c>
      <c r="DM567">
        <v>1818</v>
      </c>
      <c r="DN567">
        <v>214</v>
      </c>
      <c r="DO567">
        <v>657</v>
      </c>
      <c r="DP567">
        <v>351</v>
      </c>
      <c r="DQ567">
        <v>39</v>
      </c>
      <c r="DR567">
        <v>43</v>
      </c>
      <c r="DS567">
        <v>28</v>
      </c>
      <c r="DT567">
        <v>60</v>
      </c>
      <c r="DU567">
        <v>10</v>
      </c>
      <c r="DV567">
        <v>98</v>
      </c>
      <c r="DW567">
        <v>1008</v>
      </c>
      <c r="DX567" t="s">
        <v>1524</v>
      </c>
      <c r="DY567" t="s">
        <v>1091</v>
      </c>
      <c r="DZ567" t="s">
        <v>1726</v>
      </c>
      <c r="EA567" s="68" t="s">
        <v>700</v>
      </c>
      <c r="EB567">
        <v>56208</v>
      </c>
      <c r="EC567">
        <v>2.5</v>
      </c>
      <c r="ED567">
        <v>13.8</v>
      </c>
      <c r="EE567">
        <v>1.7</v>
      </c>
      <c r="EF567">
        <v>12.9</v>
      </c>
      <c r="EG567">
        <v>16.100000000000001</v>
      </c>
      <c r="EH567">
        <v>6.9</v>
      </c>
      <c r="EI567">
        <v>9.1</v>
      </c>
      <c r="EJ567">
        <v>6.4</v>
      </c>
      <c r="EK567">
        <v>7</v>
      </c>
      <c r="EL567">
        <v>1.2</v>
      </c>
      <c r="EM567">
        <v>4.4000000000000004</v>
      </c>
      <c r="EN567">
        <v>3.5</v>
      </c>
      <c r="EO567">
        <v>3.4</v>
      </c>
      <c r="EP567">
        <v>2.9</v>
      </c>
      <c r="EQ567">
        <v>2.1</v>
      </c>
      <c r="ER567">
        <v>36.700000000000003</v>
      </c>
      <c r="ET567">
        <v>100</v>
      </c>
      <c r="EU567">
        <v>25.6</v>
      </c>
      <c r="EV567">
        <v>48.7</v>
      </c>
      <c r="EW567">
        <v>32.6</v>
      </c>
      <c r="EX567">
        <v>1.8</v>
      </c>
      <c r="EY567">
        <v>1.8</v>
      </c>
      <c r="EZ567">
        <v>20.6</v>
      </c>
      <c r="FA567">
        <v>62.8</v>
      </c>
      <c r="FB567">
        <v>14.3</v>
      </c>
      <c r="FC567">
        <v>3.7</v>
      </c>
      <c r="FD567">
        <v>2.8</v>
      </c>
      <c r="FE567">
        <v>16.399999999999999</v>
      </c>
      <c r="FF567">
        <v>2.5</v>
      </c>
      <c r="FG567">
        <v>3.2</v>
      </c>
      <c r="FH567">
        <v>2.1</v>
      </c>
      <c r="FI567">
        <v>4.3</v>
      </c>
      <c r="FJ567">
        <v>4.4000000000000004</v>
      </c>
      <c r="FK567">
        <v>12.9</v>
      </c>
      <c r="FL567">
        <v>11.8</v>
      </c>
      <c r="FM567">
        <v>5.7</v>
      </c>
      <c r="FN567">
        <v>6.6</v>
      </c>
      <c r="FO567">
        <v>12.3</v>
      </c>
      <c r="FP567">
        <v>7.1</v>
      </c>
      <c r="FQ567">
        <v>3.8</v>
      </c>
      <c r="FR567">
        <v>1.2</v>
      </c>
      <c r="FS567">
        <v>40</v>
      </c>
      <c r="FZ567" s="115" t="s">
        <v>1871</v>
      </c>
      <c r="GA567" s="115" t="s">
        <v>1871</v>
      </c>
      <c r="GB567" t="s">
        <v>1373</v>
      </c>
      <c r="GC567" s="68" t="s">
        <v>2364</v>
      </c>
    </row>
    <row r="568" spans="1:185" x14ac:dyDescent="0.25">
      <c r="A568">
        <v>56209</v>
      </c>
      <c r="B568">
        <v>2168</v>
      </c>
      <c r="C568">
        <v>76</v>
      </c>
      <c r="D568">
        <v>501</v>
      </c>
      <c r="E568">
        <v>8</v>
      </c>
      <c r="F568">
        <v>1278</v>
      </c>
      <c r="G568">
        <v>68</v>
      </c>
      <c r="H568">
        <v>389</v>
      </c>
      <c r="I568">
        <v>0</v>
      </c>
      <c r="J568">
        <v>159</v>
      </c>
      <c r="K568">
        <v>3</v>
      </c>
      <c r="L568">
        <v>342</v>
      </c>
      <c r="M568">
        <v>5</v>
      </c>
      <c r="N568">
        <v>129</v>
      </c>
      <c r="O568">
        <v>2</v>
      </c>
      <c r="P568">
        <v>243</v>
      </c>
      <c r="Q568">
        <v>20</v>
      </c>
      <c r="R568">
        <v>260</v>
      </c>
      <c r="S568">
        <v>16</v>
      </c>
      <c r="T568">
        <v>307</v>
      </c>
      <c r="U568">
        <v>17</v>
      </c>
      <c r="V568">
        <v>339</v>
      </c>
      <c r="W568">
        <v>13</v>
      </c>
      <c r="X568">
        <v>1146</v>
      </c>
      <c r="Y568">
        <v>49</v>
      </c>
      <c r="Z568">
        <v>1022</v>
      </c>
      <c r="AA568">
        <v>27</v>
      </c>
      <c r="AB568">
        <v>2142</v>
      </c>
      <c r="AC568">
        <v>76</v>
      </c>
      <c r="AD568">
        <v>0</v>
      </c>
      <c r="AE568">
        <v>0</v>
      </c>
      <c r="AF568">
        <v>0</v>
      </c>
      <c r="AG568">
        <v>0</v>
      </c>
      <c r="AH568">
        <v>3</v>
      </c>
      <c r="AI568">
        <v>0</v>
      </c>
      <c r="AJ568">
        <v>6</v>
      </c>
      <c r="AK568">
        <v>0</v>
      </c>
      <c r="AL568">
        <v>17</v>
      </c>
      <c r="AM568">
        <v>0</v>
      </c>
      <c r="AN568">
        <v>72</v>
      </c>
      <c r="AO568">
        <v>0</v>
      </c>
      <c r="AP568">
        <v>2088</v>
      </c>
      <c r="AQ568">
        <v>76</v>
      </c>
      <c r="AR568">
        <v>292</v>
      </c>
      <c r="AS568">
        <v>2</v>
      </c>
      <c r="AT568">
        <v>1876</v>
      </c>
      <c r="AU568">
        <v>74</v>
      </c>
      <c r="AV568">
        <v>2140</v>
      </c>
      <c r="AW568">
        <v>76</v>
      </c>
      <c r="AX568">
        <v>28</v>
      </c>
      <c r="AY568">
        <v>0</v>
      </c>
      <c r="AZ568">
        <v>10</v>
      </c>
      <c r="BA568">
        <v>0</v>
      </c>
      <c r="BB568">
        <v>18</v>
      </c>
      <c r="BC568">
        <v>0</v>
      </c>
      <c r="BD568">
        <v>87</v>
      </c>
      <c r="BE568">
        <v>5</v>
      </c>
      <c r="BF568">
        <v>488</v>
      </c>
      <c r="BG568">
        <v>35</v>
      </c>
      <c r="BH568">
        <v>674</v>
      </c>
      <c r="BI568">
        <v>24</v>
      </c>
      <c r="BJ568">
        <v>289</v>
      </c>
      <c r="BK568">
        <v>2</v>
      </c>
      <c r="BL568">
        <v>1090</v>
      </c>
      <c r="BM568">
        <v>49</v>
      </c>
      <c r="BN568">
        <v>1063</v>
      </c>
      <c r="BO568">
        <v>47</v>
      </c>
      <c r="BP568">
        <v>27</v>
      </c>
      <c r="BQ568">
        <v>2</v>
      </c>
      <c r="BR568">
        <v>188</v>
      </c>
      <c r="BS568">
        <v>19</v>
      </c>
      <c r="BT568">
        <v>843</v>
      </c>
      <c r="BU568">
        <v>27</v>
      </c>
      <c r="BV568">
        <v>312</v>
      </c>
      <c r="BW568">
        <v>36</v>
      </c>
      <c r="BX568">
        <v>123</v>
      </c>
      <c r="BY568">
        <v>5</v>
      </c>
      <c r="BZ568">
        <v>211</v>
      </c>
      <c r="CA568">
        <v>25</v>
      </c>
      <c r="CB568">
        <v>407</v>
      </c>
      <c r="CC568">
        <v>25</v>
      </c>
      <c r="CD568">
        <v>938</v>
      </c>
      <c r="CE568">
        <v>33</v>
      </c>
      <c r="CF568">
        <v>821</v>
      </c>
      <c r="CG568">
        <v>18</v>
      </c>
      <c r="CH568">
        <v>76</v>
      </c>
      <c r="CI568">
        <v>2092</v>
      </c>
      <c r="CJ568">
        <v>1619</v>
      </c>
      <c r="CK568">
        <v>828</v>
      </c>
      <c r="CL568">
        <v>1967</v>
      </c>
      <c r="CM568">
        <v>65</v>
      </c>
      <c r="CN568">
        <v>19</v>
      </c>
      <c r="CO568">
        <v>109</v>
      </c>
      <c r="CP568">
        <v>94</v>
      </c>
      <c r="CQ568">
        <v>159</v>
      </c>
      <c r="CR568">
        <v>36</v>
      </c>
      <c r="CS568">
        <v>159</v>
      </c>
      <c r="CT568">
        <v>69</v>
      </c>
      <c r="CU568">
        <v>3</v>
      </c>
      <c r="CV568">
        <v>38</v>
      </c>
      <c r="CW568">
        <v>50</v>
      </c>
      <c r="CX568">
        <v>279</v>
      </c>
      <c r="CY568">
        <v>71</v>
      </c>
      <c r="CZ568">
        <v>48</v>
      </c>
      <c r="DA568">
        <v>58</v>
      </c>
      <c r="DB568">
        <v>32</v>
      </c>
      <c r="DC568">
        <v>28</v>
      </c>
      <c r="DD568">
        <v>51</v>
      </c>
      <c r="DE568">
        <v>300</v>
      </c>
      <c r="DF568">
        <v>593</v>
      </c>
      <c r="DG568">
        <v>487</v>
      </c>
      <c r="DH568">
        <v>159</v>
      </c>
      <c r="DI568">
        <v>33</v>
      </c>
      <c r="DJ568">
        <v>24</v>
      </c>
      <c r="DK568">
        <v>73</v>
      </c>
      <c r="DL568">
        <v>52</v>
      </c>
      <c r="DM568">
        <v>1938</v>
      </c>
      <c r="DN568">
        <v>210</v>
      </c>
      <c r="DO568">
        <v>742</v>
      </c>
      <c r="DP568">
        <v>151</v>
      </c>
      <c r="DQ568">
        <v>27</v>
      </c>
      <c r="DR568">
        <v>25</v>
      </c>
      <c r="DS568">
        <v>22</v>
      </c>
      <c r="DT568">
        <v>17</v>
      </c>
      <c r="DU568">
        <v>7</v>
      </c>
      <c r="DV568">
        <v>28</v>
      </c>
      <c r="DW568">
        <v>893</v>
      </c>
      <c r="DX568" t="s">
        <v>1522</v>
      </c>
      <c r="DY568" t="s">
        <v>1049</v>
      </c>
      <c r="DZ568" t="s">
        <v>1727</v>
      </c>
      <c r="EA568" s="68" t="s">
        <v>700</v>
      </c>
      <c r="EB568">
        <v>56209</v>
      </c>
      <c r="EC568">
        <v>1.2</v>
      </c>
      <c r="ED568">
        <v>2.1</v>
      </c>
      <c r="EE568">
        <v>1.7</v>
      </c>
      <c r="EF568">
        <v>2.5</v>
      </c>
      <c r="EG568">
        <v>6.3</v>
      </c>
      <c r="EH568">
        <v>5.5</v>
      </c>
      <c r="EI568">
        <v>3.6</v>
      </c>
      <c r="EJ568">
        <v>1.9</v>
      </c>
      <c r="EK568">
        <v>6.6</v>
      </c>
      <c r="EL568">
        <v>1.4</v>
      </c>
      <c r="EM568">
        <v>2</v>
      </c>
      <c r="EN568">
        <v>4.4000000000000004</v>
      </c>
      <c r="EO568">
        <v>2</v>
      </c>
      <c r="EP568">
        <v>1.2</v>
      </c>
      <c r="EQ568">
        <v>1.2</v>
      </c>
      <c r="ET568">
        <v>100</v>
      </c>
      <c r="EU568">
        <v>88.8</v>
      </c>
      <c r="EV568">
        <v>52.8</v>
      </c>
      <c r="EW568">
        <v>21.4</v>
      </c>
      <c r="EX568">
        <v>1.2</v>
      </c>
      <c r="EY568">
        <v>1.2</v>
      </c>
      <c r="EZ568">
        <v>41.1</v>
      </c>
      <c r="FA568">
        <v>68.8</v>
      </c>
      <c r="FB568">
        <v>51.3</v>
      </c>
      <c r="FC568">
        <v>0.8</v>
      </c>
      <c r="FD568">
        <v>1.3</v>
      </c>
      <c r="FE568">
        <v>5.6</v>
      </c>
      <c r="FF568">
        <v>3.6</v>
      </c>
      <c r="FG568">
        <v>2.7</v>
      </c>
      <c r="FH568">
        <v>1</v>
      </c>
      <c r="FI568">
        <v>2</v>
      </c>
      <c r="FJ568">
        <v>2</v>
      </c>
      <c r="FK568">
        <v>9.3000000000000007</v>
      </c>
      <c r="FL568">
        <v>8.1</v>
      </c>
      <c r="FM568">
        <v>2.1</v>
      </c>
      <c r="FN568">
        <v>5.8</v>
      </c>
      <c r="FO568">
        <v>3.9</v>
      </c>
      <c r="FP568">
        <v>4.5999999999999996</v>
      </c>
      <c r="FQ568">
        <v>2.2000000000000002</v>
      </c>
      <c r="FR568">
        <v>1</v>
      </c>
      <c r="FS568">
        <v>18</v>
      </c>
      <c r="FZ568" s="115" t="s">
        <v>1871</v>
      </c>
      <c r="GA568" s="115" t="s">
        <v>1871</v>
      </c>
      <c r="GB568" t="s">
        <v>1374</v>
      </c>
      <c r="GC568" s="68" t="s">
        <v>2364</v>
      </c>
    </row>
    <row r="569" spans="1:185" x14ac:dyDescent="0.25">
      <c r="A569">
        <v>56215</v>
      </c>
      <c r="B569">
        <v>4262</v>
      </c>
      <c r="C569">
        <v>116</v>
      </c>
      <c r="D569">
        <v>1008</v>
      </c>
      <c r="E569">
        <v>9</v>
      </c>
      <c r="F569">
        <v>2361</v>
      </c>
      <c r="G569">
        <v>107</v>
      </c>
      <c r="H569">
        <v>893</v>
      </c>
      <c r="I569">
        <v>0</v>
      </c>
      <c r="J569">
        <v>267</v>
      </c>
      <c r="K569">
        <v>0</v>
      </c>
      <c r="L569">
        <v>741</v>
      </c>
      <c r="M569">
        <v>9</v>
      </c>
      <c r="N569">
        <v>248</v>
      </c>
      <c r="O569">
        <v>17</v>
      </c>
      <c r="P569">
        <v>478</v>
      </c>
      <c r="Q569">
        <v>42</v>
      </c>
      <c r="R569">
        <v>450</v>
      </c>
      <c r="S569">
        <v>5</v>
      </c>
      <c r="T569">
        <v>579</v>
      </c>
      <c r="U569">
        <v>15</v>
      </c>
      <c r="V569">
        <v>606</v>
      </c>
      <c r="W569">
        <v>28</v>
      </c>
      <c r="X569">
        <v>2110</v>
      </c>
      <c r="Y569">
        <v>62</v>
      </c>
      <c r="Z569">
        <v>2152</v>
      </c>
      <c r="AA569">
        <v>54</v>
      </c>
      <c r="AB569">
        <v>4021</v>
      </c>
      <c r="AC569">
        <v>104</v>
      </c>
      <c r="AD569">
        <v>193</v>
      </c>
      <c r="AE569">
        <v>0</v>
      </c>
      <c r="AF569">
        <v>0</v>
      </c>
      <c r="AG569">
        <v>0</v>
      </c>
      <c r="AH569">
        <v>28</v>
      </c>
      <c r="AI569">
        <v>12</v>
      </c>
      <c r="AJ569">
        <v>14</v>
      </c>
      <c r="AK569">
        <v>0</v>
      </c>
      <c r="AL569">
        <v>6</v>
      </c>
      <c r="AM569">
        <v>0</v>
      </c>
      <c r="AN569">
        <v>137</v>
      </c>
      <c r="AO569">
        <v>0</v>
      </c>
      <c r="AP569">
        <v>3916</v>
      </c>
      <c r="AQ569">
        <v>104</v>
      </c>
      <c r="AR569">
        <v>597</v>
      </c>
      <c r="AS569">
        <v>3</v>
      </c>
      <c r="AT569">
        <v>3665</v>
      </c>
      <c r="AU569">
        <v>113</v>
      </c>
      <c r="AV569">
        <v>4223</v>
      </c>
      <c r="AW569">
        <v>116</v>
      </c>
      <c r="AX569">
        <v>39</v>
      </c>
      <c r="AY569">
        <v>0</v>
      </c>
      <c r="AZ569">
        <v>16</v>
      </c>
      <c r="BA569">
        <v>0</v>
      </c>
      <c r="BB569">
        <v>23</v>
      </c>
      <c r="BC569">
        <v>0</v>
      </c>
      <c r="BD569">
        <v>256</v>
      </c>
      <c r="BE569">
        <v>0</v>
      </c>
      <c r="BF569">
        <v>912</v>
      </c>
      <c r="BG569">
        <v>33</v>
      </c>
      <c r="BH569">
        <v>1252</v>
      </c>
      <c r="BI569">
        <v>52</v>
      </c>
      <c r="BJ569">
        <v>586</v>
      </c>
      <c r="BK569">
        <v>5</v>
      </c>
      <c r="BL569">
        <v>2030</v>
      </c>
      <c r="BM569">
        <v>87</v>
      </c>
      <c r="BN569">
        <v>2011</v>
      </c>
      <c r="BO569">
        <v>85</v>
      </c>
      <c r="BP569">
        <v>19</v>
      </c>
      <c r="BQ569">
        <v>2</v>
      </c>
      <c r="BR569">
        <v>331</v>
      </c>
      <c r="BS569">
        <v>20</v>
      </c>
      <c r="BT569">
        <v>1423</v>
      </c>
      <c r="BU569">
        <v>56</v>
      </c>
      <c r="BV569">
        <v>701</v>
      </c>
      <c r="BW569">
        <v>44</v>
      </c>
      <c r="BX569">
        <v>237</v>
      </c>
      <c r="BY569">
        <v>7</v>
      </c>
      <c r="BZ569">
        <v>665</v>
      </c>
      <c r="CA569">
        <v>22</v>
      </c>
      <c r="CB569">
        <v>928</v>
      </c>
      <c r="CC569">
        <v>22</v>
      </c>
      <c r="CD569">
        <v>1857</v>
      </c>
      <c r="CE569">
        <v>66</v>
      </c>
      <c r="CF569">
        <v>1465</v>
      </c>
      <c r="CG569">
        <v>28</v>
      </c>
      <c r="CH569">
        <v>116</v>
      </c>
      <c r="CI569">
        <v>4146</v>
      </c>
      <c r="CJ569">
        <v>3065</v>
      </c>
      <c r="CK569">
        <v>1849</v>
      </c>
      <c r="CL569">
        <v>4008</v>
      </c>
      <c r="CM569">
        <v>117</v>
      </c>
      <c r="CN569">
        <v>47</v>
      </c>
      <c r="CO569">
        <v>118</v>
      </c>
      <c r="CP569">
        <v>104</v>
      </c>
      <c r="CQ569">
        <v>356</v>
      </c>
      <c r="CR569">
        <v>57</v>
      </c>
      <c r="CS569">
        <v>261</v>
      </c>
      <c r="CT569">
        <v>112</v>
      </c>
      <c r="CU569">
        <v>64</v>
      </c>
      <c r="CV569">
        <v>120</v>
      </c>
      <c r="CW569">
        <v>149</v>
      </c>
      <c r="CX569">
        <v>526</v>
      </c>
      <c r="CY569">
        <v>136</v>
      </c>
      <c r="CZ569">
        <v>187</v>
      </c>
      <c r="DA569">
        <v>68</v>
      </c>
      <c r="DB569">
        <v>70</v>
      </c>
      <c r="DC569">
        <v>103</v>
      </c>
      <c r="DD569">
        <v>219</v>
      </c>
      <c r="DE569">
        <v>777</v>
      </c>
      <c r="DF569">
        <v>1206</v>
      </c>
      <c r="DG569">
        <v>946</v>
      </c>
      <c r="DH569">
        <v>363</v>
      </c>
      <c r="DI569">
        <v>61</v>
      </c>
      <c r="DJ569">
        <v>27</v>
      </c>
      <c r="DK569">
        <v>199</v>
      </c>
      <c r="DL569">
        <v>142</v>
      </c>
      <c r="DM569">
        <v>3802</v>
      </c>
      <c r="DN569">
        <v>470</v>
      </c>
      <c r="DO569">
        <v>1255</v>
      </c>
      <c r="DP569">
        <v>728</v>
      </c>
      <c r="DQ569">
        <v>113</v>
      </c>
      <c r="DR569">
        <v>84</v>
      </c>
      <c r="DS569">
        <v>131</v>
      </c>
      <c r="DT569">
        <v>53</v>
      </c>
      <c r="DU569">
        <v>62</v>
      </c>
      <c r="DV569">
        <v>195</v>
      </c>
      <c r="DW569">
        <v>1983</v>
      </c>
      <c r="DX569" t="s">
        <v>1524</v>
      </c>
      <c r="DY569" t="s">
        <v>1091</v>
      </c>
      <c r="DZ569" t="s">
        <v>1728</v>
      </c>
      <c r="EA569" s="68" t="s">
        <v>700</v>
      </c>
      <c r="EB569">
        <v>56215</v>
      </c>
      <c r="EC569">
        <v>1</v>
      </c>
      <c r="ED569">
        <v>6.3</v>
      </c>
      <c r="EE569">
        <v>0.9</v>
      </c>
      <c r="EF569">
        <v>7.6</v>
      </c>
      <c r="EG569">
        <v>5.8</v>
      </c>
      <c r="EH569">
        <v>0.8</v>
      </c>
      <c r="EI569">
        <v>3.1</v>
      </c>
      <c r="EJ569">
        <v>3</v>
      </c>
      <c r="EK569">
        <v>3.7</v>
      </c>
      <c r="EL569">
        <v>0.6</v>
      </c>
      <c r="EM569">
        <v>1.8</v>
      </c>
      <c r="EN569">
        <v>1.9</v>
      </c>
      <c r="EO569">
        <v>1.4</v>
      </c>
      <c r="EP569">
        <v>1.4</v>
      </c>
      <c r="EQ569">
        <v>0.9</v>
      </c>
      <c r="ER569">
        <v>8.6999999999999993</v>
      </c>
      <c r="ET569">
        <v>54</v>
      </c>
      <c r="EU569">
        <v>58.2</v>
      </c>
      <c r="EV569">
        <v>88.8</v>
      </c>
      <c r="EW569">
        <v>12</v>
      </c>
      <c r="EX569">
        <v>0.9</v>
      </c>
      <c r="EY569">
        <v>1</v>
      </c>
      <c r="EZ569">
        <v>34.299999999999997</v>
      </c>
      <c r="FA569">
        <v>54.4</v>
      </c>
      <c r="FB569">
        <v>45.4</v>
      </c>
      <c r="FC569">
        <v>0.6</v>
      </c>
      <c r="FD569">
        <v>1.2</v>
      </c>
      <c r="FE569">
        <v>6.6</v>
      </c>
      <c r="FF569">
        <v>2.1</v>
      </c>
      <c r="FG569">
        <v>2.5</v>
      </c>
      <c r="FH569">
        <v>1</v>
      </c>
      <c r="FI569">
        <v>2</v>
      </c>
      <c r="FJ569">
        <v>2</v>
      </c>
      <c r="FK569">
        <v>14.8</v>
      </c>
      <c r="FL569">
        <v>5.6</v>
      </c>
      <c r="FM569">
        <v>2</v>
      </c>
      <c r="FN569">
        <v>4.2</v>
      </c>
      <c r="FO569">
        <v>2.7</v>
      </c>
      <c r="FP569">
        <v>2.9</v>
      </c>
      <c r="FQ569">
        <v>1.7</v>
      </c>
      <c r="FR569">
        <v>1</v>
      </c>
      <c r="FS569">
        <v>25</v>
      </c>
      <c r="FZ569" s="115" t="s">
        <v>1871</v>
      </c>
      <c r="GA569" s="115" t="s">
        <v>1871</v>
      </c>
      <c r="GB569" t="s">
        <v>1375</v>
      </c>
      <c r="GC569" s="68" t="s">
        <v>2364</v>
      </c>
    </row>
    <row r="570" spans="1:185" x14ac:dyDescent="0.25">
      <c r="A570">
        <v>56222</v>
      </c>
      <c r="B570">
        <v>1982</v>
      </c>
      <c r="C570">
        <v>134</v>
      </c>
      <c r="D570">
        <v>564</v>
      </c>
      <c r="E570">
        <v>36</v>
      </c>
      <c r="F570">
        <v>954</v>
      </c>
      <c r="G570">
        <v>98</v>
      </c>
      <c r="H570">
        <v>464</v>
      </c>
      <c r="I570">
        <v>0</v>
      </c>
      <c r="J570">
        <v>185</v>
      </c>
      <c r="K570">
        <v>0</v>
      </c>
      <c r="L570">
        <v>379</v>
      </c>
      <c r="M570">
        <v>36</v>
      </c>
      <c r="N570">
        <v>129</v>
      </c>
      <c r="O570">
        <v>24</v>
      </c>
      <c r="P570">
        <v>224</v>
      </c>
      <c r="Q570">
        <v>32</v>
      </c>
      <c r="R570">
        <v>169</v>
      </c>
      <c r="S570">
        <v>16</v>
      </c>
      <c r="T570">
        <v>229</v>
      </c>
      <c r="U570">
        <v>21</v>
      </c>
      <c r="V570">
        <v>203</v>
      </c>
      <c r="W570">
        <v>5</v>
      </c>
      <c r="X570">
        <v>965</v>
      </c>
      <c r="Y570">
        <v>84</v>
      </c>
      <c r="Z570">
        <v>1017</v>
      </c>
      <c r="AA570">
        <v>50</v>
      </c>
      <c r="AB570">
        <v>1916</v>
      </c>
      <c r="AC570">
        <v>100</v>
      </c>
      <c r="AD570">
        <v>0</v>
      </c>
      <c r="AE570">
        <v>0</v>
      </c>
      <c r="AF570">
        <v>0</v>
      </c>
      <c r="AG570">
        <v>0</v>
      </c>
      <c r="AH570">
        <v>0</v>
      </c>
      <c r="AI570">
        <v>0</v>
      </c>
      <c r="AJ570">
        <v>66</v>
      </c>
      <c r="AK570">
        <v>34</v>
      </c>
      <c r="AL570">
        <v>0</v>
      </c>
      <c r="AM570">
        <v>0</v>
      </c>
      <c r="AN570">
        <v>147</v>
      </c>
      <c r="AO570">
        <v>59</v>
      </c>
      <c r="AP570">
        <v>1835</v>
      </c>
      <c r="AQ570">
        <v>75</v>
      </c>
      <c r="AR570">
        <v>194</v>
      </c>
      <c r="AS570">
        <v>0</v>
      </c>
      <c r="AT570">
        <v>1788</v>
      </c>
      <c r="AU570">
        <v>134</v>
      </c>
      <c r="AV570">
        <v>1909</v>
      </c>
      <c r="AW570">
        <v>86</v>
      </c>
      <c r="AX570">
        <v>73</v>
      </c>
      <c r="AY570">
        <v>48</v>
      </c>
      <c r="AZ570">
        <v>8</v>
      </c>
      <c r="BA570">
        <v>0</v>
      </c>
      <c r="BB570">
        <v>65</v>
      </c>
      <c r="BC570">
        <v>48</v>
      </c>
      <c r="BD570">
        <v>143</v>
      </c>
      <c r="BE570">
        <v>24</v>
      </c>
      <c r="BF570">
        <v>424</v>
      </c>
      <c r="BG570">
        <v>4</v>
      </c>
      <c r="BH570">
        <v>470</v>
      </c>
      <c r="BI570">
        <v>37</v>
      </c>
      <c r="BJ570">
        <v>252</v>
      </c>
      <c r="BK570">
        <v>9</v>
      </c>
      <c r="BL570">
        <v>835</v>
      </c>
      <c r="BM570">
        <v>91</v>
      </c>
      <c r="BN570">
        <v>799</v>
      </c>
      <c r="BO570">
        <v>83</v>
      </c>
      <c r="BP570">
        <v>36</v>
      </c>
      <c r="BQ570">
        <v>8</v>
      </c>
      <c r="BR570">
        <v>119</v>
      </c>
      <c r="BS570">
        <v>7</v>
      </c>
      <c r="BT570">
        <v>634</v>
      </c>
      <c r="BU570">
        <v>83</v>
      </c>
      <c r="BV570">
        <v>207</v>
      </c>
      <c r="BW570">
        <v>15</v>
      </c>
      <c r="BX570">
        <v>113</v>
      </c>
      <c r="BY570">
        <v>0</v>
      </c>
      <c r="BZ570">
        <v>146</v>
      </c>
      <c r="CA570">
        <v>27</v>
      </c>
      <c r="CB570">
        <v>409</v>
      </c>
      <c r="CC570">
        <v>60</v>
      </c>
      <c r="CD570">
        <v>802</v>
      </c>
      <c r="CE570">
        <v>49</v>
      </c>
      <c r="CF570">
        <v>771</v>
      </c>
      <c r="CG570">
        <v>25</v>
      </c>
      <c r="CH570">
        <v>134</v>
      </c>
      <c r="CI570">
        <v>1848</v>
      </c>
      <c r="CJ570">
        <v>1331</v>
      </c>
      <c r="CK570">
        <v>920</v>
      </c>
      <c r="CL570">
        <v>1773</v>
      </c>
      <c r="CM570">
        <v>130</v>
      </c>
      <c r="CN570">
        <v>45</v>
      </c>
      <c r="CO570">
        <v>145</v>
      </c>
      <c r="CP570">
        <v>59</v>
      </c>
      <c r="CQ570">
        <v>131</v>
      </c>
      <c r="CR570">
        <v>33</v>
      </c>
      <c r="CS570">
        <v>69</v>
      </c>
      <c r="CT570">
        <v>27</v>
      </c>
      <c r="CU570">
        <v>5</v>
      </c>
      <c r="CV570">
        <v>43</v>
      </c>
      <c r="CW570">
        <v>22</v>
      </c>
      <c r="CX570">
        <v>263</v>
      </c>
      <c r="CY570">
        <v>46</v>
      </c>
      <c r="CZ570">
        <v>54</v>
      </c>
      <c r="DA570">
        <v>33</v>
      </c>
      <c r="DB570">
        <v>23</v>
      </c>
      <c r="DC570">
        <v>26</v>
      </c>
      <c r="DD570">
        <v>62</v>
      </c>
      <c r="DE570">
        <v>223</v>
      </c>
      <c r="DF570">
        <v>580</v>
      </c>
      <c r="DG570">
        <v>504</v>
      </c>
      <c r="DH570">
        <v>206</v>
      </c>
      <c r="DI570">
        <v>37</v>
      </c>
      <c r="DJ570">
        <v>32</v>
      </c>
      <c r="DK570">
        <v>39</v>
      </c>
      <c r="DL570">
        <v>26</v>
      </c>
      <c r="DM570">
        <v>1709</v>
      </c>
      <c r="DN570">
        <v>299</v>
      </c>
      <c r="DO570">
        <v>587</v>
      </c>
      <c r="DP570">
        <v>216</v>
      </c>
      <c r="DQ570">
        <v>50</v>
      </c>
      <c r="DR570">
        <v>7</v>
      </c>
      <c r="DS570">
        <v>6</v>
      </c>
      <c r="DT570">
        <v>5</v>
      </c>
      <c r="DU570">
        <v>23</v>
      </c>
      <c r="DV570">
        <v>93</v>
      </c>
      <c r="DW570">
        <v>803</v>
      </c>
      <c r="DX570" t="s">
        <v>1524</v>
      </c>
      <c r="DY570" t="s">
        <v>1027</v>
      </c>
      <c r="DZ570" t="s">
        <v>1729</v>
      </c>
      <c r="EA570" s="68" t="s">
        <v>700</v>
      </c>
      <c r="EB570">
        <v>56222</v>
      </c>
      <c r="EC570">
        <v>2.8</v>
      </c>
      <c r="ED570">
        <v>9</v>
      </c>
      <c r="EE570">
        <v>7.1</v>
      </c>
      <c r="EF570">
        <v>11.9</v>
      </c>
      <c r="EG570">
        <v>10.3</v>
      </c>
      <c r="EH570">
        <v>7.1</v>
      </c>
      <c r="EI570">
        <v>7.1</v>
      </c>
      <c r="EJ570">
        <v>2.6</v>
      </c>
      <c r="EK570">
        <v>7.2</v>
      </c>
      <c r="EL570">
        <v>5.0999999999999996</v>
      </c>
      <c r="EM570">
        <v>3.8</v>
      </c>
      <c r="EN570">
        <v>3.7</v>
      </c>
      <c r="EO570">
        <v>3.8</v>
      </c>
      <c r="EP570">
        <v>2.8</v>
      </c>
      <c r="EQ570">
        <v>2.8</v>
      </c>
      <c r="EU570">
        <v>16.899999999999999</v>
      </c>
      <c r="EW570">
        <v>18.8</v>
      </c>
      <c r="EX570">
        <v>2.5</v>
      </c>
      <c r="EY570">
        <v>2.4</v>
      </c>
      <c r="EZ570">
        <v>20.100000000000001</v>
      </c>
      <c r="FA570">
        <v>76.900000000000006</v>
      </c>
      <c r="FB570">
        <v>20.3</v>
      </c>
      <c r="FC570">
        <v>8.6</v>
      </c>
      <c r="FD570">
        <v>3.1</v>
      </c>
      <c r="FE570">
        <v>15.9</v>
      </c>
      <c r="FF570">
        <v>1.4</v>
      </c>
      <c r="FG570">
        <v>4.7</v>
      </c>
      <c r="FH570">
        <v>5.5</v>
      </c>
      <c r="FI570">
        <v>4.3</v>
      </c>
      <c r="FJ570">
        <v>4.0999999999999996</v>
      </c>
      <c r="FK570">
        <v>24.4</v>
      </c>
      <c r="FL570">
        <v>6</v>
      </c>
      <c r="FM570">
        <v>5.0999999999999996</v>
      </c>
      <c r="FN570">
        <v>5.6</v>
      </c>
      <c r="FO570">
        <v>14.3</v>
      </c>
      <c r="FP570">
        <v>9.3000000000000007</v>
      </c>
      <c r="FQ570">
        <v>4.7</v>
      </c>
      <c r="FR570">
        <v>3.6</v>
      </c>
      <c r="FS570">
        <v>18</v>
      </c>
      <c r="FZ570" s="115" t="s">
        <v>1871</v>
      </c>
      <c r="GA570" s="115" t="s">
        <v>1871</v>
      </c>
      <c r="GB570" t="s">
        <v>1376</v>
      </c>
      <c r="GC570" s="68" t="s">
        <v>2364</v>
      </c>
    </row>
    <row r="571" spans="1:185" x14ac:dyDescent="0.25">
      <c r="A571">
        <v>56232</v>
      </c>
      <c r="B571">
        <v>2445</v>
      </c>
      <c r="C571">
        <v>58</v>
      </c>
      <c r="D571">
        <v>612</v>
      </c>
      <c r="E571">
        <v>6</v>
      </c>
      <c r="F571">
        <v>1244</v>
      </c>
      <c r="G571">
        <v>52</v>
      </c>
      <c r="H571">
        <v>589</v>
      </c>
      <c r="I571">
        <v>0</v>
      </c>
      <c r="J571">
        <v>136</v>
      </c>
      <c r="K571">
        <v>0</v>
      </c>
      <c r="L571">
        <v>476</v>
      </c>
      <c r="M571">
        <v>6</v>
      </c>
      <c r="N571">
        <v>155</v>
      </c>
      <c r="O571">
        <v>5</v>
      </c>
      <c r="P571">
        <v>172</v>
      </c>
      <c r="Q571">
        <v>9</v>
      </c>
      <c r="R571">
        <v>289</v>
      </c>
      <c r="S571">
        <v>26</v>
      </c>
      <c r="T571">
        <v>215</v>
      </c>
      <c r="U571">
        <v>5</v>
      </c>
      <c r="V571">
        <v>413</v>
      </c>
      <c r="W571">
        <v>7</v>
      </c>
      <c r="X571">
        <v>1236</v>
      </c>
      <c r="Y571">
        <v>32</v>
      </c>
      <c r="Z571">
        <v>1209</v>
      </c>
      <c r="AA571">
        <v>26</v>
      </c>
      <c r="AB571">
        <v>2356</v>
      </c>
      <c r="AC571">
        <v>55</v>
      </c>
      <c r="AD571">
        <v>43</v>
      </c>
      <c r="AE571">
        <v>0</v>
      </c>
      <c r="AF571">
        <v>5</v>
      </c>
      <c r="AG571">
        <v>0</v>
      </c>
      <c r="AH571">
        <v>6</v>
      </c>
      <c r="AI571">
        <v>1</v>
      </c>
      <c r="AJ571">
        <v>28</v>
      </c>
      <c r="AK571">
        <v>2</v>
      </c>
      <c r="AL571">
        <v>7</v>
      </c>
      <c r="AM571">
        <v>0</v>
      </c>
      <c r="AN571">
        <v>76</v>
      </c>
      <c r="AO571">
        <v>5</v>
      </c>
      <c r="AP571">
        <v>2306</v>
      </c>
      <c r="AQ571">
        <v>50</v>
      </c>
      <c r="AR571">
        <v>398</v>
      </c>
      <c r="AS571">
        <v>0</v>
      </c>
      <c r="AT571">
        <v>2047</v>
      </c>
      <c r="AU571">
        <v>58</v>
      </c>
      <c r="AV571">
        <v>2383</v>
      </c>
      <c r="AW571">
        <v>49</v>
      </c>
      <c r="AX571">
        <v>62</v>
      </c>
      <c r="AY571">
        <v>9</v>
      </c>
      <c r="AZ571">
        <v>24</v>
      </c>
      <c r="BA571">
        <v>5</v>
      </c>
      <c r="BB571">
        <v>38</v>
      </c>
      <c r="BC571">
        <v>4</v>
      </c>
      <c r="BD571">
        <v>140</v>
      </c>
      <c r="BE571">
        <v>3</v>
      </c>
      <c r="BF571">
        <v>610</v>
      </c>
      <c r="BG571">
        <v>12</v>
      </c>
      <c r="BH571">
        <v>589</v>
      </c>
      <c r="BI571">
        <v>27</v>
      </c>
      <c r="BJ571">
        <v>339</v>
      </c>
      <c r="BK571">
        <v>5</v>
      </c>
      <c r="BL571">
        <v>1066</v>
      </c>
      <c r="BM571">
        <v>47</v>
      </c>
      <c r="BN571">
        <v>1051</v>
      </c>
      <c r="BO571">
        <v>44</v>
      </c>
      <c r="BP571">
        <v>15</v>
      </c>
      <c r="BQ571">
        <v>3</v>
      </c>
      <c r="BR571">
        <v>178</v>
      </c>
      <c r="BS571">
        <v>5</v>
      </c>
      <c r="BT571">
        <v>792</v>
      </c>
      <c r="BU571">
        <v>34</v>
      </c>
      <c r="BV571">
        <v>315</v>
      </c>
      <c r="BW571">
        <v>13</v>
      </c>
      <c r="BX571">
        <v>137</v>
      </c>
      <c r="BY571">
        <v>5</v>
      </c>
      <c r="BZ571">
        <v>180</v>
      </c>
      <c r="CA571">
        <v>6</v>
      </c>
      <c r="CB571">
        <v>357</v>
      </c>
      <c r="CC571">
        <v>9</v>
      </c>
      <c r="CD571">
        <v>1326</v>
      </c>
      <c r="CE571">
        <v>37</v>
      </c>
      <c r="CF571">
        <v>757</v>
      </c>
      <c r="CG571">
        <v>12</v>
      </c>
      <c r="CH571">
        <v>58</v>
      </c>
      <c r="CI571">
        <v>2387</v>
      </c>
      <c r="CJ571">
        <v>1818</v>
      </c>
      <c r="CK571">
        <v>1110</v>
      </c>
      <c r="CL571">
        <v>2297</v>
      </c>
      <c r="CM571">
        <v>88</v>
      </c>
      <c r="CN571">
        <v>7</v>
      </c>
      <c r="CO571">
        <v>130</v>
      </c>
      <c r="CP571">
        <v>54</v>
      </c>
      <c r="CQ571">
        <v>166</v>
      </c>
      <c r="CR571">
        <v>17</v>
      </c>
      <c r="CS571">
        <v>167</v>
      </c>
      <c r="CT571">
        <v>36</v>
      </c>
      <c r="CU571">
        <v>6</v>
      </c>
      <c r="CV571">
        <v>75</v>
      </c>
      <c r="CW571">
        <v>56</v>
      </c>
      <c r="CX571">
        <v>394</v>
      </c>
      <c r="CY571">
        <v>43</v>
      </c>
      <c r="CZ571">
        <v>49</v>
      </c>
      <c r="DA571">
        <v>31</v>
      </c>
      <c r="DB571">
        <v>60</v>
      </c>
      <c r="DC571">
        <v>15</v>
      </c>
      <c r="DD571">
        <v>83</v>
      </c>
      <c r="DE571">
        <v>311</v>
      </c>
      <c r="DF571">
        <v>749</v>
      </c>
      <c r="DG571">
        <v>627</v>
      </c>
      <c r="DH571">
        <v>198</v>
      </c>
      <c r="DI571">
        <v>26</v>
      </c>
      <c r="DJ571">
        <v>10</v>
      </c>
      <c r="DK571">
        <v>96</v>
      </c>
      <c r="DL571">
        <v>77</v>
      </c>
      <c r="DM571">
        <v>2136</v>
      </c>
      <c r="DN571">
        <v>341</v>
      </c>
      <c r="DO571">
        <v>815</v>
      </c>
      <c r="DP571">
        <v>245</v>
      </c>
      <c r="DQ571">
        <v>43</v>
      </c>
      <c r="DR571">
        <v>36</v>
      </c>
      <c r="DS571">
        <v>34</v>
      </c>
      <c r="DT571">
        <v>26</v>
      </c>
      <c r="DU571">
        <v>16</v>
      </c>
      <c r="DV571">
        <v>58</v>
      </c>
      <c r="DW571">
        <v>1060</v>
      </c>
      <c r="DX571" t="s">
        <v>1524</v>
      </c>
      <c r="DY571" t="s">
        <v>1052</v>
      </c>
      <c r="DZ571" t="s">
        <v>1730</v>
      </c>
      <c r="EA571" s="68" t="s">
        <v>700</v>
      </c>
      <c r="EB571">
        <v>56232</v>
      </c>
      <c r="EC571">
        <v>1.1000000000000001</v>
      </c>
      <c r="ED571">
        <v>12.1</v>
      </c>
      <c r="EE571">
        <v>1.7</v>
      </c>
      <c r="EF571">
        <v>3.1</v>
      </c>
      <c r="EG571">
        <v>4</v>
      </c>
      <c r="EH571">
        <v>6.8</v>
      </c>
      <c r="EI571">
        <v>2.2999999999999998</v>
      </c>
      <c r="EJ571">
        <v>1.5</v>
      </c>
      <c r="EK571">
        <v>6.6</v>
      </c>
      <c r="EL571">
        <v>1.3</v>
      </c>
      <c r="EM571">
        <v>1.9</v>
      </c>
      <c r="EN571">
        <v>2.9</v>
      </c>
      <c r="EO571">
        <v>1.4</v>
      </c>
      <c r="EP571">
        <v>1.2</v>
      </c>
      <c r="EQ571">
        <v>1.1000000000000001</v>
      </c>
      <c r="ER571">
        <v>32.1</v>
      </c>
      <c r="ES571">
        <v>97.3</v>
      </c>
      <c r="ET571">
        <v>30.4</v>
      </c>
      <c r="EU571">
        <v>18.600000000000001</v>
      </c>
      <c r="EV571">
        <v>82.3</v>
      </c>
      <c r="EW571">
        <v>9.4</v>
      </c>
      <c r="EX571">
        <v>1</v>
      </c>
      <c r="EY571">
        <v>1</v>
      </c>
      <c r="EZ571">
        <v>14.8</v>
      </c>
      <c r="FA571">
        <v>27.7</v>
      </c>
      <c r="FB571">
        <v>14</v>
      </c>
      <c r="FC571">
        <v>4.3</v>
      </c>
      <c r="FD571">
        <v>1.3</v>
      </c>
      <c r="FE571">
        <v>3</v>
      </c>
      <c r="FF571">
        <v>1.8</v>
      </c>
      <c r="FG571">
        <v>3</v>
      </c>
      <c r="FH571">
        <v>1.6</v>
      </c>
      <c r="FI571">
        <v>2.1</v>
      </c>
      <c r="FJ571">
        <v>2.1</v>
      </c>
      <c r="FK571">
        <v>33.1</v>
      </c>
      <c r="FL571">
        <v>3</v>
      </c>
      <c r="FM571">
        <v>2.6</v>
      </c>
      <c r="FN571">
        <v>2.1</v>
      </c>
      <c r="FO571">
        <v>3.7</v>
      </c>
      <c r="FP571">
        <v>1.9</v>
      </c>
      <c r="FQ571">
        <v>1.6</v>
      </c>
      <c r="FR571">
        <v>1.6</v>
      </c>
      <c r="FS571">
        <v>5</v>
      </c>
      <c r="FZ571" s="115" t="s">
        <v>1871</v>
      </c>
      <c r="GA571" s="115" t="s">
        <v>1871</v>
      </c>
      <c r="GB571" t="s">
        <v>1377</v>
      </c>
      <c r="GC571" s="68" t="s">
        <v>2364</v>
      </c>
    </row>
    <row r="572" spans="1:185" x14ac:dyDescent="0.25">
      <c r="A572">
        <v>56241</v>
      </c>
      <c r="B572">
        <v>3797</v>
      </c>
      <c r="C572">
        <v>324</v>
      </c>
      <c r="D572">
        <v>881</v>
      </c>
      <c r="E572">
        <v>132</v>
      </c>
      <c r="F572">
        <v>2170</v>
      </c>
      <c r="G572">
        <v>192</v>
      </c>
      <c r="H572">
        <v>746</v>
      </c>
      <c r="I572">
        <v>0</v>
      </c>
      <c r="J572">
        <v>333</v>
      </c>
      <c r="K572">
        <v>44</v>
      </c>
      <c r="L572">
        <v>548</v>
      </c>
      <c r="M572">
        <v>88</v>
      </c>
      <c r="N572">
        <v>251</v>
      </c>
      <c r="O572">
        <v>19</v>
      </c>
      <c r="P572">
        <v>396</v>
      </c>
      <c r="Q572">
        <v>80</v>
      </c>
      <c r="R572">
        <v>425</v>
      </c>
      <c r="S572">
        <v>72</v>
      </c>
      <c r="T572">
        <v>453</v>
      </c>
      <c r="U572">
        <v>5</v>
      </c>
      <c r="V572">
        <v>645</v>
      </c>
      <c r="W572">
        <v>16</v>
      </c>
      <c r="X572">
        <v>1918</v>
      </c>
      <c r="Y572">
        <v>215</v>
      </c>
      <c r="Z572">
        <v>1879</v>
      </c>
      <c r="AA572">
        <v>109</v>
      </c>
      <c r="AB572">
        <v>3211</v>
      </c>
      <c r="AC572">
        <v>131</v>
      </c>
      <c r="AD572">
        <v>24</v>
      </c>
      <c r="AE572">
        <v>0</v>
      </c>
      <c r="AF572">
        <v>441</v>
      </c>
      <c r="AG572">
        <v>168</v>
      </c>
      <c r="AH572">
        <v>5</v>
      </c>
      <c r="AI572">
        <v>0</v>
      </c>
      <c r="AJ572">
        <v>4</v>
      </c>
      <c r="AK572">
        <v>0</v>
      </c>
      <c r="AL572">
        <v>112</v>
      </c>
      <c r="AM572">
        <v>25</v>
      </c>
      <c r="AN572">
        <v>261</v>
      </c>
      <c r="AO572">
        <v>106</v>
      </c>
      <c r="AP572">
        <v>3089</v>
      </c>
      <c r="AQ572">
        <v>100</v>
      </c>
      <c r="AR572">
        <v>559</v>
      </c>
      <c r="AS572">
        <v>6</v>
      </c>
      <c r="AT572">
        <v>3238</v>
      </c>
      <c r="AU572">
        <v>318</v>
      </c>
      <c r="AV572">
        <v>3769</v>
      </c>
      <c r="AW572">
        <v>323</v>
      </c>
      <c r="AX572">
        <v>28</v>
      </c>
      <c r="AY572">
        <v>1</v>
      </c>
      <c r="AZ572">
        <v>23</v>
      </c>
      <c r="BA572">
        <v>0</v>
      </c>
      <c r="BB572">
        <v>5</v>
      </c>
      <c r="BC572">
        <v>1</v>
      </c>
      <c r="BD572">
        <v>108</v>
      </c>
      <c r="BE572">
        <v>4</v>
      </c>
      <c r="BF572">
        <v>978</v>
      </c>
      <c r="BG572">
        <v>91</v>
      </c>
      <c r="BH572">
        <v>1136</v>
      </c>
      <c r="BI572">
        <v>76</v>
      </c>
      <c r="BJ572">
        <v>443</v>
      </c>
      <c r="BK572">
        <v>2</v>
      </c>
      <c r="BL572">
        <v>1679</v>
      </c>
      <c r="BM572">
        <v>143</v>
      </c>
      <c r="BN572">
        <v>1644</v>
      </c>
      <c r="BO572">
        <v>143</v>
      </c>
      <c r="BP572">
        <v>35</v>
      </c>
      <c r="BQ572">
        <v>0</v>
      </c>
      <c r="BR572">
        <v>491</v>
      </c>
      <c r="BS572">
        <v>49</v>
      </c>
      <c r="BT572">
        <v>1142</v>
      </c>
      <c r="BU572">
        <v>60</v>
      </c>
      <c r="BV572">
        <v>677</v>
      </c>
      <c r="BW572">
        <v>83</v>
      </c>
      <c r="BX572">
        <v>351</v>
      </c>
      <c r="BY572">
        <v>49</v>
      </c>
      <c r="BZ572">
        <v>644</v>
      </c>
      <c r="CA572">
        <v>143</v>
      </c>
      <c r="CB572">
        <v>856</v>
      </c>
      <c r="CC572">
        <v>146</v>
      </c>
      <c r="CD572">
        <v>1377</v>
      </c>
      <c r="CE572">
        <v>151</v>
      </c>
      <c r="CF572">
        <v>1497</v>
      </c>
      <c r="CG572">
        <v>27</v>
      </c>
      <c r="CH572">
        <v>324</v>
      </c>
      <c r="CI572">
        <v>3473</v>
      </c>
      <c r="CJ572">
        <v>2646</v>
      </c>
      <c r="CK572">
        <v>1536</v>
      </c>
      <c r="CL572">
        <v>3482</v>
      </c>
      <c r="CM572">
        <v>92</v>
      </c>
      <c r="CN572">
        <v>35</v>
      </c>
      <c r="CO572">
        <v>114</v>
      </c>
      <c r="CP572">
        <v>192</v>
      </c>
      <c r="CQ572">
        <v>154</v>
      </c>
      <c r="CR572">
        <v>46</v>
      </c>
      <c r="CS572">
        <v>173</v>
      </c>
      <c r="CT572">
        <v>86</v>
      </c>
      <c r="CU572">
        <v>31</v>
      </c>
      <c r="CV572">
        <v>82</v>
      </c>
      <c r="CW572">
        <v>82</v>
      </c>
      <c r="CX572">
        <v>502</v>
      </c>
      <c r="CY572">
        <v>206</v>
      </c>
      <c r="CZ572">
        <v>96</v>
      </c>
      <c r="DA572">
        <v>121</v>
      </c>
      <c r="DB572">
        <v>125</v>
      </c>
      <c r="DC572">
        <v>60</v>
      </c>
      <c r="DD572">
        <v>157</v>
      </c>
      <c r="DE572">
        <v>587</v>
      </c>
      <c r="DF572">
        <v>1086</v>
      </c>
      <c r="DG572">
        <v>817</v>
      </c>
      <c r="DH572">
        <v>215</v>
      </c>
      <c r="DI572">
        <v>66</v>
      </c>
      <c r="DJ572">
        <v>60</v>
      </c>
      <c r="DK572">
        <v>203</v>
      </c>
      <c r="DL572">
        <v>152</v>
      </c>
      <c r="DM572">
        <v>3197</v>
      </c>
      <c r="DN572">
        <v>599</v>
      </c>
      <c r="DO572">
        <v>1215</v>
      </c>
      <c r="DP572">
        <v>458</v>
      </c>
      <c r="DQ572">
        <v>44</v>
      </c>
      <c r="DR572">
        <v>45</v>
      </c>
      <c r="DS572">
        <v>35</v>
      </c>
      <c r="DT572">
        <v>50</v>
      </c>
      <c r="DU572">
        <v>31</v>
      </c>
      <c r="DV572">
        <v>212</v>
      </c>
      <c r="DW572">
        <v>1673</v>
      </c>
      <c r="DX572" t="s">
        <v>1524</v>
      </c>
      <c r="DY572" t="s">
        <v>1102</v>
      </c>
      <c r="DZ572" t="s">
        <v>1731</v>
      </c>
      <c r="EA572" s="68" t="s">
        <v>700</v>
      </c>
      <c r="EB572">
        <v>56241</v>
      </c>
      <c r="EC572">
        <v>3.2</v>
      </c>
      <c r="ED572">
        <v>9.1</v>
      </c>
      <c r="EE572">
        <v>8.3000000000000007</v>
      </c>
      <c r="EF572">
        <v>7.3</v>
      </c>
      <c r="EG572">
        <v>9.5</v>
      </c>
      <c r="EH572">
        <v>11.7</v>
      </c>
      <c r="EI572">
        <v>1.1000000000000001</v>
      </c>
      <c r="EJ572">
        <v>2</v>
      </c>
      <c r="EK572">
        <v>3.6</v>
      </c>
      <c r="EL572">
        <v>7.9</v>
      </c>
      <c r="EM572">
        <v>3.5</v>
      </c>
      <c r="EN572">
        <v>2.2999999999999998</v>
      </c>
      <c r="EO572">
        <v>4.3</v>
      </c>
      <c r="EP572">
        <v>2.8</v>
      </c>
      <c r="EQ572">
        <v>2.4</v>
      </c>
      <c r="ER572">
        <v>44.4</v>
      </c>
      <c r="ES572">
        <v>16.899999999999999</v>
      </c>
      <c r="ET572">
        <v>97.3</v>
      </c>
      <c r="EU572">
        <v>100</v>
      </c>
      <c r="EV572">
        <v>20</v>
      </c>
      <c r="EW572">
        <v>21.3</v>
      </c>
      <c r="EX572">
        <v>1.9</v>
      </c>
      <c r="EY572">
        <v>3.2</v>
      </c>
      <c r="EZ572">
        <v>11.4</v>
      </c>
      <c r="FA572">
        <v>45.4</v>
      </c>
      <c r="FB572">
        <v>53.5</v>
      </c>
      <c r="FC572">
        <v>1.2</v>
      </c>
      <c r="FD572">
        <v>3.8</v>
      </c>
      <c r="FE572">
        <v>6.2</v>
      </c>
      <c r="FF572">
        <v>4.7</v>
      </c>
      <c r="FG572">
        <v>3.8</v>
      </c>
      <c r="FH572">
        <v>1.2</v>
      </c>
      <c r="FI572">
        <v>3.9</v>
      </c>
      <c r="FJ572">
        <v>4</v>
      </c>
      <c r="FK572">
        <v>36.700000000000003</v>
      </c>
      <c r="FL572">
        <v>5.8</v>
      </c>
      <c r="FM572">
        <v>3.7</v>
      </c>
      <c r="FN572">
        <v>7.4</v>
      </c>
      <c r="FO572">
        <v>8.1</v>
      </c>
      <c r="FP572">
        <v>10.4</v>
      </c>
      <c r="FQ572">
        <v>4.9000000000000004</v>
      </c>
      <c r="FR572">
        <v>2.4</v>
      </c>
      <c r="FS572">
        <v>87</v>
      </c>
      <c r="FZ572" t="s">
        <v>1872</v>
      </c>
      <c r="GA572" t="s">
        <v>1872</v>
      </c>
      <c r="GB572" t="s">
        <v>1378</v>
      </c>
      <c r="GC572" s="68" t="s">
        <v>2364</v>
      </c>
    </row>
    <row r="573" spans="1:185" x14ac:dyDescent="0.25">
      <c r="A573">
        <v>56243</v>
      </c>
      <c r="B573">
        <v>1685</v>
      </c>
      <c r="C573">
        <v>123</v>
      </c>
      <c r="D573">
        <v>485</v>
      </c>
      <c r="E573">
        <v>26</v>
      </c>
      <c r="F573">
        <v>946</v>
      </c>
      <c r="G573">
        <v>97</v>
      </c>
      <c r="H573">
        <v>254</v>
      </c>
      <c r="I573">
        <v>0</v>
      </c>
      <c r="J573">
        <v>125</v>
      </c>
      <c r="K573">
        <v>12</v>
      </c>
      <c r="L573">
        <v>360</v>
      </c>
      <c r="M573">
        <v>14</v>
      </c>
      <c r="N573">
        <v>163</v>
      </c>
      <c r="O573">
        <v>28</v>
      </c>
      <c r="P573">
        <v>165</v>
      </c>
      <c r="Q573">
        <v>20</v>
      </c>
      <c r="R573">
        <v>184</v>
      </c>
      <c r="S573">
        <v>15</v>
      </c>
      <c r="T573">
        <v>191</v>
      </c>
      <c r="U573">
        <v>19</v>
      </c>
      <c r="V573">
        <v>243</v>
      </c>
      <c r="W573">
        <v>15</v>
      </c>
      <c r="X573">
        <v>883</v>
      </c>
      <c r="Y573">
        <v>75</v>
      </c>
      <c r="Z573">
        <v>802</v>
      </c>
      <c r="AA573">
        <v>48</v>
      </c>
      <c r="AB573">
        <v>1649</v>
      </c>
      <c r="AC573">
        <v>111</v>
      </c>
      <c r="AD573">
        <v>3</v>
      </c>
      <c r="AE573">
        <v>0</v>
      </c>
      <c r="AF573">
        <v>0</v>
      </c>
      <c r="AG573">
        <v>0</v>
      </c>
      <c r="AH573">
        <v>6</v>
      </c>
      <c r="AI573">
        <v>0</v>
      </c>
      <c r="AJ573">
        <v>20</v>
      </c>
      <c r="AK573">
        <v>12</v>
      </c>
      <c r="AL573">
        <v>7</v>
      </c>
      <c r="AM573">
        <v>0</v>
      </c>
      <c r="AN573">
        <v>72</v>
      </c>
      <c r="AO573">
        <v>10</v>
      </c>
      <c r="AP573">
        <v>1601</v>
      </c>
      <c r="AQ573">
        <v>110</v>
      </c>
      <c r="AR573">
        <v>193</v>
      </c>
      <c r="AS573">
        <v>2</v>
      </c>
      <c r="AT573">
        <v>1492</v>
      </c>
      <c r="AU573">
        <v>121</v>
      </c>
      <c r="AV573">
        <v>1667</v>
      </c>
      <c r="AW573">
        <v>122</v>
      </c>
      <c r="AX573">
        <v>18</v>
      </c>
      <c r="AY573">
        <v>1</v>
      </c>
      <c r="AZ573">
        <v>13</v>
      </c>
      <c r="BA573">
        <v>0</v>
      </c>
      <c r="BB573">
        <v>5</v>
      </c>
      <c r="BC573">
        <v>1</v>
      </c>
      <c r="BD573">
        <v>89</v>
      </c>
      <c r="BE573">
        <v>5</v>
      </c>
      <c r="BF573">
        <v>396</v>
      </c>
      <c r="BG573">
        <v>27</v>
      </c>
      <c r="BH573">
        <v>381</v>
      </c>
      <c r="BI573">
        <v>27</v>
      </c>
      <c r="BJ573">
        <v>171</v>
      </c>
      <c r="BK573">
        <v>10</v>
      </c>
      <c r="BL573">
        <v>797</v>
      </c>
      <c r="BM573">
        <v>84</v>
      </c>
      <c r="BN573">
        <v>769</v>
      </c>
      <c r="BO573">
        <v>82</v>
      </c>
      <c r="BP573">
        <v>28</v>
      </c>
      <c r="BQ573">
        <v>2</v>
      </c>
      <c r="BR573">
        <v>149</v>
      </c>
      <c r="BS573">
        <v>13</v>
      </c>
      <c r="BT573">
        <v>580</v>
      </c>
      <c r="BU573">
        <v>62</v>
      </c>
      <c r="BV573">
        <v>258</v>
      </c>
      <c r="BW573">
        <v>28</v>
      </c>
      <c r="BX573">
        <v>108</v>
      </c>
      <c r="BY573">
        <v>7</v>
      </c>
      <c r="BZ573">
        <v>273</v>
      </c>
      <c r="CA573">
        <v>20</v>
      </c>
      <c r="CB573">
        <v>376</v>
      </c>
      <c r="CC573">
        <v>23</v>
      </c>
      <c r="CD573">
        <v>801</v>
      </c>
      <c r="CE573">
        <v>78</v>
      </c>
      <c r="CF573">
        <v>504</v>
      </c>
      <c r="CG573">
        <v>22</v>
      </c>
      <c r="CH573">
        <v>123</v>
      </c>
      <c r="CI573">
        <v>1562</v>
      </c>
      <c r="CJ573">
        <v>1168</v>
      </c>
      <c r="CK573">
        <v>670</v>
      </c>
      <c r="CL573">
        <v>1473</v>
      </c>
      <c r="CM573">
        <v>103</v>
      </c>
      <c r="CN573">
        <v>32</v>
      </c>
      <c r="CO573">
        <v>100</v>
      </c>
      <c r="CP573">
        <v>65</v>
      </c>
      <c r="CQ573">
        <v>200</v>
      </c>
      <c r="CR573">
        <v>16</v>
      </c>
      <c r="CS573">
        <v>75</v>
      </c>
      <c r="CT573">
        <v>48</v>
      </c>
      <c r="CU573">
        <v>9</v>
      </c>
      <c r="CV573">
        <v>21</v>
      </c>
      <c r="CW573">
        <v>24</v>
      </c>
      <c r="CX573">
        <v>168</v>
      </c>
      <c r="CY573">
        <v>19</v>
      </c>
      <c r="CZ573">
        <v>42</v>
      </c>
      <c r="DA573">
        <v>24</v>
      </c>
      <c r="DB573">
        <v>22</v>
      </c>
      <c r="DC573">
        <v>24</v>
      </c>
      <c r="DD573">
        <v>68</v>
      </c>
      <c r="DE573">
        <v>223</v>
      </c>
      <c r="DF573">
        <v>440</v>
      </c>
      <c r="DG573">
        <v>324</v>
      </c>
      <c r="DH573">
        <v>118</v>
      </c>
      <c r="DI573">
        <v>64</v>
      </c>
      <c r="DJ573">
        <v>32</v>
      </c>
      <c r="DK573">
        <v>52</v>
      </c>
      <c r="DL573">
        <v>42</v>
      </c>
      <c r="DM573">
        <v>1394</v>
      </c>
      <c r="DN573">
        <v>279</v>
      </c>
      <c r="DO573">
        <v>495</v>
      </c>
      <c r="DP573">
        <v>168</v>
      </c>
      <c r="DQ573">
        <v>19</v>
      </c>
      <c r="DR573">
        <v>40</v>
      </c>
      <c r="DS573">
        <v>13</v>
      </c>
      <c r="DT573">
        <v>10</v>
      </c>
      <c r="DU573">
        <v>5</v>
      </c>
      <c r="DV573">
        <v>43</v>
      </c>
      <c r="DW573">
        <v>663</v>
      </c>
      <c r="DX573" t="s">
        <v>1522</v>
      </c>
      <c r="DY573" t="s">
        <v>1062</v>
      </c>
      <c r="DZ573" t="s">
        <v>1732</v>
      </c>
      <c r="EA573" s="68" t="s">
        <v>700</v>
      </c>
      <c r="EB573">
        <v>56243</v>
      </c>
      <c r="EC573">
        <v>2.6</v>
      </c>
      <c r="ED573">
        <v>7.6</v>
      </c>
      <c r="EE573">
        <v>2.9</v>
      </c>
      <c r="EF573">
        <v>11.9</v>
      </c>
      <c r="EG573">
        <v>7.6</v>
      </c>
      <c r="EH573">
        <v>4</v>
      </c>
      <c r="EI573">
        <v>9.1</v>
      </c>
      <c r="EJ573">
        <v>7.5</v>
      </c>
      <c r="EK573">
        <v>12.8</v>
      </c>
      <c r="EL573">
        <v>3</v>
      </c>
      <c r="EM573">
        <v>3.7</v>
      </c>
      <c r="EN573">
        <v>6.7</v>
      </c>
      <c r="EO573">
        <v>2.4</v>
      </c>
      <c r="EP573">
        <v>3.7</v>
      </c>
      <c r="EQ573">
        <v>2.6</v>
      </c>
      <c r="ER573">
        <v>100</v>
      </c>
      <c r="ET573">
        <v>88.8</v>
      </c>
      <c r="EU573">
        <v>41.8</v>
      </c>
      <c r="EV573">
        <v>82.3</v>
      </c>
      <c r="EW573">
        <v>12.2</v>
      </c>
      <c r="EX573">
        <v>2.7</v>
      </c>
      <c r="EY573">
        <v>2.6</v>
      </c>
      <c r="EZ573">
        <v>11.8</v>
      </c>
      <c r="FA573">
        <v>60.4</v>
      </c>
      <c r="FB573">
        <v>33</v>
      </c>
      <c r="FC573">
        <v>1.2</v>
      </c>
      <c r="FD573">
        <v>2.9</v>
      </c>
      <c r="FE573">
        <v>7.5</v>
      </c>
      <c r="FF573">
        <v>3.3</v>
      </c>
      <c r="FG573">
        <v>3.4</v>
      </c>
      <c r="FH573">
        <v>6.2</v>
      </c>
      <c r="FI573">
        <v>3.9</v>
      </c>
      <c r="FJ573">
        <v>4</v>
      </c>
      <c r="FK573">
        <v>18.5</v>
      </c>
      <c r="FL573">
        <v>5</v>
      </c>
      <c r="FM573">
        <v>4.4000000000000004</v>
      </c>
      <c r="FN573">
        <v>5.2</v>
      </c>
      <c r="FO573">
        <v>4.5999999999999996</v>
      </c>
      <c r="FP573">
        <v>4.3</v>
      </c>
      <c r="FQ573">
        <v>4.9000000000000004</v>
      </c>
      <c r="FR573">
        <v>4</v>
      </c>
      <c r="FS573">
        <v>15</v>
      </c>
      <c r="FZ573" t="s">
        <v>1871</v>
      </c>
      <c r="GA573" t="s">
        <v>1872</v>
      </c>
      <c r="GB573" t="s">
        <v>1379</v>
      </c>
      <c r="GC573" s="68" t="s">
        <v>2364</v>
      </c>
    </row>
    <row r="574" spans="1:185" x14ac:dyDescent="0.25">
      <c r="A574">
        <v>56252</v>
      </c>
      <c r="B574">
        <v>1195</v>
      </c>
      <c r="C574">
        <v>101</v>
      </c>
      <c r="D574">
        <v>358</v>
      </c>
      <c r="E574">
        <v>37</v>
      </c>
      <c r="F574">
        <v>642</v>
      </c>
      <c r="G574">
        <v>64</v>
      </c>
      <c r="H574">
        <v>195</v>
      </c>
      <c r="I574">
        <v>0</v>
      </c>
      <c r="J574">
        <v>138</v>
      </c>
      <c r="K574">
        <v>7</v>
      </c>
      <c r="L574">
        <v>220</v>
      </c>
      <c r="M574">
        <v>30</v>
      </c>
      <c r="N574">
        <v>89</v>
      </c>
      <c r="O574">
        <v>5</v>
      </c>
      <c r="P574">
        <v>151</v>
      </c>
      <c r="Q574">
        <v>24</v>
      </c>
      <c r="R574">
        <v>124</v>
      </c>
      <c r="S574">
        <v>7</v>
      </c>
      <c r="T574">
        <v>139</v>
      </c>
      <c r="U574">
        <v>20</v>
      </c>
      <c r="V574">
        <v>139</v>
      </c>
      <c r="W574">
        <v>8</v>
      </c>
      <c r="X574">
        <v>597</v>
      </c>
      <c r="Y574">
        <v>53</v>
      </c>
      <c r="Z574">
        <v>598</v>
      </c>
      <c r="AA574">
        <v>48</v>
      </c>
      <c r="AB574">
        <v>1142</v>
      </c>
      <c r="AC574">
        <v>100</v>
      </c>
      <c r="AD574">
        <v>1</v>
      </c>
      <c r="AE574">
        <v>1</v>
      </c>
      <c r="AF574">
        <v>0</v>
      </c>
      <c r="AG574">
        <v>0</v>
      </c>
      <c r="AH574">
        <v>0</v>
      </c>
      <c r="AI574">
        <v>0</v>
      </c>
      <c r="AJ574">
        <v>46</v>
      </c>
      <c r="AK574">
        <v>0</v>
      </c>
      <c r="AL574">
        <v>6</v>
      </c>
      <c r="AM574">
        <v>0</v>
      </c>
      <c r="AN574">
        <v>186</v>
      </c>
      <c r="AO574">
        <v>25</v>
      </c>
      <c r="AP574">
        <v>1002</v>
      </c>
      <c r="AQ574">
        <v>75</v>
      </c>
      <c r="AR574">
        <v>97</v>
      </c>
      <c r="AS574">
        <v>0</v>
      </c>
      <c r="AT574">
        <v>1098</v>
      </c>
      <c r="AU574">
        <v>101</v>
      </c>
      <c r="AV574">
        <v>1117</v>
      </c>
      <c r="AW574">
        <v>76</v>
      </c>
      <c r="AX574">
        <v>78</v>
      </c>
      <c r="AY574">
        <v>25</v>
      </c>
      <c r="AZ574">
        <v>9</v>
      </c>
      <c r="BA574">
        <v>0</v>
      </c>
      <c r="BB574">
        <v>69</v>
      </c>
      <c r="BC574">
        <v>25</v>
      </c>
      <c r="BD574">
        <v>57</v>
      </c>
      <c r="BE574">
        <v>12</v>
      </c>
      <c r="BF574">
        <v>219</v>
      </c>
      <c r="BG574">
        <v>11</v>
      </c>
      <c r="BH574">
        <v>297</v>
      </c>
      <c r="BI574">
        <v>22</v>
      </c>
      <c r="BJ574">
        <v>175</v>
      </c>
      <c r="BK574">
        <v>14</v>
      </c>
      <c r="BL574">
        <v>551</v>
      </c>
      <c r="BM574">
        <v>46</v>
      </c>
      <c r="BN574">
        <v>540</v>
      </c>
      <c r="BO574">
        <v>46</v>
      </c>
      <c r="BP574">
        <v>11</v>
      </c>
      <c r="BQ574">
        <v>0</v>
      </c>
      <c r="BR574">
        <v>91</v>
      </c>
      <c r="BS574">
        <v>18</v>
      </c>
      <c r="BT574">
        <v>456</v>
      </c>
      <c r="BU574">
        <v>34</v>
      </c>
      <c r="BV574">
        <v>108</v>
      </c>
      <c r="BW574">
        <v>17</v>
      </c>
      <c r="BX574">
        <v>78</v>
      </c>
      <c r="BY574">
        <v>13</v>
      </c>
      <c r="BZ574">
        <v>84</v>
      </c>
      <c r="CA574">
        <v>2</v>
      </c>
      <c r="CB574">
        <v>211</v>
      </c>
      <c r="CC574">
        <v>44</v>
      </c>
      <c r="CD574">
        <v>625</v>
      </c>
      <c r="CE574">
        <v>31</v>
      </c>
      <c r="CF574">
        <v>359</v>
      </c>
      <c r="CG574">
        <v>26</v>
      </c>
      <c r="CH574">
        <v>101</v>
      </c>
      <c r="CI574">
        <v>1094</v>
      </c>
      <c r="CJ574">
        <v>834</v>
      </c>
      <c r="CK574">
        <v>432</v>
      </c>
      <c r="CL574">
        <v>942</v>
      </c>
      <c r="CM574">
        <v>138</v>
      </c>
      <c r="CN574">
        <v>58</v>
      </c>
      <c r="CO574">
        <v>103</v>
      </c>
      <c r="CP574">
        <v>62</v>
      </c>
      <c r="CQ574">
        <v>85</v>
      </c>
      <c r="CR574">
        <v>39</v>
      </c>
      <c r="CS574">
        <v>68</v>
      </c>
      <c r="CT574">
        <v>25</v>
      </c>
      <c r="CU574">
        <v>8</v>
      </c>
      <c r="CV574">
        <v>22</v>
      </c>
      <c r="CW574">
        <v>16</v>
      </c>
      <c r="CX574">
        <v>135</v>
      </c>
      <c r="CY574">
        <v>11</v>
      </c>
      <c r="CZ574">
        <v>24</v>
      </c>
      <c r="DA574">
        <v>21</v>
      </c>
      <c r="DB574">
        <v>9</v>
      </c>
      <c r="DC574">
        <v>10</v>
      </c>
      <c r="DD574">
        <v>44</v>
      </c>
      <c r="DE574">
        <v>166</v>
      </c>
      <c r="DF574">
        <v>326</v>
      </c>
      <c r="DG574">
        <v>268</v>
      </c>
      <c r="DH574">
        <v>114</v>
      </c>
      <c r="DI574">
        <v>23</v>
      </c>
      <c r="DJ574">
        <v>19</v>
      </c>
      <c r="DK574">
        <v>35</v>
      </c>
      <c r="DL574">
        <v>28</v>
      </c>
      <c r="DM574">
        <v>1091</v>
      </c>
      <c r="DN574">
        <v>80</v>
      </c>
      <c r="DO574">
        <v>353</v>
      </c>
      <c r="DP574">
        <v>139</v>
      </c>
      <c r="DQ574">
        <v>16</v>
      </c>
      <c r="DR574">
        <v>36</v>
      </c>
      <c r="DS574">
        <v>19</v>
      </c>
      <c r="DT574">
        <v>3</v>
      </c>
      <c r="DU574">
        <v>9</v>
      </c>
      <c r="DV574">
        <v>35</v>
      </c>
      <c r="DW574">
        <v>492</v>
      </c>
      <c r="DX574" t="s">
        <v>1524</v>
      </c>
      <c r="DY574" t="s">
        <v>1091</v>
      </c>
      <c r="DZ574" t="s">
        <v>1733</v>
      </c>
      <c r="EA574" s="68" t="s">
        <v>700</v>
      </c>
      <c r="EB574">
        <v>56252</v>
      </c>
      <c r="EC574">
        <v>4</v>
      </c>
      <c r="ED574">
        <v>4.5999999999999996</v>
      </c>
      <c r="EE574">
        <v>11.8</v>
      </c>
      <c r="EF574">
        <v>5.7</v>
      </c>
      <c r="EG574">
        <v>10.1</v>
      </c>
      <c r="EH574">
        <v>5.0999999999999996</v>
      </c>
      <c r="EI574">
        <v>9.1999999999999993</v>
      </c>
      <c r="EJ574">
        <v>6.3</v>
      </c>
      <c r="EK574">
        <v>14.7</v>
      </c>
      <c r="EL574">
        <v>8.3000000000000007</v>
      </c>
      <c r="EM574">
        <v>3.8</v>
      </c>
      <c r="EN574">
        <v>8.6</v>
      </c>
      <c r="EO574">
        <v>3.9</v>
      </c>
      <c r="EP574">
        <v>4.7</v>
      </c>
      <c r="EQ574">
        <v>4.0999999999999996</v>
      </c>
      <c r="ER574">
        <v>100</v>
      </c>
      <c r="EU574">
        <v>30.6</v>
      </c>
      <c r="EV574">
        <v>88.8</v>
      </c>
      <c r="EW574">
        <v>18.100000000000001</v>
      </c>
      <c r="EX574">
        <v>3.3</v>
      </c>
      <c r="EY574">
        <v>3</v>
      </c>
      <c r="EZ574">
        <v>31.4</v>
      </c>
      <c r="FA574">
        <v>72.5</v>
      </c>
      <c r="FB574">
        <v>32.9</v>
      </c>
      <c r="FC574">
        <v>16.399999999999999</v>
      </c>
      <c r="FD574">
        <v>4.3</v>
      </c>
      <c r="FE574">
        <v>22.6</v>
      </c>
      <c r="FF574">
        <v>4.7</v>
      </c>
      <c r="FG574">
        <v>3.9</v>
      </c>
      <c r="FH574">
        <v>6</v>
      </c>
      <c r="FI574">
        <v>3.4</v>
      </c>
      <c r="FJ574">
        <v>3.4</v>
      </c>
      <c r="FK574">
        <v>65.599999999999994</v>
      </c>
      <c r="FL574">
        <v>14.5</v>
      </c>
      <c r="FM574">
        <v>3.7</v>
      </c>
      <c r="FN574">
        <v>8.1</v>
      </c>
      <c r="FO574">
        <v>17.3</v>
      </c>
      <c r="FP574">
        <v>15.6</v>
      </c>
      <c r="FQ574">
        <v>3</v>
      </c>
      <c r="FR574">
        <v>4.7</v>
      </c>
      <c r="FS574">
        <v>4</v>
      </c>
      <c r="FZ574" s="115" t="s">
        <v>1871</v>
      </c>
      <c r="GA574" s="115" t="s">
        <v>1871</v>
      </c>
      <c r="GB574" t="s">
        <v>1380</v>
      </c>
      <c r="GC574" s="68" t="s">
        <v>2364</v>
      </c>
    </row>
    <row r="575" spans="1:185" x14ac:dyDescent="0.25">
      <c r="A575">
        <v>56258</v>
      </c>
      <c r="B575">
        <v>15364</v>
      </c>
      <c r="C575">
        <v>775</v>
      </c>
      <c r="D575">
        <v>4056</v>
      </c>
      <c r="E575">
        <v>186</v>
      </c>
      <c r="F575">
        <v>9274</v>
      </c>
      <c r="G575">
        <v>589</v>
      </c>
      <c r="H575">
        <v>2034</v>
      </c>
      <c r="I575">
        <v>0</v>
      </c>
      <c r="J575">
        <v>1303</v>
      </c>
      <c r="K575">
        <v>42</v>
      </c>
      <c r="L575">
        <v>2753</v>
      </c>
      <c r="M575">
        <v>144</v>
      </c>
      <c r="N575">
        <v>2136</v>
      </c>
      <c r="O575">
        <v>96</v>
      </c>
      <c r="P575">
        <v>1849</v>
      </c>
      <c r="Q575">
        <v>145</v>
      </c>
      <c r="R575">
        <v>1719</v>
      </c>
      <c r="S575">
        <v>188</v>
      </c>
      <c r="T575">
        <v>1799</v>
      </c>
      <c r="U575">
        <v>93</v>
      </c>
      <c r="V575">
        <v>1771</v>
      </c>
      <c r="W575">
        <v>67</v>
      </c>
      <c r="X575">
        <v>7541</v>
      </c>
      <c r="Y575">
        <v>450</v>
      </c>
      <c r="Z575">
        <v>7823</v>
      </c>
      <c r="AA575">
        <v>325</v>
      </c>
      <c r="AB575">
        <v>12761</v>
      </c>
      <c r="AC575">
        <v>446</v>
      </c>
      <c r="AD575">
        <v>838</v>
      </c>
      <c r="AE575">
        <v>37</v>
      </c>
      <c r="AF575">
        <v>50</v>
      </c>
      <c r="AG575">
        <v>0</v>
      </c>
      <c r="AH575">
        <v>752</v>
      </c>
      <c r="AI575">
        <v>0</v>
      </c>
      <c r="AJ575">
        <v>589</v>
      </c>
      <c r="AK575">
        <v>284</v>
      </c>
      <c r="AL575">
        <v>374</v>
      </c>
      <c r="AM575">
        <v>8</v>
      </c>
      <c r="AN575">
        <v>1226</v>
      </c>
      <c r="AO575">
        <v>366</v>
      </c>
      <c r="AP575">
        <v>12311</v>
      </c>
      <c r="AQ575">
        <v>372</v>
      </c>
      <c r="AR575">
        <v>1487</v>
      </c>
      <c r="AS575">
        <v>30</v>
      </c>
      <c r="AT575">
        <v>13877</v>
      </c>
      <c r="AU575">
        <v>745</v>
      </c>
      <c r="AV575">
        <v>13859</v>
      </c>
      <c r="AW575">
        <v>449</v>
      </c>
      <c r="AX575">
        <v>1505</v>
      </c>
      <c r="AY575">
        <v>326</v>
      </c>
      <c r="AZ575">
        <v>464</v>
      </c>
      <c r="BA575">
        <v>10</v>
      </c>
      <c r="BB575">
        <v>1041</v>
      </c>
      <c r="BC575">
        <v>316</v>
      </c>
      <c r="BD575">
        <v>752</v>
      </c>
      <c r="BE575">
        <v>114</v>
      </c>
      <c r="BF575">
        <v>2738</v>
      </c>
      <c r="BG575">
        <v>175</v>
      </c>
      <c r="BH575">
        <v>2963</v>
      </c>
      <c r="BI575">
        <v>125</v>
      </c>
      <c r="BJ575">
        <v>2719</v>
      </c>
      <c r="BK575">
        <v>79</v>
      </c>
      <c r="BL575">
        <v>7882</v>
      </c>
      <c r="BM575">
        <v>402</v>
      </c>
      <c r="BN575">
        <v>7568</v>
      </c>
      <c r="BO575">
        <v>330</v>
      </c>
      <c r="BP575">
        <v>314</v>
      </c>
      <c r="BQ575">
        <v>72</v>
      </c>
      <c r="BR575">
        <v>1392</v>
      </c>
      <c r="BS575">
        <v>187</v>
      </c>
      <c r="BT575">
        <v>5235</v>
      </c>
      <c r="BU575">
        <v>180</v>
      </c>
      <c r="BV575">
        <v>3026</v>
      </c>
      <c r="BW575">
        <v>263</v>
      </c>
      <c r="BX575">
        <v>1013</v>
      </c>
      <c r="BY575">
        <v>146</v>
      </c>
      <c r="BZ575">
        <v>2387</v>
      </c>
      <c r="CA575">
        <v>446</v>
      </c>
      <c r="CB575">
        <v>3804</v>
      </c>
      <c r="CC575">
        <v>475</v>
      </c>
      <c r="CD575">
        <v>5572</v>
      </c>
      <c r="CE575">
        <v>171</v>
      </c>
      <c r="CF575">
        <v>5150</v>
      </c>
      <c r="CG575">
        <v>62</v>
      </c>
      <c r="CH575">
        <v>775</v>
      </c>
      <c r="CI575">
        <v>14589</v>
      </c>
      <c r="CJ575">
        <v>11279</v>
      </c>
      <c r="CK575">
        <v>5215</v>
      </c>
      <c r="CL575">
        <v>12429</v>
      </c>
      <c r="CM575">
        <v>1938</v>
      </c>
      <c r="CN575">
        <v>786</v>
      </c>
      <c r="CO575">
        <v>405</v>
      </c>
      <c r="CP575">
        <v>420</v>
      </c>
      <c r="CQ575">
        <v>1165</v>
      </c>
      <c r="CR575">
        <v>298</v>
      </c>
      <c r="CS575">
        <v>1156</v>
      </c>
      <c r="CT575">
        <v>276</v>
      </c>
      <c r="CU575">
        <v>50</v>
      </c>
      <c r="CV575">
        <v>829</v>
      </c>
      <c r="CW575">
        <v>369</v>
      </c>
      <c r="CX575">
        <v>1996</v>
      </c>
      <c r="CY575">
        <v>767</v>
      </c>
      <c r="CZ575">
        <v>228</v>
      </c>
      <c r="DA575">
        <v>296</v>
      </c>
      <c r="DB575">
        <v>170</v>
      </c>
      <c r="DC575">
        <v>214</v>
      </c>
      <c r="DD575">
        <v>566</v>
      </c>
      <c r="DE575">
        <v>2259</v>
      </c>
      <c r="DF575">
        <v>3687</v>
      </c>
      <c r="DG575">
        <v>2795</v>
      </c>
      <c r="DH575">
        <v>1173</v>
      </c>
      <c r="DI575">
        <v>230</v>
      </c>
      <c r="DJ575">
        <v>166</v>
      </c>
      <c r="DK575">
        <v>662</v>
      </c>
      <c r="DL575">
        <v>474</v>
      </c>
      <c r="DM575">
        <v>12315</v>
      </c>
      <c r="DN575">
        <v>2868</v>
      </c>
      <c r="DO575">
        <v>3502</v>
      </c>
      <c r="DP575">
        <v>2444</v>
      </c>
      <c r="DQ575">
        <v>314</v>
      </c>
      <c r="DR575">
        <v>502</v>
      </c>
      <c r="DS575">
        <v>248</v>
      </c>
      <c r="DT575">
        <v>269</v>
      </c>
      <c r="DU575">
        <v>203</v>
      </c>
      <c r="DV575">
        <v>866</v>
      </c>
      <c r="DW575">
        <v>5946</v>
      </c>
      <c r="DX575" t="s">
        <v>1858</v>
      </c>
      <c r="DY575" t="s">
        <v>1057</v>
      </c>
      <c r="DZ575" t="s">
        <v>1060</v>
      </c>
      <c r="EA575" s="68" t="s">
        <v>700</v>
      </c>
      <c r="EB575">
        <v>56258</v>
      </c>
      <c r="EC575">
        <v>1.9</v>
      </c>
      <c r="ED575">
        <v>4.7</v>
      </c>
      <c r="EE575">
        <v>4.3</v>
      </c>
      <c r="EF575">
        <v>2.9</v>
      </c>
      <c r="EG575">
        <v>5.0999999999999996</v>
      </c>
      <c r="EH575">
        <v>6.5</v>
      </c>
      <c r="EI575">
        <v>2.7</v>
      </c>
      <c r="EJ575">
        <v>2.6</v>
      </c>
      <c r="EK575">
        <v>1.7</v>
      </c>
      <c r="EL575">
        <v>3.8</v>
      </c>
      <c r="EM575">
        <v>1.9</v>
      </c>
      <c r="EN575">
        <v>0.9</v>
      </c>
      <c r="EO575">
        <v>2.4</v>
      </c>
      <c r="EP575">
        <v>1.9</v>
      </c>
      <c r="EQ575">
        <v>1.7</v>
      </c>
      <c r="ER575">
        <v>4.4000000000000004</v>
      </c>
      <c r="ES575">
        <v>28.8</v>
      </c>
      <c r="ET575">
        <v>2.2999999999999998</v>
      </c>
      <c r="EU575">
        <v>27</v>
      </c>
      <c r="EV575">
        <v>4.2</v>
      </c>
      <c r="EW575">
        <v>15.7</v>
      </c>
      <c r="EX575">
        <v>1.5</v>
      </c>
      <c r="EY575">
        <v>1.4</v>
      </c>
      <c r="EZ575">
        <v>11.9</v>
      </c>
      <c r="FA575">
        <v>3.7</v>
      </c>
      <c r="FB575">
        <v>16.100000000000001</v>
      </c>
      <c r="FC575">
        <v>2</v>
      </c>
      <c r="FD575">
        <v>2.1</v>
      </c>
      <c r="FE575">
        <v>7.7</v>
      </c>
      <c r="FF575">
        <v>3.1</v>
      </c>
      <c r="FG575">
        <v>2.2999999999999998</v>
      </c>
      <c r="FH575">
        <v>2.2000000000000002</v>
      </c>
      <c r="FI575">
        <v>2</v>
      </c>
      <c r="FJ575">
        <v>1.9</v>
      </c>
      <c r="FK575">
        <v>18.2</v>
      </c>
      <c r="FL575">
        <v>5.4</v>
      </c>
      <c r="FM575">
        <v>2.5</v>
      </c>
      <c r="FN575">
        <v>3.8</v>
      </c>
      <c r="FO575">
        <v>6.8</v>
      </c>
      <c r="FP575">
        <v>6.4</v>
      </c>
      <c r="FQ575">
        <v>2.2000000000000002</v>
      </c>
      <c r="FR575">
        <v>1.3</v>
      </c>
      <c r="FS575">
        <v>253</v>
      </c>
      <c r="FZ575" t="s">
        <v>1872</v>
      </c>
      <c r="GA575" t="s">
        <v>1871</v>
      </c>
      <c r="GB575" t="s">
        <v>1381</v>
      </c>
      <c r="GC575" s="68" t="s">
        <v>2364</v>
      </c>
    </row>
    <row r="576" spans="1:185" x14ac:dyDescent="0.25">
      <c r="A576">
        <v>56262</v>
      </c>
      <c r="B576">
        <v>708</v>
      </c>
      <c r="C576">
        <v>107</v>
      </c>
      <c r="D576">
        <v>177</v>
      </c>
      <c r="E576">
        <v>27</v>
      </c>
      <c r="F576">
        <v>392</v>
      </c>
      <c r="G576">
        <v>80</v>
      </c>
      <c r="H576">
        <v>139</v>
      </c>
      <c r="I576">
        <v>0</v>
      </c>
      <c r="J576">
        <v>63</v>
      </c>
      <c r="K576">
        <v>13</v>
      </c>
      <c r="L576">
        <v>114</v>
      </c>
      <c r="M576">
        <v>14</v>
      </c>
      <c r="N576">
        <v>60</v>
      </c>
      <c r="O576">
        <v>29</v>
      </c>
      <c r="P576">
        <v>84</v>
      </c>
      <c r="Q576">
        <v>29</v>
      </c>
      <c r="R576">
        <v>65</v>
      </c>
      <c r="S576">
        <v>4</v>
      </c>
      <c r="T576">
        <v>82</v>
      </c>
      <c r="U576">
        <v>10</v>
      </c>
      <c r="V576">
        <v>101</v>
      </c>
      <c r="W576">
        <v>8</v>
      </c>
      <c r="X576">
        <v>378</v>
      </c>
      <c r="Y576">
        <v>51</v>
      </c>
      <c r="Z576">
        <v>330</v>
      </c>
      <c r="AA576">
        <v>56</v>
      </c>
      <c r="AB576">
        <v>501</v>
      </c>
      <c r="AC576">
        <v>25</v>
      </c>
      <c r="AD576">
        <v>0</v>
      </c>
      <c r="AE576">
        <v>0</v>
      </c>
      <c r="AF576">
        <v>0</v>
      </c>
      <c r="AG576">
        <v>0</v>
      </c>
      <c r="AH576">
        <v>1</v>
      </c>
      <c r="AI576">
        <v>0</v>
      </c>
      <c r="AJ576">
        <v>64</v>
      </c>
      <c r="AK576">
        <v>14</v>
      </c>
      <c r="AL576">
        <v>5</v>
      </c>
      <c r="AM576">
        <v>0</v>
      </c>
      <c r="AN576">
        <v>83</v>
      </c>
      <c r="AO576">
        <v>24</v>
      </c>
      <c r="AP576">
        <v>483</v>
      </c>
      <c r="AQ576">
        <v>14</v>
      </c>
      <c r="AR576">
        <v>90</v>
      </c>
      <c r="AS576">
        <v>11</v>
      </c>
      <c r="AT576">
        <v>618</v>
      </c>
      <c r="AU576">
        <v>96</v>
      </c>
      <c r="AV576">
        <v>542</v>
      </c>
      <c r="AW576">
        <v>26</v>
      </c>
      <c r="AX576">
        <v>166</v>
      </c>
      <c r="AY576">
        <v>81</v>
      </c>
      <c r="AZ576">
        <v>5</v>
      </c>
      <c r="BA576">
        <v>0</v>
      </c>
      <c r="BB576">
        <v>161</v>
      </c>
      <c r="BC576">
        <v>81</v>
      </c>
      <c r="BD576">
        <v>73</v>
      </c>
      <c r="BE576">
        <v>26</v>
      </c>
      <c r="BF576">
        <v>125</v>
      </c>
      <c r="BG576">
        <v>13</v>
      </c>
      <c r="BH576">
        <v>170</v>
      </c>
      <c r="BI576">
        <v>12</v>
      </c>
      <c r="BJ576">
        <v>103</v>
      </c>
      <c r="BK576">
        <v>0</v>
      </c>
      <c r="BL576">
        <v>289</v>
      </c>
      <c r="BM576">
        <v>41</v>
      </c>
      <c r="BN576">
        <v>278</v>
      </c>
      <c r="BO576">
        <v>38</v>
      </c>
      <c r="BP576">
        <v>11</v>
      </c>
      <c r="BQ576">
        <v>3</v>
      </c>
      <c r="BR576">
        <v>103</v>
      </c>
      <c r="BS576">
        <v>39</v>
      </c>
      <c r="BT576">
        <v>224</v>
      </c>
      <c r="BU576">
        <v>25</v>
      </c>
      <c r="BV576">
        <v>93</v>
      </c>
      <c r="BW576">
        <v>27</v>
      </c>
      <c r="BX576">
        <v>75</v>
      </c>
      <c r="BY576">
        <v>28</v>
      </c>
      <c r="BZ576">
        <v>119</v>
      </c>
      <c r="CA576">
        <v>44</v>
      </c>
      <c r="CB576">
        <v>163</v>
      </c>
      <c r="CC576">
        <v>53</v>
      </c>
      <c r="CD576">
        <v>325</v>
      </c>
      <c r="CE576">
        <v>46</v>
      </c>
      <c r="CF576">
        <v>220</v>
      </c>
      <c r="CG576">
        <v>8</v>
      </c>
      <c r="CH576">
        <v>107</v>
      </c>
      <c r="CI576">
        <v>601</v>
      </c>
      <c r="CJ576">
        <v>440</v>
      </c>
      <c r="CK576">
        <v>261</v>
      </c>
      <c r="CL576">
        <v>464</v>
      </c>
      <c r="CM576">
        <v>188</v>
      </c>
      <c r="CN576">
        <v>118</v>
      </c>
      <c r="CO576">
        <v>46</v>
      </c>
      <c r="CP576">
        <v>15</v>
      </c>
      <c r="CQ576">
        <v>87</v>
      </c>
      <c r="CR576">
        <v>3</v>
      </c>
      <c r="CS576">
        <v>23</v>
      </c>
      <c r="CT576">
        <v>9</v>
      </c>
      <c r="CU576">
        <v>5</v>
      </c>
      <c r="CV576">
        <v>10</v>
      </c>
      <c r="CW576">
        <v>18</v>
      </c>
      <c r="CX576">
        <v>59</v>
      </c>
      <c r="CY576">
        <v>13</v>
      </c>
      <c r="CZ576">
        <v>10</v>
      </c>
      <c r="DA576">
        <v>13</v>
      </c>
      <c r="DB576">
        <v>8</v>
      </c>
      <c r="DC576">
        <v>2</v>
      </c>
      <c r="DD576">
        <v>17</v>
      </c>
      <c r="DE576">
        <v>75</v>
      </c>
      <c r="DF576">
        <v>199</v>
      </c>
      <c r="DG576">
        <v>156</v>
      </c>
      <c r="DH576">
        <v>50</v>
      </c>
      <c r="DI576">
        <v>17</v>
      </c>
      <c r="DJ576">
        <v>12</v>
      </c>
      <c r="DK576">
        <v>26</v>
      </c>
      <c r="DL576">
        <v>13</v>
      </c>
      <c r="DM576">
        <v>642</v>
      </c>
      <c r="DN576">
        <v>54</v>
      </c>
      <c r="DO576">
        <v>215</v>
      </c>
      <c r="DP576">
        <v>59</v>
      </c>
      <c r="DQ576">
        <v>16</v>
      </c>
      <c r="DR576">
        <v>10</v>
      </c>
      <c r="DS576">
        <v>6</v>
      </c>
      <c r="DT576">
        <v>12</v>
      </c>
      <c r="DU576">
        <v>0</v>
      </c>
      <c r="DV576">
        <v>2</v>
      </c>
      <c r="DW576">
        <v>274</v>
      </c>
      <c r="DX576" t="s">
        <v>1524</v>
      </c>
      <c r="DY576" t="s">
        <v>1027</v>
      </c>
      <c r="DZ576" t="s">
        <v>1734</v>
      </c>
      <c r="EA576" s="68" t="s">
        <v>700</v>
      </c>
      <c r="EB576">
        <v>56262</v>
      </c>
      <c r="EC576">
        <v>4.8</v>
      </c>
      <c r="ED576">
        <v>14.6</v>
      </c>
      <c r="EE576">
        <v>8</v>
      </c>
      <c r="EF576">
        <v>20.8</v>
      </c>
      <c r="EG576">
        <v>14.5</v>
      </c>
      <c r="EH576">
        <v>8.9</v>
      </c>
      <c r="EI576">
        <v>11.1</v>
      </c>
      <c r="EJ576">
        <v>6.4</v>
      </c>
      <c r="EK576">
        <v>17.8</v>
      </c>
      <c r="EL576">
        <v>7.8</v>
      </c>
      <c r="EM576">
        <v>6.9</v>
      </c>
      <c r="EN576">
        <v>11.8</v>
      </c>
      <c r="EO576">
        <v>4.9000000000000004</v>
      </c>
      <c r="EP576">
        <v>6.4</v>
      </c>
      <c r="EQ576">
        <v>3.7</v>
      </c>
      <c r="ET576">
        <v>100</v>
      </c>
      <c r="EU576">
        <v>18.399999999999999</v>
      </c>
      <c r="EV576">
        <v>97.3</v>
      </c>
      <c r="EW576">
        <v>21.8</v>
      </c>
      <c r="EX576">
        <v>2.1</v>
      </c>
      <c r="EY576">
        <v>2.2000000000000002</v>
      </c>
      <c r="EZ576">
        <v>16</v>
      </c>
      <c r="FA576">
        <v>97.3</v>
      </c>
      <c r="FB576">
        <v>16.5</v>
      </c>
      <c r="FC576">
        <v>9.3000000000000007</v>
      </c>
      <c r="FD576">
        <v>5</v>
      </c>
      <c r="FE576">
        <v>16</v>
      </c>
      <c r="FF576">
        <v>7.1</v>
      </c>
      <c r="FG576">
        <v>6</v>
      </c>
      <c r="FH576">
        <v>15.6</v>
      </c>
      <c r="FI576">
        <v>6.6</v>
      </c>
      <c r="FJ576">
        <v>6.6</v>
      </c>
      <c r="FK576">
        <v>32.5</v>
      </c>
      <c r="FL576">
        <v>13.8</v>
      </c>
      <c r="FM576">
        <v>7.4</v>
      </c>
      <c r="FN576">
        <v>16.2</v>
      </c>
      <c r="FO576">
        <v>14.1</v>
      </c>
      <c r="FP576">
        <v>14.4</v>
      </c>
      <c r="FQ576">
        <v>6.7</v>
      </c>
      <c r="FR576">
        <v>2.6</v>
      </c>
      <c r="FS576">
        <v>31</v>
      </c>
      <c r="FZ576" t="s">
        <v>1871</v>
      </c>
      <c r="GA576" t="s">
        <v>1872</v>
      </c>
      <c r="GB576" t="s">
        <v>1382</v>
      </c>
      <c r="GC576" s="68" t="s">
        <v>2364</v>
      </c>
    </row>
    <row r="577" spans="1:185" x14ac:dyDescent="0.25">
      <c r="A577">
        <v>56265</v>
      </c>
      <c r="B577">
        <v>7202</v>
      </c>
      <c r="C577">
        <v>652</v>
      </c>
      <c r="D577">
        <v>1662</v>
      </c>
      <c r="E577">
        <v>111</v>
      </c>
      <c r="F577">
        <v>4168</v>
      </c>
      <c r="G577">
        <v>541</v>
      </c>
      <c r="H577">
        <v>1372</v>
      </c>
      <c r="I577">
        <v>0</v>
      </c>
      <c r="J577">
        <v>504</v>
      </c>
      <c r="K577">
        <v>26</v>
      </c>
      <c r="L577">
        <v>1158</v>
      </c>
      <c r="M577">
        <v>85</v>
      </c>
      <c r="N577">
        <v>591</v>
      </c>
      <c r="O577">
        <v>188</v>
      </c>
      <c r="P577">
        <v>696</v>
      </c>
      <c r="Q577">
        <v>50</v>
      </c>
      <c r="R577">
        <v>895</v>
      </c>
      <c r="S577">
        <v>168</v>
      </c>
      <c r="T577">
        <v>933</v>
      </c>
      <c r="U577">
        <v>21</v>
      </c>
      <c r="V577">
        <v>1053</v>
      </c>
      <c r="W577">
        <v>114</v>
      </c>
      <c r="X577">
        <v>3550</v>
      </c>
      <c r="Y577">
        <v>452</v>
      </c>
      <c r="Z577">
        <v>3652</v>
      </c>
      <c r="AA577">
        <v>200</v>
      </c>
      <c r="AB577">
        <v>6642</v>
      </c>
      <c r="AC577">
        <v>495</v>
      </c>
      <c r="AD577">
        <v>43</v>
      </c>
      <c r="AE577">
        <v>2</v>
      </c>
      <c r="AF577">
        <v>73</v>
      </c>
      <c r="AG577">
        <v>0</v>
      </c>
      <c r="AH577">
        <v>105</v>
      </c>
      <c r="AI577">
        <v>0</v>
      </c>
      <c r="AJ577">
        <v>268</v>
      </c>
      <c r="AK577">
        <v>143</v>
      </c>
      <c r="AL577">
        <v>71</v>
      </c>
      <c r="AM577">
        <v>12</v>
      </c>
      <c r="AN577">
        <v>498</v>
      </c>
      <c r="AO577">
        <v>184</v>
      </c>
      <c r="AP577">
        <v>6432</v>
      </c>
      <c r="AQ577">
        <v>456</v>
      </c>
      <c r="AR577">
        <v>1020</v>
      </c>
      <c r="AS577">
        <v>46</v>
      </c>
      <c r="AT577">
        <v>6182</v>
      </c>
      <c r="AU577">
        <v>606</v>
      </c>
      <c r="AV577">
        <v>6818</v>
      </c>
      <c r="AW577">
        <v>505</v>
      </c>
      <c r="AX577">
        <v>384</v>
      </c>
      <c r="AY577">
        <v>147</v>
      </c>
      <c r="AZ577">
        <v>112</v>
      </c>
      <c r="BA577">
        <v>32</v>
      </c>
      <c r="BB577">
        <v>272</v>
      </c>
      <c r="BC577">
        <v>115</v>
      </c>
      <c r="BD577">
        <v>439</v>
      </c>
      <c r="BE577">
        <v>35</v>
      </c>
      <c r="BF577">
        <v>1754</v>
      </c>
      <c r="BG577">
        <v>167</v>
      </c>
      <c r="BH577">
        <v>1732</v>
      </c>
      <c r="BI577">
        <v>97</v>
      </c>
      <c r="BJ577">
        <v>1024</v>
      </c>
      <c r="BK577">
        <v>54</v>
      </c>
      <c r="BL577">
        <v>3626</v>
      </c>
      <c r="BM577">
        <v>479</v>
      </c>
      <c r="BN577">
        <v>3530</v>
      </c>
      <c r="BO577">
        <v>460</v>
      </c>
      <c r="BP577">
        <v>96</v>
      </c>
      <c r="BQ577">
        <v>19</v>
      </c>
      <c r="BR577">
        <v>542</v>
      </c>
      <c r="BS577">
        <v>62</v>
      </c>
      <c r="BT577">
        <v>2785</v>
      </c>
      <c r="BU577">
        <v>341</v>
      </c>
      <c r="BV577">
        <v>962</v>
      </c>
      <c r="BW577">
        <v>140</v>
      </c>
      <c r="BX577">
        <v>421</v>
      </c>
      <c r="BY577">
        <v>60</v>
      </c>
      <c r="BZ577">
        <v>733</v>
      </c>
      <c r="CA577">
        <v>132</v>
      </c>
      <c r="CB577">
        <v>1337</v>
      </c>
      <c r="CC577">
        <v>239</v>
      </c>
      <c r="CD577">
        <v>3003</v>
      </c>
      <c r="CE577">
        <v>284</v>
      </c>
      <c r="CF577">
        <v>2862</v>
      </c>
      <c r="CG577">
        <v>129</v>
      </c>
      <c r="CH577">
        <v>652</v>
      </c>
      <c r="CI577">
        <v>6550</v>
      </c>
      <c r="CJ577">
        <v>4890</v>
      </c>
      <c r="CK577">
        <v>2899</v>
      </c>
      <c r="CL577">
        <v>6222</v>
      </c>
      <c r="CM577">
        <v>636</v>
      </c>
      <c r="CN577">
        <v>283</v>
      </c>
      <c r="CO577">
        <v>170</v>
      </c>
      <c r="CP577">
        <v>307</v>
      </c>
      <c r="CQ577">
        <v>820</v>
      </c>
      <c r="CR577">
        <v>71</v>
      </c>
      <c r="CS577">
        <v>419</v>
      </c>
      <c r="CT577">
        <v>125</v>
      </c>
      <c r="CU577">
        <v>18</v>
      </c>
      <c r="CV577">
        <v>164</v>
      </c>
      <c r="CW577">
        <v>187</v>
      </c>
      <c r="CX577">
        <v>1034</v>
      </c>
      <c r="CY577">
        <v>334</v>
      </c>
      <c r="CZ577">
        <v>151</v>
      </c>
      <c r="DA577">
        <v>115</v>
      </c>
      <c r="DB577">
        <v>85</v>
      </c>
      <c r="DC577">
        <v>26</v>
      </c>
      <c r="DD577">
        <v>176</v>
      </c>
      <c r="DE577">
        <v>1254</v>
      </c>
      <c r="DF577">
        <v>1976</v>
      </c>
      <c r="DG577">
        <v>1514</v>
      </c>
      <c r="DH577">
        <v>492</v>
      </c>
      <c r="DI577">
        <v>101</v>
      </c>
      <c r="DJ577">
        <v>64</v>
      </c>
      <c r="DK577">
        <v>361</v>
      </c>
      <c r="DL577">
        <v>245</v>
      </c>
      <c r="DM577">
        <v>6120</v>
      </c>
      <c r="DN577">
        <v>1076</v>
      </c>
      <c r="DO577">
        <v>2089</v>
      </c>
      <c r="DP577">
        <v>1141</v>
      </c>
      <c r="DQ577">
        <v>290</v>
      </c>
      <c r="DR577">
        <v>243</v>
      </c>
      <c r="DS577">
        <v>114</v>
      </c>
      <c r="DT577">
        <v>196</v>
      </c>
      <c r="DU577">
        <v>14</v>
      </c>
      <c r="DV577">
        <v>225</v>
      </c>
      <c r="DW577">
        <v>3230</v>
      </c>
      <c r="DX577" t="s">
        <v>1524</v>
      </c>
      <c r="DY577" t="s">
        <v>1027</v>
      </c>
      <c r="DZ577" t="s">
        <v>1735</v>
      </c>
      <c r="EA577" s="68" t="s">
        <v>700</v>
      </c>
      <c r="EB577">
        <v>56265</v>
      </c>
      <c r="EC577">
        <v>2.8</v>
      </c>
      <c r="ED577">
        <v>6.8</v>
      </c>
      <c r="EE577">
        <v>4.0999999999999996</v>
      </c>
      <c r="EF577">
        <v>19</v>
      </c>
      <c r="EG577">
        <v>4.4000000000000004</v>
      </c>
      <c r="EH577">
        <v>12.5</v>
      </c>
      <c r="EI577">
        <v>3.7</v>
      </c>
      <c r="EJ577">
        <v>8</v>
      </c>
      <c r="EK577">
        <v>2.5</v>
      </c>
      <c r="EL577">
        <v>4.4000000000000004</v>
      </c>
      <c r="EM577">
        <v>4.5999999999999996</v>
      </c>
      <c r="EN577">
        <v>1.3</v>
      </c>
      <c r="EO577">
        <v>4.4000000000000004</v>
      </c>
      <c r="EP577">
        <v>2.8</v>
      </c>
      <c r="EQ577">
        <v>3</v>
      </c>
      <c r="ER577">
        <v>11.7</v>
      </c>
      <c r="ES577">
        <v>21.1</v>
      </c>
      <c r="ET577">
        <v>15.3</v>
      </c>
      <c r="EU577">
        <v>39</v>
      </c>
      <c r="EV577">
        <v>20.399999999999999</v>
      </c>
      <c r="EW577">
        <v>24.8</v>
      </c>
      <c r="EX577">
        <v>3</v>
      </c>
      <c r="EY577">
        <v>2.8</v>
      </c>
      <c r="EZ577">
        <v>24.2</v>
      </c>
      <c r="FA577">
        <v>37.200000000000003</v>
      </c>
      <c r="FB577">
        <v>23.1</v>
      </c>
      <c r="FC577">
        <v>3.5</v>
      </c>
      <c r="FD577">
        <v>3.2</v>
      </c>
      <c r="FE577">
        <v>7.7</v>
      </c>
      <c r="FF577">
        <v>6</v>
      </c>
      <c r="FG577">
        <v>3.5</v>
      </c>
      <c r="FH577">
        <v>6.3</v>
      </c>
      <c r="FI577">
        <v>5.3</v>
      </c>
      <c r="FJ577">
        <v>5.4</v>
      </c>
      <c r="FK577">
        <v>26.4</v>
      </c>
      <c r="FL577">
        <v>6.4</v>
      </c>
      <c r="FM577">
        <v>5.8</v>
      </c>
      <c r="FN577">
        <v>7.6</v>
      </c>
      <c r="FO577">
        <v>8.3000000000000007</v>
      </c>
      <c r="FP577">
        <v>5.7</v>
      </c>
      <c r="FQ577">
        <v>4.5999999999999996</v>
      </c>
      <c r="FR577">
        <v>3.6</v>
      </c>
      <c r="FS577">
        <v>75</v>
      </c>
      <c r="FZ577" t="s">
        <v>1872</v>
      </c>
      <c r="GA577" t="s">
        <v>1872</v>
      </c>
      <c r="GB577" t="s">
        <v>1383</v>
      </c>
      <c r="GC577" s="68" t="s">
        <v>2364</v>
      </c>
    </row>
    <row r="578" spans="1:185" x14ac:dyDescent="0.25">
      <c r="A578">
        <v>56270</v>
      </c>
      <c r="B578">
        <v>1085</v>
      </c>
      <c r="C578">
        <v>139</v>
      </c>
      <c r="D578">
        <v>319</v>
      </c>
      <c r="E578">
        <v>31</v>
      </c>
      <c r="F578">
        <v>626</v>
      </c>
      <c r="G578">
        <v>104</v>
      </c>
      <c r="H578">
        <v>140</v>
      </c>
      <c r="I578">
        <v>4</v>
      </c>
      <c r="J578">
        <v>55</v>
      </c>
      <c r="K578">
        <v>5</v>
      </c>
      <c r="L578">
        <v>264</v>
      </c>
      <c r="M578">
        <v>26</v>
      </c>
      <c r="N578">
        <v>102</v>
      </c>
      <c r="O578">
        <v>18</v>
      </c>
      <c r="P578">
        <v>104</v>
      </c>
      <c r="Q578">
        <v>17</v>
      </c>
      <c r="R578">
        <v>111</v>
      </c>
      <c r="S578">
        <v>27</v>
      </c>
      <c r="T578">
        <v>152</v>
      </c>
      <c r="U578">
        <v>29</v>
      </c>
      <c r="V578">
        <v>157</v>
      </c>
      <c r="W578">
        <v>13</v>
      </c>
      <c r="X578">
        <v>570</v>
      </c>
      <c r="Y578">
        <v>77</v>
      </c>
      <c r="Z578">
        <v>515</v>
      </c>
      <c r="AA578">
        <v>62</v>
      </c>
      <c r="AB578">
        <v>490</v>
      </c>
      <c r="AC578">
        <v>18</v>
      </c>
      <c r="AD578">
        <v>10</v>
      </c>
      <c r="AE578">
        <v>0</v>
      </c>
      <c r="AF578">
        <v>452</v>
      </c>
      <c r="AG578">
        <v>94</v>
      </c>
      <c r="AH578">
        <v>9</v>
      </c>
      <c r="AI578">
        <v>0</v>
      </c>
      <c r="AJ578">
        <v>45</v>
      </c>
      <c r="AK578">
        <v>8</v>
      </c>
      <c r="AL578">
        <v>79</v>
      </c>
      <c r="AM578">
        <v>19</v>
      </c>
      <c r="AN578">
        <v>130</v>
      </c>
      <c r="AO578">
        <v>8</v>
      </c>
      <c r="AP578">
        <v>490</v>
      </c>
      <c r="AQ578">
        <v>18</v>
      </c>
      <c r="AR578">
        <v>111</v>
      </c>
      <c r="AS578">
        <v>3</v>
      </c>
      <c r="AT578">
        <v>974</v>
      </c>
      <c r="AU578">
        <v>136</v>
      </c>
      <c r="AV578">
        <v>1075</v>
      </c>
      <c r="AW578">
        <v>138</v>
      </c>
      <c r="AX578">
        <v>10</v>
      </c>
      <c r="AY578">
        <v>1</v>
      </c>
      <c r="AZ578">
        <v>2</v>
      </c>
      <c r="BA578">
        <v>1</v>
      </c>
      <c r="BB578">
        <v>8</v>
      </c>
      <c r="BC578">
        <v>0</v>
      </c>
      <c r="BD578">
        <v>76</v>
      </c>
      <c r="BE578">
        <v>11</v>
      </c>
      <c r="BF578">
        <v>301</v>
      </c>
      <c r="BG578">
        <v>56</v>
      </c>
      <c r="BH578">
        <v>225</v>
      </c>
      <c r="BI578">
        <v>21</v>
      </c>
      <c r="BJ578">
        <v>62</v>
      </c>
      <c r="BK578">
        <v>2</v>
      </c>
      <c r="BL578">
        <v>468</v>
      </c>
      <c r="BM578">
        <v>54</v>
      </c>
      <c r="BN578">
        <v>452</v>
      </c>
      <c r="BO578">
        <v>50</v>
      </c>
      <c r="BP578">
        <v>16</v>
      </c>
      <c r="BQ578">
        <v>4</v>
      </c>
      <c r="BR578">
        <v>158</v>
      </c>
      <c r="BS578">
        <v>50</v>
      </c>
      <c r="BT578">
        <v>367</v>
      </c>
      <c r="BU578">
        <v>41</v>
      </c>
      <c r="BV578">
        <v>121</v>
      </c>
      <c r="BW578">
        <v>12</v>
      </c>
      <c r="BX578">
        <v>138</v>
      </c>
      <c r="BY578">
        <v>51</v>
      </c>
      <c r="BZ578">
        <v>140</v>
      </c>
      <c r="CA578">
        <v>32</v>
      </c>
      <c r="CB578">
        <v>236</v>
      </c>
      <c r="CC578">
        <v>35</v>
      </c>
      <c r="CD578">
        <v>582</v>
      </c>
      <c r="CE578">
        <v>73</v>
      </c>
      <c r="CF578">
        <v>239</v>
      </c>
      <c r="CG578">
        <v>31</v>
      </c>
      <c r="CH578">
        <v>139</v>
      </c>
      <c r="CI578">
        <v>946</v>
      </c>
      <c r="CJ578">
        <v>795</v>
      </c>
      <c r="CK578">
        <v>312</v>
      </c>
      <c r="CL578">
        <v>980</v>
      </c>
      <c r="CM578">
        <v>60</v>
      </c>
      <c r="CN578">
        <v>14</v>
      </c>
      <c r="CO578">
        <v>38</v>
      </c>
      <c r="CP578">
        <v>34</v>
      </c>
      <c r="CQ578">
        <v>89</v>
      </c>
      <c r="CR578">
        <v>6</v>
      </c>
      <c r="CS578">
        <v>61</v>
      </c>
      <c r="CT578">
        <v>32</v>
      </c>
      <c r="CU578">
        <v>0</v>
      </c>
      <c r="CV578">
        <v>8</v>
      </c>
      <c r="CW578">
        <v>10</v>
      </c>
      <c r="CX578">
        <v>67</v>
      </c>
      <c r="CY578">
        <v>140</v>
      </c>
      <c r="CZ578">
        <v>18</v>
      </c>
      <c r="DA578">
        <v>19</v>
      </c>
      <c r="DB578">
        <v>10</v>
      </c>
      <c r="DC578">
        <v>13</v>
      </c>
      <c r="DD578">
        <v>39</v>
      </c>
      <c r="DE578">
        <v>185</v>
      </c>
      <c r="DF578">
        <v>260</v>
      </c>
      <c r="DG578">
        <v>183</v>
      </c>
      <c r="DH578">
        <v>73</v>
      </c>
      <c r="DI578">
        <v>25</v>
      </c>
      <c r="DJ578">
        <v>15</v>
      </c>
      <c r="DK578">
        <v>52</v>
      </c>
      <c r="DL578">
        <v>33</v>
      </c>
      <c r="DM578">
        <v>1034</v>
      </c>
      <c r="DN578">
        <v>45</v>
      </c>
      <c r="DO578">
        <v>384</v>
      </c>
      <c r="DP578">
        <v>61</v>
      </c>
      <c r="DQ578">
        <v>17</v>
      </c>
      <c r="DR578">
        <v>11</v>
      </c>
      <c r="DS578">
        <v>2</v>
      </c>
      <c r="DT578">
        <v>0</v>
      </c>
      <c r="DU578">
        <v>0</v>
      </c>
      <c r="DV578">
        <v>9</v>
      </c>
      <c r="DW578">
        <v>445</v>
      </c>
      <c r="DX578" t="s">
        <v>1522</v>
      </c>
      <c r="DY578" t="s">
        <v>1080</v>
      </c>
      <c r="DZ578" t="s">
        <v>1736</v>
      </c>
      <c r="EA578" s="68" t="s">
        <v>700</v>
      </c>
      <c r="EB578">
        <v>56270</v>
      </c>
      <c r="EC578">
        <v>2.8</v>
      </c>
      <c r="ED578">
        <v>10.199999999999999</v>
      </c>
      <c r="EE578">
        <v>5.9</v>
      </c>
      <c r="EF578">
        <v>10.8</v>
      </c>
      <c r="EG578">
        <v>8.4</v>
      </c>
      <c r="EH578">
        <v>10.5</v>
      </c>
      <c r="EI578">
        <v>8.8000000000000007</v>
      </c>
      <c r="EJ578">
        <v>5.0999999999999996</v>
      </c>
      <c r="EK578">
        <v>6.5</v>
      </c>
      <c r="EL578">
        <v>5</v>
      </c>
      <c r="EM578">
        <v>3.1</v>
      </c>
      <c r="EN578">
        <v>4.4000000000000004</v>
      </c>
      <c r="EO578">
        <v>3.3</v>
      </c>
      <c r="EP578">
        <v>4.5</v>
      </c>
      <c r="EQ578">
        <v>2.5</v>
      </c>
      <c r="ER578">
        <v>68.8</v>
      </c>
      <c r="ES578">
        <v>4.8</v>
      </c>
      <c r="ET578">
        <v>72.5</v>
      </c>
      <c r="EU578">
        <v>22.1</v>
      </c>
      <c r="EV578">
        <v>24.2</v>
      </c>
      <c r="EW578">
        <v>5</v>
      </c>
      <c r="EX578">
        <v>2.5</v>
      </c>
      <c r="EY578">
        <v>2.8</v>
      </c>
      <c r="EZ578">
        <v>24.1</v>
      </c>
      <c r="FA578">
        <v>50</v>
      </c>
      <c r="FB578">
        <v>76.900000000000006</v>
      </c>
      <c r="FC578">
        <v>5</v>
      </c>
      <c r="FD578">
        <v>3.1</v>
      </c>
      <c r="FE578">
        <v>9.5</v>
      </c>
      <c r="FF578">
        <v>5.7</v>
      </c>
      <c r="FG578">
        <v>5.7</v>
      </c>
      <c r="FH578">
        <v>5.6</v>
      </c>
      <c r="FI578">
        <v>3.4</v>
      </c>
      <c r="FJ578">
        <v>3.5</v>
      </c>
      <c r="FK578">
        <v>21.3</v>
      </c>
      <c r="FL578">
        <v>8.6</v>
      </c>
      <c r="FM578">
        <v>3.7</v>
      </c>
      <c r="FN578">
        <v>6.1</v>
      </c>
      <c r="FO578">
        <v>9.3000000000000007</v>
      </c>
      <c r="FP578">
        <v>7.1</v>
      </c>
      <c r="FQ578">
        <v>3.5</v>
      </c>
      <c r="FR578">
        <v>8.5</v>
      </c>
      <c r="FS578">
        <v>17</v>
      </c>
      <c r="FZ578" t="s">
        <v>1871</v>
      </c>
      <c r="GA578" t="s">
        <v>1872</v>
      </c>
      <c r="GB578" t="s">
        <v>1384</v>
      </c>
      <c r="GC578" s="68" t="s">
        <v>2364</v>
      </c>
    </row>
    <row r="579" spans="1:185" x14ac:dyDescent="0.25">
      <c r="A579">
        <v>56271</v>
      </c>
      <c r="B579">
        <v>1167</v>
      </c>
      <c r="C579">
        <v>64</v>
      </c>
      <c r="D579">
        <v>266</v>
      </c>
      <c r="E579">
        <v>13</v>
      </c>
      <c r="F579">
        <v>684</v>
      </c>
      <c r="G579">
        <v>51</v>
      </c>
      <c r="H579">
        <v>217</v>
      </c>
      <c r="I579">
        <v>0</v>
      </c>
      <c r="J579">
        <v>71</v>
      </c>
      <c r="K579">
        <v>0</v>
      </c>
      <c r="L579">
        <v>195</v>
      </c>
      <c r="M579">
        <v>13</v>
      </c>
      <c r="N579">
        <v>95</v>
      </c>
      <c r="O579">
        <v>2</v>
      </c>
      <c r="P579">
        <v>131</v>
      </c>
      <c r="Q579">
        <v>17</v>
      </c>
      <c r="R579">
        <v>118</v>
      </c>
      <c r="S579">
        <v>14</v>
      </c>
      <c r="T579">
        <v>143</v>
      </c>
      <c r="U579">
        <v>11</v>
      </c>
      <c r="V579">
        <v>197</v>
      </c>
      <c r="W579">
        <v>7</v>
      </c>
      <c r="X579">
        <v>613</v>
      </c>
      <c r="Y579">
        <v>44</v>
      </c>
      <c r="Z579">
        <v>554</v>
      </c>
      <c r="AA579">
        <v>20</v>
      </c>
      <c r="AB579">
        <v>1162</v>
      </c>
      <c r="AC579">
        <v>64</v>
      </c>
      <c r="AD579">
        <v>0</v>
      </c>
      <c r="AE579">
        <v>0</v>
      </c>
      <c r="AF579">
        <v>0</v>
      </c>
      <c r="AG579">
        <v>0</v>
      </c>
      <c r="AH579">
        <v>0</v>
      </c>
      <c r="AI579">
        <v>0</v>
      </c>
      <c r="AJ579">
        <v>0</v>
      </c>
      <c r="AK579">
        <v>0</v>
      </c>
      <c r="AL579">
        <v>3</v>
      </c>
      <c r="AM579">
        <v>0</v>
      </c>
      <c r="AN579">
        <v>33</v>
      </c>
      <c r="AO579">
        <v>5</v>
      </c>
      <c r="AP579">
        <v>1129</v>
      </c>
      <c r="AQ579">
        <v>59</v>
      </c>
      <c r="AR579">
        <v>176</v>
      </c>
      <c r="AS579">
        <v>9</v>
      </c>
      <c r="AT579">
        <v>991</v>
      </c>
      <c r="AU579">
        <v>55</v>
      </c>
      <c r="AV579">
        <v>1130</v>
      </c>
      <c r="AW579">
        <v>59</v>
      </c>
      <c r="AX579">
        <v>37</v>
      </c>
      <c r="AY579">
        <v>5</v>
      </c>
      <c r="AZ579">
        <v>0</v>
      </c>
      <c r="BA579">
        <v>0</v>
      </c>
      <c r="BB579">
        <v>37</v>
      </c>
      <c r="BC579">
        <v>5</v>
      </c>
      <c r="BD579">
        <v>85</v>
      </c>
      <c r="BE579">
        <v>11</v>
      </c>
      <c r="BF579">
        <v>263</v>
      </c>
      <c r="BG579">
        <v>19</v>
      </c>
      <c r="BH579">
        <v>325</v>
      </c>
      <c r="BI579">
        <v>16</v>
      </c>
      <c r="BJ579">
        <v>133</v>
      </c>
      <c r="BK579">
        <v>3</v>
      </c>
      <c r="BL579">
        <v>595</v>
      </c>
      <c r="BM579">
        <v>42</v>
      </c>
      <c r="BN579">
        <v>584</v>
      </c>
      <c r="BO579">
        <v>38</v>
      </c>
      <c r="BP579">
        <v>11</v>
      </c>
      <c r="BQ579">
        <v>4</v>
      </c>
      <c r="BR579">
        <v>89</v>
      </c>
      <c r="BS579">
        <v>9</v>
      </c>
      <c r="BT579">
        <v>430</v>
      </c>
      <c r="BU579">
        <v>24</v>
      </c>
      <c r="BV579">
        <v>185</v>
      </c>
      <c r="BW579">
        <v>22</v>
      </c>
      <c r="BX579">
        <v>69</v>
      </c>
      <c r="BY579">
        <v>5</v>
      </c>
      <c r="BZ579">
        <v>96</v>
      </c>
      <c r="CA579">
        <v>9</v>
      </c>
      <c r="CB579">
        <v>203</v>
      </c>
      <c r="CC579">
        <v>12</v>
      </c>
      <c r="CD579">
        <v>548</v>
      </c>
      <c r="CE579">
        <v>52</v>
      </c>
      <c r="CF579">
        <v>413</v>
      </c>
      <c r="CG579">
        <v>0</v>
      </c>
      <c r="CH579">
        <v>64</v>
      </c>
      <c r="CI579">
        <v>1103</v>
      </c>
      <c r="CJ579">
        <v>916</v>
      </c>
      <c r="CK579">
        <v>398</v>
      </c>
      <c r="CL579">
        <v>1039</v>
      </c>
      <c r="CM579">
        <v>68</v>
      </c>
      <c r="CN579">
        <v>42</v>
      </c>
      <c r="CO579">
        <v>118</v>
      </c>
      <c r="CP579">
        <v>54</v>
      </c>
      <c r="CQ579">
        <v>68</v>
      </c>
      <c r="CR579">
        <v>50</v>
      </c>
      <c r="CS579">
        <v>55</v>
      </c>
      <c r="CT579">
        <v>31</v>
      </c>
      <c r="CU579">
        <v>5</v>
      </c>
      <c r="CV579">
        <v>10</v>
      </c>
      <c r="CW579">
        <v>21</v>
      </c>
      <c r="CX579">
        <v>162</v>
      </c>
      <c r="CY579">
        <v>38</v>
      </c>
      <c r="CZ579">
        <v>31</v>
      </c>
      <c r="DA579">
        <v>23</v>
      </c>
      <c r="DB579">
        <v>12</v>
      </c>
      <c r="DC579">
        <v>7</v>
      </c>
      <c r="DD579">
        <v>22</v>
      </c>
      <c r="DE579">
        <v>140</v>
      </c>
      <c r="DF579">
        <v>331</v>
      </c>
      <c r="DG579">
        <v>288</v>
      </c>
      <c r="DH579">
        <v>99</v>
      </c>
      <c r="DI579">
        <v>21</v>
      </c>
      <c r="DJ579">
        <v>16</v>
      </c>
      <c r="DK579">
        <v>22</v>
      </c>
      <c r="DL579">
        <v>11</v>
      </c>
      <c r="DM579">
        <v>1055</v>
      </c>
      <c r="DN579">
        <v>78</v>
      </c>
      <c r="DO579">
        <v>403</v>
      </c>
      <c r="DP579">
        <v>68</v>
      </c>
      <c r="DQ579">
        <v>19</v>
      </c>
      <c r="DR579">
        <v>6</v>
      </c>
      <c r="DS579">
        <v>10</v>
      </c>
      <c r="DT579">
        <v>6</v>
      </c>
      <c r="DU579">
        <v>1</v>
      </c>
      <c r="DV579">
        <v>8</v>
      </c>
      <c r="DW579">
        <v>471</v>
      </c>
      <c r="DX579" t="s">
        <v>1524</v>
      </c>
      <c r="DY579" t="s">
        <v>1091</v>
      </c>
      <c r="DZ579" t="s">
        <v>1737</v>
      </c>
      <c r="EA579" s="68" t="s">
        <v>700</v>
      </c>
      <c r="EB579">
        <v>56271</v>
      </c>
      <c r="EC579">
        <v>2.1</v>
      </c>
      <c r="ED579">
        <v>21.6</v>
      </c>
      <c r="EE579">
        <v>4.8</v>
      </c>
      <c r="EF579">
        <v>2.9</v>
      </c>
      <c r="EG579">
        <v>8.9</v>
      </c>
      <c r="EH579">
        <v>6.9</v>
      </c>
      <c r="EI579">
        <v>6.4</v>
      </c>
      <c r="EJ579">
        <v>2.6</v>
      </c>
      <c r="EK579">
        <v>15.6</v>
      </c>
      <c r="EL579">
        <v>3.6</v>
      </c>
      <c r="EM579">
        <v>2.6</v>
      </c>
      <c r="EN579">
        <v>7.7</v>
      </c>
      <c r="EO579">
        <v>2.9</v>
      </c>
      <c r="EP579">
        <v>1.7</v>
      </c>
      <c r="EQ579">
        <v>2.1</v>
      </c>
      <c r="EV579">
        <v>100</v>
      </c>
      <c r="EW579">
        <v>12.3</v>
      </c>
      <c r="EX579">
        <v>2.2000000000000002</v>
      </c>
      <c r="EY579">
        <v>2.2000000000000002</v>
      </c>
      <c r="EZ579">
        <v>14.3</v>
      </c>
      <c r="FB579">
        <v>14.3</v>
      </c>
      <c r="FC579">
        <v>4.3</v>
      </c>
      <c r="FD579">
        <v>2</v>
      </c>
      <c r="FE579">
        <v>11.4</v>
      </c>
      <c r="FF579">
        <v>3.8</v>
      </c>
      <c r="FG579">
        <v>2.9</v>
      </c>
      <c r="FH579">
        <v>3</v>
      </c>
      <c r="FI579">
        <v>2.9</v>
      </c>
      <c r="FJ579">
        <v>2.9</v>
      </c>
      <c r="FK579">
        <v>28.2</v>
      </c>
      <c r="FL579">
        <v>6.3</v>
      </c>
      <c r="FM579">
        <v>3.2</v>
      </c>
      <c r="FN579">
        <v>6.4</v>
      </c>
      <c r="FO579">
        <v>4.9000000000000004</v>
      </c>
      <c r="FP579">
        <v>4.3</v>
      </c>
      <c r="FQ579">
        <v>4.0999999999999996</v>
      </c>
      <c r="FR579">
        <v>4.0999999999999996</v>
      </c>
      <c r="FS579">
        <v>9</v>
      </c>
      <c r="FZ579" s="115" t="s">
        <v>1871</v>
      </c>
      <c r="GA579" s="115" t="s">
        <v>1871</v>
      </c>
      <c r="GB579" t="s">
        <v>1385</v>
      </c>
      <c r="GC579" s="68" t="s">
        <v>2364</v>
      </c>
    </row>
    <row r="580" spans="1:185" x14ac:dyDescent="0.25">
      <c r="A580">
        <v>56273</v>
      </c>
      <c r="B580">
        <v>4714</v>
      </c>
      <c r="C580">
        <v>173</v>
      </c>
      <c r="D580">
        <v>1052</v>
      </c>
      <c r="E580">
        <v>32</v>
      </c>
      <c r="F580">
        <v>2652</v>
      </c>
      <c r="G580">
        <v>141</v>
      </c>
      <c r="H580">
        <v>1010</v>
      </c>
      <c r="I580">
        <v>0</v>
      </c>
      <c r="J580">
        <v>257</v>
      </c>
      <c r="K580">
        <v>6</v>
      </c>
      <c r="L580">
        <v>795</v>
      </c>
      <c r="M580">
        <v>26</v>
      </c>
      <c r="N580">
        <v>345</v>
      </c>
      <c r="O580">
        <v>14</v>
      </c>
      <c r="P580">
        <v>433</v>
      </c>
      <c r="Q580">
        <v>55</v>
      </c>
      <c r="R580">
        <v>525</v>
      </c>
      <c r="S580">
        <v>36</v>
      </c>
      <c r="T580">
        <v>602</v>
      </c>
      <c r="U580">
        <v>15</v>
      </c>
      <c r="V580">
        <v>747</v>
      </c>
      <c r="W580">
        <v>21</v>
      </c>
      <c r="X580">
        <v>2414</v>
      </c>
      <c r="Y580">
        <v>109</v>
      </c>
      <c r="Z580">
        <v>2300</v>
      </c>
      <c r="AA580">
        <v>64</v>
      </c>
      <c r="AB580">
        <v>4590</v>
      </c>
      <c r="AC580">
        <v>173</v>
      </c>
      <c r="AD580">
        <v>9</v>
      </c>
      <c r="AE580">
        <v>0</v>
      </c>
      <c r="AF580">
        <v>0</v>
      </c>
      <c r="AG580">
        <v>0</v>
      </c>
      <c r="AH580">
        <v>27</v>
      </c>
      <c r="AI580">
        <v>0</v>
      </c>
      <c r="AJ580">
        <v>42</v>
      </c>
      <c r="AK580">
        <v>0</v>
      </c>
      <c r="AL580">
        <v>46</v>
      </c>
      <c r="AM580">
        <v>0</v>
      </c>
      <c r="AN580">
        <v>111</v>
      </c>
      <c r="AO580">
        <v>0</v>
      </c>
      <c r="AP580">
        <v>4526</v>
      </c>
      <c r="AQ580">
        <v>173</v>
      </c>
      <c r="AR580">
        <v>585</v>
      </c>
      <c r="AS580">
        <v>11</v>
      </c>
      <c r="AT580">
        <v>4129</v>
      </c>
      <c r="AU580">
        <v>162</v>
      </c>
      <c r="AV580">
        <v>4663</v>
      </c>
      <c r="AW580">
        <v>164</v>
      </c>
      <c r="AX580">
        <v>51</v>
      </c>
      <c r="AY580">
        <v>9</v>
      </c>
      <c r="AZ580">
        <v>35</v>
      </c>
      <c r="BA580">
        <v>0</v>
      </c>
      <c r="BB580">
        <v>16</v>
      </c>
      <c r="BC580">
        <v>9</v>
      </c>
      <c r="BD580">
        <v>250</v>
      </c>
      <c r="BE580">
        <v>14</v>
      </c>
      <c r="BF580">
        <v>918</v>
      </c>
      <c r="BG580">
        <v>48</v>
      </c>
      <c r="BH580">
        <v>1316</v>
      </c>
      <c r="BI580">
        <v>56</v>
      </c>
      <c r="BJ580">
        <v>833</v>
      </c>
      <c r="BK580">
        <v>9</v>
      </c>
      <c r="BL580">
        <v>2270</v>
      </c>
      <c r="BM580">
        <v>129</v>
      </c>
      <c r="BN580">
        <v>2243</v>
      </c>
      <c r="BO580">
        <v>123</v>
      </c>
      <c r="BP580">
        <v>27</v>
      </c>
      <c r="BQ580">
        <v>6</v>
      </c>
      <c r="BR580">
        <v>382</v>
      </c>
      <c r="BS580">
        <v>12</v>
      </c>
      <c r="BT580">
        <v>1709</v>
      </c>
      <c r="BU580">
        <v>77</v>
      </c>
      <c r="BV580">
        <v>681</v>
      </c>
      <c r="BW580">
        <v>51</v>
      </c>
      <c r="BX580">
        <v>262</v>
      </c>
      <c r="BY580">
        <v>13</v>
      </c>
      <c r="BZ580">
        <v>248</v>
      </c>
      <c r="CA580">
        <v>6</v>
      </c>
      <c r="CB580">
        <v>451</v>
      </c>
      <c r="CC580">
        <v>24</v>
      </c>
      <c r="CD580">
        <v>2048</v>
      </c>
      <c r="CE580">
        <v>130</v>
      </c>
      <c r="CF580">
        <v>2198</v>
      </c>
      <c r="CG580">
        <v>17</v>
      </c>
      <c r="CH580">
        <v>173</v>
      </c>
      <c r="CI580">
        <v>4541</v>
      </c>
      <c r="CJ580">
        <v>3808</v>
      </c>
      <c r="CK580">
        <v>1555</v>
      </c>
      <c r="CL580">
        <v>4497</v>
      </c>
      <c r="CM580">
        <v>70</v>
      </c>
      <c r="CN580">
        <v>34</v>
      </c>
      <c r="CO580">
        <v>63</v>
      </c>
      <c r="CP580">
        <v>304</v>
      </c>
      <c r="CQ580">
        <v>235</v>
      </c>
      <c r="CR580">
        <v>89</v>
      </c>
      <c r="CS580">
        <v>196</v>
      </c>
      <c r="CT580">
        <v>221</v>
      </c>
      <c r="CU580">
        <v>44</v>
      </c>
      <c r="CV580">
        <v>88</v>
      </c>
      <c r="CW580">
        <v>202</v>
      </c>
      <c r="CX580">
        <v>716</v>
      </c>
      <c r="CY580">
        <v>160</v>
      </c>
      <c r="CZ580">
        <v>168</v>
      </c>
      <c r="DA580">
        <v>62</v>
      </c>
      <c r="DB580">
        <v>69</v>
      </c>
      <c r="DC580">
        <v>22</v>
      </c>
      <c r="DD580">
        <v>56</v>
      </c>
      <c r="DE580">
        <v>548</v>
      </c>
      <c r="DF580">
        <v>1406</v>
      </c>
      <c r="DG580">
        <v>1234</v>
      </c>
      <c r="DH580">
        <v>401</v>
      </c>
      <c r="DI580">
        <v>44</v>
      </c>
      <c r="DJ580">
        <v>29</v>
      </c>
      <c r="DK580">
        <v>128</v>
      </c>
      <c r="DL580">
        <v>84</v>
      </c>
      <c r="DM580">
        <v>4376</v>
      </c>
      <c r="DN580">
        <v>338</v>
      </c>
      <c r="DO580">
        <v>1653</v>
      </c>
      <c r="DP580">
        <v>301</v>
      </c>
      <c r="DQ580">
        <v>28</v>
      </c>
      <c r="DR580">
        <v>26</v>
      </c>
      <c r="DS580">
        <v>23</v>
      </c>
      <c r="DT580">
        <v>52</v>
      </c>
      <c r="DU580">
        <v>28</v>
      </c>
      <c r="DV580">
        <v>127</v>
      </c>
      <c r="DW580">
        <v>1954</v>
      </c>
      <c r="DX580" t="s">
        <v>1522</v>
      </c>
      <c r="DY580" t="s">
        <v>1049</v>
      </c>
      <c r="DZ580" t="s">
        <v>1738</v>
      </c>
      <c r="EA580" s="68" t="s">
        <v>700</v>
      </c>
      <c r="EB580">
        <v>56273</v>
      </c>
      <c r="EC580">
        <v>1.1000000000000001</v>
      </c>
      <c r="ED580">
        <v>2.2999999999999998</v>
      </c>
      <c r="EE580">
        <v>2</v>
      </c>
      <c r="EF580">
        <v>3.5</v>
      </c>
      <c r="EG580">
        <v>7.6</v>
      </c>
      <c r="EH580">
        <v>3.6</v>
      </c>
      <c r="EI580">
        <v>1.6</v>
      </c>
      <c r="EJ580">
        <v>1.8</v>
      </c>
      <c r="EK580">
        <v>2.8</v>
      </c>
      <c r="EL580">
        <v>1.6</v>
      </c>
      <c r="EM580">
        <v>1.8</v>
      </c>
      <c r="EN580">
        <v>1.7</v>
      </c>
      <c r="EO580">
        <v>1.6</v>
      </c>
      <c r="EP580">
        <v>1</v>
      </c>
      <c r="EQ580">
        <v>1.1000000000000001</v>
      </c>
      <c r="ER580">
        <v>72.5</v>
      </c>
      <c r="ET580">
        <v>41.9</v>
      </c>
      <c r="EU580">
        <v>32.700000000000003</v>
      </c>
      <c r="EV580">
        <v>30.6</v>
      </c>
      <c r="EW580">
        <v>14.5</v>
      </c>
      <c r="EX580">
        <v>1.1000000000000001</v>
      </c>
      <c r="EY580">
        <v>1</v>
      </c>
      <c r="EZ580">
        <v>27.5</v>
      </c>
      <c r="FA580">
        <v>36.700000000000003</v>
      </c>
      <c r="FB580">
        <v>44.8</v>
      </c>
      <c r="FC580">
        <v>1.2</v>
      </c>
      <c r="FD580">
        <v>1.2</v>
      </c>
      <c r="FE580">
        <v>4.5999999999999996</v>
      </c>
      <c r="FF580">
        <v>2.9</v>
      </c>
      <c r="FG580">
        <v>2.2999999999999998</v>
      </c>
      <c r="FH580">
        <v>1</v>
      </c>
      <c r="FI580">
        <v>2</v>
      </c>
      <c r="FJ580">
        <v>2</v>
      </c>
      <c r="FK580">
        <v>21.3</v>
      </c>
      <c r="FL580">
        <v>2.5</v>
      </c>
      <c r="FM580">
        <v>2</v>
      </c>
      <c r="FN580">
        <v>3.2</v>
      </c>
      <c r="FO580">
        <v>4.4000000000000004</v>
      </c>
      <c r="FP580">
        <v>4.0999999999999996</v>
      </c>
      <c r="FQ580">
        <v>2.1</v>
      </c>
      <c r="FR580">
        <v>0.6</v>
      </c>
      <c r="FS580">
        <v>9</v>
      </c>
      <c r="FZ580" s="115" t="s">
        <v>1871</v>
      </c>
      <c r="GA580" s="115" t="s">
        <v>1871</v>
      </c>
      <c r="GB580" t="s">
        <v>1386</v>
      </c>
      <c r="GC580" s="68" t="s">
        <v>2364</v>
      </c>
    </row>
    <row r="581" spans="1:185" x14ac:dyDescent="0.25">
      <c r="A581">
        <v>56277</v>
      </c>
      <c r="B581">
        <v>3051</v>
      </c>
      <c r="C581">
        <v>213</v>
      </c>
      <c r="D581">
        <v>781</v>
      </c>
      <c r="E581">
        <v>18</v>
      </c>
      <c r="F581">
        <v>1761</v>
      </c>
      <c r="G581">
        <v>195</v>
      </c>
      <c r="H581">
        <v>509</v>
      </c>
      <c r="I581">
        <v>0</v>
      </c>
      <c r="J581">
        <v>274</v>
      </c>
      <c r="K581">
        <v>5</v>
      </c>
      <c r="L581">
        <v>507</v>
      </c>
      <c r="M581">
        <v>13</v>
      </c>
      <c r="N581">
        <v>223</v>
      </c>
      <c r="O581">
        <v>32</v>
      </c>
      <c r="P581">
        <v>389</v>
      </c>
      <c r="Q581">
        <v>85</v>
      </c>
      <c r="R581">
        <v>313</v>
      </c>
      <c r="S581">
        <v>36</v>
      </c>
      <c r="T581">
        <v>392</v>
      </c>
      <c r="U581">
        <v>20</v>
      </c>
      <c r="V581">
        <v>444</v>
      </c>
      <c r="W581">
        <v>22</v>
      </c>
      <c r="X581">
        <v>1489</v>
      </c>
      <c r="Y581">
        <v>118</v>
      </c>
      <c r="Z581">
        <v>1562</v>
      </c>
      <c r="AA581">
        <v>95</v>
      </c>
      <c r="AB581">
        <v>2796</v>
      </c>
      <c r="AC581">
        <v>154</v>
      </c>
      <c r="AD581">
        <v>0</v>
      </c>
      <c r="AE581">
        <v>0</v>
      </c>
      <c r="AF581">
        <v>0</v>
      </c>
      <c r="AG581">
        <v>0</v>
      </c>
      <c r="AH581">
        <v>6</v>
      </c>
      <c r="AI581">
        <v>0</v>
      </c>
      <c r="AJ581">
        <v>207</v>
      </c>
      <c r="AK581">
        <v>59</v>
      </c>
      <c r="AL581">
        <v>42</v>
      </c>
      <c r="AM581">
        <v>0</v>
      </c>
      <c r="AN581">
        <v>342</v>
      </c>
      <c r="AO581">
        <v>63</v>
      </c>
      <c r="AP581">
        <v>2703</v>
      </c>
      <c r="AQ581">
        <v>150</v>
      </c>
      <c r="AR581">
        <v>254</v>
      </c>
      <c r="AS581">
        <v>0</v>
      </c>
      <c r="AT581">
        <v>2797</v>
      </c>
      <c r="AU581">
        <v>213</v>
      </c>
      <c r="AV581">
        <v>2987</v>
      </c>
      <c r="AW581">
        <v>192</v>
      </c>
      <c r="AX581">
        <v>64</v>
      </c>
      <c r="AY581">
        <v>21</v>
      </c>
      <c r="AZ581">
        <v>12</v>
      </c>
      <c r="BA581">
        <v>0</v>
      </c>
      <c r="BB581">
        <v>52</v>
      </c>
      <c r="BC581">
        <v>21</v>
      </c>
      <c r="BD581">
        <v>197</v>
      </c>
      <c r="BE581">
        <v>17</v>
      </c>
      <c r="BF581">
        <v>649</v>
      </c>
      <c r="BG581">
        <v>72</v>
      </c>
      <c r="BH581">
        <v>801</v>
      </c>
      <c r="BI581">
        <v>59</v>
      </c>
      <c r="BJ581">
        <v>400</v>
      </c>
      <c r="BK581">
        <v>15</v>
      </c>
      <c r="BL581">
        <v>1451</v>
      </c>
      <c r="BM581">
        <v>142</v>
      </c>
      <c r="BN581">
        <v>1397</v>
      </c>
      <c r="BO581">
        <v>138</v>
      </c>
      <c r="BP581">
        <v>54</v>
      </c>
      <c r="BQ581">
        <v>4</v>
      </c>
      <c r="BR581">
        <v>310</v>
      </c>
      <c r="BS581">
        <v>53</v>
      </c>
      <c r="BT581">
        <v>1119</v>
      </c>
      <c r="BU581">
        <v>115</v>
      </c>
      <c r="BV581">
        <v>423</v>
      </c>
      <c r="BW581">
        <v>49</v>
      </c>
      <c r="BX581">
        <v>219</v>
      </c>
      <c r="BY581">
        <v>31</v>
      </c>
      <c r="BZ581">
        <v>361</v>
      </c>
      <c r="CA581">
        <v>41</v>
      </c>
      <c r="CB581">
        <v>526</v>
      </c>
      <c r="CC581">
        <v>52</v>
      </c>
      <c r="CD581">
        <v>1347</v>
      </c>
      <c r="CE581">
        <v>132</v>
      </c>
      <c r="CF581">
        <v>1167</v>
      </c>
      <c r="CG581">
        <v>26</v>
      </c>
      <c r="CH581">
        <v>213</v>
      </c>
      <c r="CI581">
        <v>2838</v>
      </c>
      <c r="CJ581">
        <v>2168</v>
      </c>
      <c r="CK581">
        <v>1190</v>
      </c>
      <c r="CL581">
        <v>2698</v>
      </c>
      <c r="CM581">
        <v>212</v>
      </c>
      <c r="CN581">
        <v>51</v>
      </c>
      <c r="CO581">
        <v>174</v>
      </c>
      <c r="CP581">
        <v>101</v>
      </c>
      <c r="CQ581">
        <v>218</v>
      </c>
      <c r="CR581">
        <v>76</v>
      </c>
      <c r="CS581">
        <v>171</v>
      </c>
      <c r="CT581">
        <v>76</v>
      </c>
      <c r="CU581">
        <v>10</v>
      </c>
      <c r="CV581">
        <v>50</v>
      </c>
      <c r="CW581">
        <v>90</v>
      </c>
      <c r="CX581">
        <v>368</v>
      </c>
      <c r="CY581">
        <v>69</v>
      </c>
      <c r="CZ581">
        <v>61</v>
      </c>
      <c r="DA581">
        <v>66</v>
      </c>
      <c r="DB581">
        <v>75</v>
      </c>
      <c r="DC581">
        <v>64</v>
      </c>
      <c r="DD581">
        <v>141</v>
      </c>
      <c r="DE581">
        <v>465</v>
      </c>
      <c r="DF581">
        <v>831</v>
      </c>
      <c r="DG581">
        <v>720</v>
      </c>
      <c r="DH581">
        <v>280</v>
      </c>
      <c r="DI581">
        <v>20</v>
      </c>
      <c r="DJ581">
        <v>15</v>
      </c>
      <c r="DK581">
        <v>91</v>
      </c>
      <c r="DL581">
        <v>81</v>
      </c>
      <c r="DM581">
        <v>2619</v>
      </c>
      <c r="DN581">
        <v>433</v>
      </c>
      <c r="DO581">
        <v>871</v>
      </c>
      <c r="DP581">
        <v>425</v>
      </c>
      <c r="DQ581">
        <v>92</v>
      </c>
      <c r="DR581">
        <v>38</v>
      </c>
      <c r="DS581">
        <v>36</v>
      </c>
      <c r="DT581">
        <v>52</v>
      </c>
      <c r="DU581">
        <v>20</v>
      </c>
      <c r="DV581">
        <v>144</v>
      </c>
      <c r="DW581">
        <v>1296</v>
      </c>
      <c r="DX581" t="s">
        <v>1522</v>
      </c>
      <c r="DY581" t="s">
        <v>1080</v>
      </c>
      <c r="DZ581" t="s">
        <v>1739</v>
      </c>
      <c r="EA581" s="68" t="s">
        <v>700</v>
      </c>
      <c r="EB581">
        <v>56277</v>
      </c>
      <c r="EC581">
        <v>2.7</v>
      </c>
      <c r="ED581">
        <v>2</v>
      </c>
      <c r="EE581">
        <v>2.2000000000000002</v>
      </c>
      <c r="EF581">
        <v>10.9</v>
      </c>
      <c r="EG581">
        <v>14.9</v>
      </c>
      <c r="EH581">
        <v>8</v>
      </c>
      <c r="EI581">
        <v>4.7</v>
      </c>
      <c r="EJ581">
        <v>4.5999999999999996</v>
      </c>
      <c r="EK581">
        <v>7.5</v>
      </c>
      <c r="EL581">
        <v>1.5</v>
      </c>
      <c r="EM581">
        <v>4.4000000000000004</v>
      </c>
      <c r="EN581">
        <v>3.4</v>
      </c>
      <c r="EO581">
        <v>3.4</v>
      </c>
      <c r="EP581">
        <v>3.1</v>
      </c>
      <c r="EQ581">
        <v>2</v>
      </c>
      <c r="ET581">
        <v>88.8</v>
      </c>
      <c r="EU581">
        <v>23.9</v>
      </c>
      <c r="EV581">
        <v>32.700000000000003</v>
      </c>
      <c r="EW581">
        <v>14.9</v>
      </c>
      <c r="EX581">
        <v>2.1</v>
      </c>
      <c r="EY581">
        <v>2.4</v>
      </c>
      <c r="EZ581">
        <v>28.8</v>
      </c>
      <c r="FA581">
        <v>62.8</v>
      </c>
      <c r="FB581">
        <v>36.6</v>
      </c>
      <c r="FC581">
        <v>6.7</v>
      </c>
      <c r="FD581">
        <v>3</v>
      </c>
      <c r="FE581">
        <v>12.5</v>
      </c>
      <c r="FF581">
        <v>5.8</v>
      </c>
      <c r="FG581">
        <v>3.7</v>
      </c>
      <c r="FH581">
        <v>3</v>
      </c>
      <c r="FI581">
        <v>3.9</v>
      </c>
      <c r="FJ581">
        <v>4</v>
      </c>
      <c r="FK581">
        <v>12.9</v>
      </c>
      <c r="FL581">
        <v>10.9</v>
      </c>
      <c r="FM581">
        <v>4.9000000000000004</v>
      </c>
      <c r="FN581">
        <v>5.8</v>
      </c>
      <c r="FO581">
        <v>12</v>
      </c>
      <c r="FP581">
        <v>6.4</v>
      </c>
      <c r="FQ581">
        <v>5.2</v>
      </c>
      <c r="FR581">
        <v>2.2000000000000002</v>
      </c>
      <c r="FS581">
        <v>35</v>
      </c>
      <c r="FZ581" s="115" t="s">
        <v>1871</v>
      </c>
      <c r="GA581" s="115" t="s">
        <v>1871</v>
      </c>
      <c r="GB581" t="s">
        <v>1387</v>
      </c>
      <c r="GC581" s="68" t="s">
        <v>2364</v>
      </c>
    </row>
    <row r="582" spans="1:185" x14ac:dyDescent="0.25">
      <c r="A582">
        <v>56278</v>
      </c>
      <c r="B582">
        <v>2573</v>
      </c>
      <c r="C582">
        <v>187</v>
      </c>
      <c r="D582">
        <v>512</v>
      </c>
      <c r="E582">
        <v>24</v>
      </c>
      <c r="F582">
        <v>1481</v>
      </c>
      <c r="G582">
        <v>163</v>
      </c>
      <c r="H582">
        <v>580</v>
      </c>
      <c r="I582">
        <v>0</v>
      </c>
      <c r="J582">
        <v>149</v>
      </c>
      <c r="K582">
        <v>0</v>
      </c>
      <c r="L582">
        <v>363</v>
      </c>
      <c r="M582">
        <v>24</v>
      </c>
      <c r="N582">
        <v>249</v>
      </c>
      <c r="O582">
        <v>24</v>
      </c>
      <c r="P582">
        <v>283</v>
      </c>
      <c r="Q582">
        <v>76</v>
      </c>
      <c r="R582">
        <v>182</v>
      </c>
      <c r="S582">
        <v>15</v>
      </c>
      <c r="T582">
        <v>373</v>
      </c>
      <c r="U582">
        <v>30</v>
      </c>
      <c r="V582">
        <v>394</v>
      </c>
      <c r="W582">
        <v>18</v>
      </c>
      <c r="X582">
        <v>1339</v>
      </c>
      <c r="Y582">
        <v>91</v>
      </c>
      <c r="Z582">
        <v>1234</v>
      </c>
      <c r="AA582">
        <v>96</v>
      </c>
      <c r="AB582">
        <v>2534</v>
      </c>
      <c r="AC582">
        <v>179</v>
      </c>
      <c r="AD582">
        <v>0</v>
      </c>
      <c r="AE582">
        <v>0</v>
      </c>
      <c r="AF582">
        <v>0</v>
      </c>
      <c r="AG582">
        <v>0</v>
      </c>
      <c r="AH582">
        <v>0</v>
      </c>
      <c r="AI582">
        <v>0</v>
      </c>
      <c r="AJ582">
        <v>0</v>
      </c>
      <c r="AK582">
        <v>0</v>
      </c>
      <c r="AL582">
        <v>39</v>
      </c>
      <c r="AM582">
        <v>8</v>
      </c>
      <c r="AN582">
        <v>76</v>
      </c>
      <c r="AO582">
        <v>34</v>
      </c>
      <c r="AP582">
        <v>2460</v>
      </c>
      <c r="AQ582">
        <v>145</v>
      </c>
      <c r="AR582">
        <v>361</v>
      </c>
      <c r="AS582">
        <v>14</v>
      </c>
      <c r="AT582">
        <v>2212</v>
      </c>
      <c r="AU582">
        <v>173</v>
      </c>
      <c r="AV582">
        <v>2501</v>
      </c>
      <c r="AW582">
        <v>150</v>
      </c>
      <c r="AX582">
        <v>72</v>
      </c>
      <c r="AY582">
        <v>37</v>
      </c>
      <c r="AZ582">
        <v>27</v>
      </c>
      <c r="BA582">
        <v>5</v>
      </c>
      <c r="BB582">
        <v>45</v>
      </c>
      <c r="BC582">
        <v>32</v>
      </c>
      <c r="BD582">
        <v>171</v>
      </c>
      <c r="BE582">
        <v>24</v>
      </c>
      <c r="BF582">
        <v>782</v>
      </c>
      <c r="BG582">
        <v>55</v>
      </c>
      <c r="BH582">
        <v>536</v>
      </c>
      <c r="BI582">
        <v>60</v>
      </c>
      <c r="BJ582">
        <v>323</v>
      </c>
      <c r="BK582">
        <v>0</v>
      </c>
      <c r="BL582">
        <v>1272</v>
      </c>
      <c r="BM582">
        <v>134</v>
      </c>
      <c r="BN582">
        <v>1250</v>
      </c>
      <c r="BO582">
        <v>121</v>
      </c>
      <c r="BP582">
        <v>22</v>
      </c>
      <c r="BQ582">
        <v>13</v>
      </c>
      <c r="BR582">
        <v>209</v>
      </c>
      <c r="BS582">
        <v>29</v>
      </c>
      <c r="BT582">
        <v>866</v>
      </c>
      <c r="BU582">
        <v>87</v>
      </c>
      <c r="BV582">
        <v>451</v>
      </c>
      <c r="BW582">
        <v>49</v>
      </c>
      <c r="BX582">
        <v>164</v>
      </c>
      <c r="BY582">
        <v>27</v>
      </c>
      <c r="BZ582">
        <v>319</v>
      </c>
      <c r="CA582">
        <v>47</v>
      </c>
      <c r="CB582">
        <v>529</v>
      </c>
      <c r="CC582">
        <v>52</v>
      </c>
      <c r="CD582">
        <v>1163</v>
      </c>
      <c r="CE582">
        <v>121</v>
      </c>
      <c r="CF582">
        <v>881</v>
      </c>
      <c r="CG582">
        <v>14</v>
      </c>
      <c r="CH582">
        <v>187</v>
      </c>
      <c r="CI582">
        <v>2386</v>
      </c>
      <c r="CJ582">
        <v>1873</v>
      </c>
      <c r="CK582">
        <v>987</v>
      </c>
      <c r="CL582">
        <v>2382</v>
      </c>
      <c r="CM582">
        <v>130</v>
      </c>
      <c r="CN582">
        <v>75</v>
      </c>
      <c r="CO582">
        <v>159</v>
      </c>
      <c r="CP582">
        <v>88</v>
      </c>
      <c r="CQ582">
        <v>106</v>
      </c>
      <c r="CR582">
        <v>48</v>
      </c>
      <c r="CS582">
        <v>209</v>
      </c>
      <c r="CT582">
        <v>62</v>
      </c>
      <c r="CU582">
        <v>10</v>
      </c>
      <c r="CV582">
        <v>65</v>
      </c>
      <c r="CW582">
        <v>61</v>
      </c>
      <c r="CX582">
        <v>360</v>
      </c>
      <c r="CY582">
        <v>68</v>
      </c>
      <c r="CZ582">
        <v>62</v>
      </c>
      <c r="DA582">
        <v>44</v>
      </c>
      <c r="DB582">
        <v>50</v>
      </c>
      <c r="DC582">
        <v>41</v>
      </c>
      <c r="DD582">
        <v>102</v>
      </c>
      <c r="DE582">
        <v>473</v>
      </c>
      <c r="DF582">
        <v>762</v>
      </c>
      <c r="DG582">
        <v>648</v>
      </c>
      <c r="DH582">
        <v>194</v>
      </c>
      <c r="DI582">
        <v>52</v>
      </c>
      <c r="DJ582">
        <v>30</v>
      </c>
      <c r="DK582">
        <v>62</v>
      </c>
      <c r="DL582">
        <v>30</v>
      </c>
      <c r="DM582">
        <v>2243</v>
      </c>
      <c r="DN582">
        <v>358</v>
      </c>
      <c r="DO582">
        <v>860</v>
      </c>
      <c r="DP582">
        <v>375</v>
      </c>
      <c r="DQ582">
        <v>88</v>
      </c>
      <c r="DR582">
        <v>37</v>
      </c>
      <c r="DS582">
        <v>68</v>
      </c>
      <c r="DT582">
        <v>69</v>
      </c>
      <c r="DU582">
        <v>14</v>
      </c>
      <c r="DV582">
        <v>62</v>
      </c>
      <c r="DW582">
        <v>1235</v>
      </c>
      <c r="DX582" t="s">
        <v>1524</v>
      </c>
      <c r="DY582" t="s">
        <v>1021</v>
      </c>
      <c r="DZ582" t="s">
        <v>1740</v>
      </c>
      <c r="EA582" s="68" t="s">
        <v>700</v>
      </c>
      <c r="EB582">
        <v>56278</v>
      </c>
      <c r="EC582">
        <v>2.6</v>
      </c>
      <c r="ED582">
        <v>11.1</v>
      </c>
      <c r="EE582">
        <v>5.4</v>
      </c>
      <c r="EF582">
        <v>8.4</v>
      </c>
      <c r="EG582">
        <v>14.6</v>
      </c>
      <c r="EH582">
        <v>11.4</v>
      </c>
      <c r="EI582">
        <v>6.4</v>
      </c>
      <c r="EJ582">
        <v>3.6</v>
      </c>
      <c r="EK582">
        <v>6</v>
      </c>
      <c r="EL582">
        <v>3.8</v>
      </c>
      <c r="EM582">
        <v>4.2</v>
      </c>
      <c r="EN582">
        <v>3</v>
      </c>
      <c r="EO582">
        <v>3</v>
      </c>
      <c r="EP582">
        <v>3.4</v>
      </c>
      <c r="EQ582">
        <v>2.6</v>
      </c>
      <c r="EV582">
        <v>27.3</v>
      </c>
      <c r="EW582">
        <v>38</v>
      </c>
      <c r="EX582">
        <v>2.5</v>
      </c>
      <c r="EY582">
        <v>2.5</v>
      </c>
      <c r="EZ582">
        <v>39.1</v>
      </c>
      <c r="FA582">
        <v>31.1</v>
      </c>
      <c r="FB582">
        <v>39.4</v>
      </c>
      <c r="FC582">
        <v>4.3</v>
      </c>
      <c r="FD582">
        <v>3</v>
      </c>
      <c r="FE582">
        <v>15.5</v>
      </c>
      <c r="FF582">
        <v>5.2</v>
      </c>
      <c r="FG582">
        <v>5.8</v>
      </c>
      <c r="FH582">
        <v>5.3</v>
      </c>
      <c r="FI582">
        <v>4.4000000000000004</v>
      </c>
      <c r="FJ582">
        <v>4.3</v>
      </c>
      <c r="FK582">
        <v>52.7</v>
      </c>
      <c r="FL582">
        <v>9</v>
      </c>
      <c r="FM582">
        <v>4.5</v>
      </c>
      <c r="FN582">
        <v>6.2</v>
      </c>
      <c r="FO582">
        <v>14</v>
      </c>
      <c r="FP582">
        <v>5.3</v>
      </c>
      <c r="FQ582">
        <v>5.2</v>
      </c>
      <c r="FR582">
        <v>1.4</v>
      </c>
      <c r="FS582">
        <v>29</v>
      </c>
      <c r="FZ582" t="s">
        <v>1872</v>
      </c>
      <c r="GA582" t="s">
        <v>1871</v>
      </c>
      <c r="GB582" t="s">
        <v>1388</v>
      </c>
      <c r="GC582" s="68" t="s">
        <v>2364</v>
      </c>
    </row>
    <row r="583" spans="1:185" x14ac:dyDescent="0.25">
      <c r="A583">
        <v>56279</v>
      </c>
      <c r="B583">
        <v>1350</v>
      </c>
      <c r="C583">
        <v>69</v>
      </c>
      <c r="D583">
        <v>349</v>
      </c>
      <c r="E583">
        <v>6</v>
      </c>
      <c r="F583">
        <v>822</v>
      </c>
      <c r="G583">
        <v>63</v>
      </c>
      <c r="H583">
        <v>179</v>
      </c>
      <c r="I583">
        <v>0</v>
      </c>
      <c r="J583">
        <v>126</v>
      </c>
      <c r="K583">
        <v>0</v>
      </c>
      <c r="L583">
        <v>223</v>
      </c>
      <c r="M583">
        <v>6</v>
      </c>
      <c r="N583">
        <v>109</v>
      </c>
      <c r="O583">
        <v>11</v>
      </c>
      <c r="P583">
        <v>185</v>
      </c>
      <c r="Q583">
        <v>15</v>
      </c>
      <c r="R583">
        <v>151</v>
      </c>
      <c r="S583">
        <v>11</v>
      </c>
      <c r="T583">
        <v>166</v>
      </c>
      <c r="U583">
        <v>13</v>
      </c>
      <c r="V583">
        <v>211</v>
      </c>
      <c r="W583">
        <v>13</v>
      </c>
      <c r="X583">
        <v>678</v>
      </c>
      <c r="Y583">
        <v>47</v>
      </c>
      <c r="Z583">
        <v>672</v>
      </c>
      <c r="AA583">
        <v>22</v>
      </c>
      <c r="AB583">
        <v>1261</v>
      </c>
      <c r="AC583">
        <v>66</v>
      </c>
      <c r="AD583">
        <v>2</v>
      </c>
      <c r="AE583">
        <v>0</v>
      </c>
      <c r="AF583">
        <v>9</v>
      </c>
      <c r="AG583">
        <v>1</v>
      </c>
      <c r="AH583">
        <v>0</v>
      </c>
      <c r="AI583">
        <v>0</v>
      </c>
      <c r="AJ583">
        <v>59</v>
      </c>
      <c r="AK583">
        <v>0</v>
      </c>
      <c r="AL583">
        <v>19</v>
      </c>
      <c r="AM583">
        <v>2</v>
      </c>
      <c r="AN583">
        <v>162</v>
      </c>
      <c r="AO583">
        <v>19</v>
      </c>
      <c r="AP583">
        <v>1165</v>
      </c>
      <c r="AQ583">
        <v>49</v>
      </c>
      <c r="AR583">
        <v>150</v>
      </c>
      <c r="AS583">
        <v>0</v>
      </c>
      <c r="AT583">
        <v>1200</v>
      </c>
      <c r="AU583">
        <v>69</v>
      </c>
      <c r="AV583">
        <v>1329</v>
      </c>
      <c r="AW583">
        <v>60</v>
      </c>
      <c r="AX583">
        <v>21</v>
      </c>
      <c r="AY583">
        <v>9</v>
      </c>
      <c r="AZ583">
        <v>3</v>
      </c>
      <c r="BA583">
        <v>0</v>
      </c>
      <c r="BB583">
        <v>18</v>
      </c>
      <c r="BC583">
        <v>9</v>
      </c>
      <c r="BD583">
        <v>72</v>
      </c>
      <c r="BE583">
        <v>13</v>
      </c>
      <c r="BF583">
        <v>249</v>
      </c>
      <c r="BG583">
        <v>20</v>
      </c>
      <c r="BH583">
        <v>459</v>
      </c>
      <c r="BI583">
        <v>19</v>
      </c>
      <c r="BJ583">
        <v>112</v>
      </c>
      <c r="BK583">
        <v>0</v>
      </c>
      <c r="BL583">
        <v>706</v>
      </c>
      <c r="BM583">
        <v>51</v>
      </c>
      <c r="BN583">
        <v>682</v>
      </c>
      <c r="BO583">
        <v>39</v>
      </c>
      <c r="BP583">
        <v>24</v>
      </c>
      <c r="BQ583">
        <v>12</v>
      </c>
      <c r="BR583">
        <v>116</v>
      </c>
      <c r="BS583">
        <v>12</v>
      </c>
      <c r="BT583">
        <v>494</v>
      </c>
      <c r="BU583">
        <v>17</v>
      </c>
      <c r="BV583">
        <v>230</v>
      </c>
      <c r="BW583">
        <v>27</v>
      </c>
      <c r="BX583">
        <v>98</v>
      </c>
      <c r="BY583">
        <v>19</v>
      </c>
      <c r="BZ583">
        <v>137</v>
      </c>
      <c r="CA583">
        <v>15</v>
      </c>
      <c r="CB583">
        <v>262</v>
      </c>
      <c r="CC583">
        <v>20</v>
      </c>
      <c r="CD583">
        <v>550</v>
      </c>
      <c r="CE583">
        <v>22</v>
      </c>
      <c r="CF583">
        <v>528</v>
      </c>
      <c r="CG583">
        <v>27</v>
      </c>
      <c r="CH583">
        <v>69</v>
      </c>
      <c r="CI583">
        <v>1281</v>
      </c>
      <c r="CJ583">
        <v>1001</v>
      </c>
      <c r="CK583">
        <v>452</v>
      </c>
      <c r="CL583">
        <v>1109</v>
      </c>
      <c r="CM583">
        <v>132</v>
      </c>
      <c r="CN583">
        <v>25</v>
      </c>
      <c r="CO583">
        <v>64</v>
      </c>
      <c r="CP583">
        <v>46</v>
      </c>
      <c r="CQ583">
        <v>114</v>
      </c>
      <c r="CR583">
        <v>19</v>
      </c>
      <c r="CS583">
        <v>114</v>
      </c>
      <c r="CT583">
        <v>28</v>
      </c>
      <c r="CU583">
        <v>17</v>
      </c>
      <c r="CV583">
        <v>33</v>
      </c>
      <c r="CW583">
        <v>43</v>
      </c>
      <c r="CX583">
        <v>165</v>
      </c>
      <c r="CY583">
        <v>34</v>
      </c>
      <c r="CZ583">
        <v>44</v>
      </c>
      <c r="DA583">
        <v>28</v>
      </c>
      <c r="DB583">
        <v>32</v>
      </c>
      <c r="DC583">
        <v>17</v>
      </c>
      <c r="DD583">
        <v>28</v>
      </c>
      <c r="DE583">
        <v>88</v>
      </c>
      <c r="DF583">
        <v>391</v>
      </c>
      <c r="DG583">
        <v>337</v>
      </c>
      <c r="DH583">
        <v>109</v>
      </c>
      <c r="DI583">
        <v>12</v>
      </c>
      <c r="DJ583">
        <v>4</v>
      </c>
      <c r="DK583">
        <v>42</v>
      </c>
      <c r="DL583">
        <v>29</v>
      </c>
      <c r="DM583">
        <v>1177</v>
      </c>
      <c r="DN583">
        <v>153</v>
      </c>
      <c r="DO583">
        <v>424</v>
      </c>
      <c r="DP583">
        <v>55</v>
      </c>
      <c r="DQ583">
        <v>4</v>
      </c>
      <c r="DR583">
        <v>10</v>
      </c>
      <c r="DS583">
        <v>5</v>
      </c>
      <c r="DT583">
        <v>7</v>
      </c>
      <c r="DU583">
        <v>1</v>
      </c>
      <c r="DV583">
        <v>18</v>
      </c>
      <c r="DW583">
        <v>479</v>
      </c>
      <c r="DX583" t="s">
        <v>1522</v>
      </c>
      <c r="DY583" t="s">
        <v>1049</v>
      </c>
      <c r="DZ583" t="s">
        <v>1741</v>
      </c>
      <c r="EA583" s="68" t="s">
        <v>700</v>
      </c>
      <c r="EB583">
        <v>56279</v>
      </c>
      <c r="EC583">
        <v>2</v>
      </c>
      <c r="ED583">
        <v>12.9</v>
      </c>
      <c r="EE583">
        <v>3.2</v>
      </c>
      <c r="EF583">
        <v>10.3</v>
      </c>
      <c r="EG583">
        <v>5.5</v>
      </c>
      <c r="EH583">
        <v>6.7</v>
      </c>
      <c r="EI583">
        <v>5.7</v>
      </c>
      <c r="EJ583">
        <v>6.1</v>
      </c>
      <c r="EK583">
        <v>15.7</v>
      </c>
      <c r="EL583">
        <v>2</v>
      </c>
      <c r="EM583">
        <v>3</v>
      </c>
      <c r="EN583">
        <v>9.3000000000000007</v>
      </c>
      <c r="EO583">
        <v>3.1</v>
      </c>
      <c r="EP583">
        <v>1.7</v>
      </c>
      <c r="EQ583">
        <v>2.2000000000000002</v>
      </c>
      <c r="ER583">
        <v>100</v>
      </c>
      <c r="ES583">
        <v>66</v>
      </c>
      <c r="EU583">
        <v>25.2</v>
      </c>
      <c r="EV583">
        <v>17.600000000000001</v>
      </c>
      <c r="EW583">
        <v>9.4</v>
      </c>
      <c r="EX583">
        <v>2.4</v>
      </c>
      <c r="EY583">
        <v>2.1</v>
      </c>
      <c r="EZ583">
        <v>31.8</v>
      </c>
      <c r="FA583">
        <v>100</v>
      </c>
      <c r="FB583">
        <v>34.799999999999997</v>
      </c>
      <c r="FC583">
        <v>11</v>
      </c>
      <c r="FD583">
        <v>2.2999999999999998</v>
      </c>
      <c r="FE583">
        <v>14.8</v>
      </c>
      <c r="FF583">
        <v>4.8</v>
      </c>
      <c r="FG583">
        <v>2.7</v>
      </c>
      <c r="FH583">
        <v>14.4</v>
      </c>
      <c r="FI583">
        <v>3.5</v>
      </c>
      <c r="FJ583">
        <v>2.7</v>
      </c>
      <c r="FK583">
        <v>44.5</v>
      </c>
      <c r="FL583">
        <v>6.9</v>
      </c>
      <c r="FM583">
        <v>2.1</v>
      </c>
      <c r="FN583">
        <v>7.9</v>
      </c>
      <c r="FO583">
        <v>12.1</v>
      </c>
      <c r="FP583">
        <v>6.3</v>
      </c>
      <c r="FQ583">
        <v>2.4</v>
      </c>
      <c r="FR583">
        <v>4.5</v>
      </c>
      <c r="FS583">
        <v>10</v>
      </c>
      <c r="FZ583" s="115" t="s">
        <v>1871</v>
      </c>
      <c r="GA583" s="115" t="s">
        <v>1871</v>
      </c>
      <c r="GB583" t="s">
        <v>1389</v>
      </c>
      <c r="GC583" s="68" t="s">
        <v>2364</v>
      </c>
    </row>
    <row r="584" spans="1:185" x14ac:dyDescent="0.25">
      <c r="A584">
        <v>56283</v>
      </c>
      <c r="B584">
        <v>6181</v>
      </c>
      <c r="C584">
        <v>338</v>
      </c>
      <c r="D584">
        <v>1622</v>
      </c>
      <c r="E584">
        <v>78</v>
      </c>
      <c r="F584">
        <v>3331</v>
      </c>
      <c r="G584">
        <v>260</v>
      </c>
      <c r="H584">
        <v>1228</v>
      </c>
      <c r="I584">
        <v>0</v>
      </c>
      <c r="J584">
        <v>518</v>
      </c>
      <c r="K584">
        <v>15</v>
      </c>
      <c r="L584">
        <v>1104</v>
      </c>
      <c r="M584">
        <v>63</v>
      </c>
      <c r="N584">
        <v>428</v>
      </c>
      <c r="O584">
        <v>21</v>
      </c>
      <c r="P584">
        <v>699</v>
      </c>
      <c r="Q584">
        <v>81</v>
      </c>
      <c r="R584">
        <v>534</v>
      </c>
      <c r="S584">
        <v>17</v>
      </c>
      <c r="T584">
        <v>737</v>
      </c>
      <c r="U584">
        <v>95</v>
      </c>
      <c r="V584">
        <v>933</v>
      </c>
      <c r="W584">
        <v>46</v>
      </c>
      <c r="X584">
        <v>3121</v>
      </c>
      <c r="Y584">
        <v>138</v>
      </c>
      <c r="Z584">
        <v>3060</v>
      </c>
      <c r="AA584">
        <v>200</v>
      </c>
      <c r="AB584">
        <v>5539</v>
      </c>
      <c r="AC584">
        <v>220</v>
      </c>
      <c r="AD584">
        <v>58</v>
      </c>
      <c r="AE584">
        <v>0</v>
      </c>
      <c r="AF584">
        <v>341</v>
      </c>
      <c r="AG584">
        <v>85</v>
      </c>
      <c r="AH584">
        <v>38</v>
      </c>
      <c r="AI584">
        <v>0</v>
      </c>
      <c r="AJ584">
        <v>134</v>
      </c>
      <c r="AK584">
        <v>29</v>
      </c>
      <c r="AL584">
        <v>71</v>
      </c>
      <c r="AM584">
        <v>4</v>
      </c>
      <c r="AN584">
        <v>206</v>
      </c>
      <c r="AO584">
        <v>31</v>
      </c>
      <c r="AP584">
        <v>5479</v>
      </c>
      <c r="AQ584">
        <v>218</v>
      </c>
      <c r="AR584">
        <v>739</v>
      </c>
      <c r="AS584">
        <v>7</v>
      </c>
      <c r="AT584">
        <v>5442</v>
      </c>
      <c r="AU584">
        <v>331</v>
      </c>
      <c r="AV584">
        <v>6083</v>
      </c>
      <c r="AW584">
        <v>338</v>
      </c>
      <c r="AX584">
        <v>98</v>
      </c>
      <c r="AY584">
        <v>0</v>
      </c>
      <c r="AZ584">
        <v>47</v>
      </c>
      <c r="BA584">
        <v>0</v>
      </c>
      <c r="BB584">
        <v>51</v>
      </c>
      <c r="BC584">
        <v>0</v>
      </c>
      <c r="BD584">
        <v>303</v>
      </c>
      <c r="BE584">
        <v>38</v>
      </c>
      <c r="BF584">
        <v>1641</v>
      </c>
      <c r="BG584">
        <v>96</v>
      </c>
      <c r="BH584">
        <v>1343</v>
      </c>
      <c r="BI584">
        <v>91</v>
      </c>
      <c r="BJ584">
        <v>844</v>
      </c>
      <c r="BK584">
        <v>14</v>
      </c>
      <c r="BL584">
        <v>2743</v>
      </c>
      <c r="BM584">
        <v>157</v>
      </c>
      <c r="BN584">
        <v>2667</v>
      </c>
      <c r="BO584">
        <v>139</v>
      </c>
      <c r="BP584">
        <v>76</v>
      </c>
      <c r="BQ584">
        <v>18</v>
      </c>
      <c r="BR584">
        <v>588</v>
      </c>
      <c r="BS584">
        <v>103</v>
      </c>
      <c r="BT584">
        <v>1999</v>
      </c>
      <c r="BU584">
        <v>106</v>
      </c>
      <c r="BV584">
        <v>836</v>
      </c>
      <c r="BW584">
        <v>61</v>
      </c>
      <c r="BX584">
        <v>496</v>
      </c>
      <c r="BY584">
        <v>93</v>
      </c>
      <c r="BZ584">
        <v>686</v>
      </c>
      <c r="CA584">
        <v>36</v>
      </c>
      <c r="CB584">
        <v>1012</v>
      </c>
      <c r="CC584">
        <v>76</v>
      </c>
      <c r="CD584">
        <v>3073</v>
      </c>
      <c r="CE584">
        <v>217</v>
      </c>
      <c r="CF584">
        <v>2027</v>
      </c>
      <c r="CG584">
        <v>41</v>
      </c>
      <c r="CH584">
        <v>338</v>
      </c>
      <c r="CI584">
        <v>5843</v>
      </c>
      <c r="CJ584">
        <v>4443</v>
      </c>
      <c r="CK584">
        <v>2425</v>
      </c>
      <c r="CL584">
        <v>5776</v>
      </c>
      <c r="CM584">
        <v>133</v>
      </c>
      <c r="CN584">
        <v>23</v>
      </c>
      <c r="CO584">
        <v>143</v>
      </c>
      <c r="CP584">
        <v>193</v>
      </c>
      <c r="CQ584">
        <v>490</v>
      </c>
      <c r="CR584">
        <v>49</v>
      </c>
      <c r="CS584">
        <v>368</v>
      </c>
      <c r="CT584">
        <v>145</v>
      </c>
      <c r="CU584">
        <v>31</v>
      </c>
      <c r="CV584">
        <v>108</v>
      </c>
      <c r="CW584">
        <v>114</v>
      </c>
      <c r="CX584">
        <v>784</v>
      </c>
      <c r="CY584">
        <v>418</v>
      </c>
      <c r="CZ584">
        <v>90</v>
      </c>
      <c r="DA584">
        <v>116</v>
      </c>
      <c r="DB584">
        <v>71</v>
      </c>
      <c r="DC584">
        <v>116</v>
      </c>
      <c r="DD584">
        <v>199</v>
      </c>
      <c r="DE584">
        <v>909</v>
      </c>
      <c r="DF584">
        <v>1651</v>
      </c>
      <c r="DG584">
        <v>1232</v>
      </c>
      <c r="DH584">
        <v>358</v>
      </c>
      <c r="DI584">
        <v>165</v>
      </c>
      <c r="DJ584">
        <v>96</v>
      </c>
      <c r="DK584">
        <v>254</v>
      </c>
      <c r="DL584">
        <v>174</v>
      </c>
      <c r="DM584">
        <v>5611</v>
      </c>
      <c r="DN584">
        <v>608</v>
      </c>
      <c r="DO584">
        <v>1823</v>
      </c>
      <c r="DP584">
        <v>737</v>
      </c>
      <c r="DQ584">
        <v>144</v>
      </c>
      <c r="DR584">
        <v>103</v>
      </c>
      <c r="DS584">
        <v>86</v>
      </c>
      <c r="DT584">
        <v>70</v>
      </c>
      <c r="DU584">
        <v>64</v>
      </c>
      <c r="DV584">
        <v>201</v>
      </c>
      <c r="DW584">
        <v>2560</v>
      </c>
      <c r="DX584" t="s">
        <v>1858</v>
      </c>
      <c r="DY584" t="s">
        <v>1079</v>
      </c>
      <c r="DZ584" t="s">
        <v>1742</v>
      </c>
      <c r="EA584" s="68" t="s">
        <v>700</v>
      </c>
      <c r="EB584">
        <v>56283</v>
      </c>
      <c r="EC584">
        <v>1.4</v>
      </c>
      <c r="ED584">
        <v>3.3</v>
      </c>
      <c r="EE584">
        <v>3</v>
      </c>
      <c r="EF584">
        <v>4</v>
      </c>
      <c r="EG584">
        <v>5.4</v>
      </c>
      <c r="EH584">
        <v>2.7</v>
      </c>
      <c r="EI584">
        <v>6.3</v>
      </c>
      <c r="EJ584">
        <v>3.9</v>
      </c>
      <c r="EK584">
        <v>2.6</v>
      </c>
      <c r="EL584">
        <v>2.5</v>
      </c>
      <c r="EM584">
        <v>2.2999999999999998</v>
      </c>
      <c r="EN584">
        <v>1.4</v>
      </c>
      <c r="EO584">
        <v>1.7</v>
      </c>
      <c r="EP584">
        <v>2.2000000000000002</v>
      </c>
      <c r="EQ584">
        <v>1.3</v>
      </c>
      <c r="ER584">
        <v>25.6</v>
      </c>
      <c r="ES584">
        <v>8.6999999999999993</v>
      </c>
      <c r="ET584">
        <v>34.9</v>
      </c>
      <c r="EU584">
        <v>28.6</v>
      </c>
      <c r="EV584">
        <v>6.9</v>
      </c>
      <c r="EW584">
        <v>16.8</v>
      </c>
      <c r="EX584">
        <v>1.3</v>
      </c>
      <c r="EY584">
        <v>1.4</v>
      </c>
      <c r="EZ584">
        <v>16.3</v>
      </c>
      <c r="FA584">
        <v>30.1</v>
      </c>
      <c r="FB584">
        <v>28.3</v>
      </c>
      <c r="FC584">
        <v>1</v>
      </c>
      <c r="FD584">
        <v>1.5</v>
      </c>
      <c r="FE584">
        <v>12.3</v>
      </c>
      <c r="FF584">
        <v>3</v>
      </c>
      <c r="FG584">
        <v>3.1</v>
      </c>
      <c r="FH584">
        <v>1.1000000000000001</v>
      </c>
      <c r="FI584">
        <v>2</v>
      </c>
      <c r="FJ584">
        <v>2</v>
      </c>
      <c r="FK584">
        <v>23.7</v>
      </c>
      <c r="FL584">
        <v>8.1999999999999993</v>
      </c>
      <c r="FM584">
        <v>2.4</v>
      </c>
      <c r="FN584">
        <v>4.0999999999999996</v>
      </c>
      <c r="FO584">
        <v>9.1</v>
      </c>
      <c r="FP584">
        <v>4</v>
      </c>
      <c r="FQ584">
        <v>2.2999999999999998</v>
      </c>
      <c r="FR584">
        <v>1.3</v>
      </c>
      <c r="FS584">
        <v>32</v>
      </c>
      <c r="FZ584" t="s">
        <v>1872</v>
      </c>
      <c r="GA584" t="s">
        <v>1871</v>
      </c>
      <c r="GB584" t="s">
        <v>1390</v>
      </c>
      <c r="GC584" s="68" t="s">
        <v>2364</v>
      </c>
    </row>
    <row r="585" spans="1:185" x14ac:dyDescent="0.25">
      <c r="A585">
        <v>56288</v>
      </c>
      <c r="B585">
        <v>4850</v>
      </c>
      <c r="C585">
        <v>124</v>
      </c>
      <c r="D585">
        <v>1031</v>
      </c>
      <c r="E585">
        <v>37</v>
      </c>
      <c r="F585">
        <v>2771</v>
      </c>
      <c r="G585">
        <v>85</v>
      </c>
      <c r="H585">
        <v>1048</v>
      </c>
      <c r="I585">
        <v>2</v>
      </c>
      <c r="J585">
        <v>314</v>
      </c>
      <c r="K585">
        <v>9</v>
      </c>
      <c r="L585">
        <v>717</v>
      </c>
      <c r="M585">
        <v>28</v>
      </c>
      <c r="N585">
        <v>283</v>
      </c>
      <c r="O585">
        <v>3</v>
      </c>
      <c r="P585">
        <v>401</v>
      </c>
      <c r="Q585">
        <v>10</v>
      </c>
      <c r="R585">
        <v>442</v>
      </c>
      <c r="S585">
        <v>10</v>
      </c>
      <c r="T585">
        <v>684</v>
      </c>
      <c r="U585">
        <v>34</v>
      </c>
      <c r="V585">
        <v>961</v>
      </c>
      <c r="W585">
        <v>28</v>
      </c>
      <c r="X585">
        <v>2402</v>
      </c>
      <c r="Y585">
        <v>82</v>
      </c>
      <c r="Z585">
        <v>2448</v>
      </c>
      <c r="AA585">
        <v>42</v>
      </c>
      <c r="AB585">
        <v>4796</v>
      </c>
      <c r="AC585">
        <v>124</v>
      </c>
      <c r="AD585">
        <v>0</v>
      </c>
      <c r="AE585">
        <v>0</v>
      </c>
      <c r="AF585">
        <v>0</v>
      </c>
      <c r="AG585">
        <v>0</v>
      </c>
      <c r="AH585">
        <v>0</v>
      </c>
      <c r="AI585">
        <v>0</v>
      </c>
      <c r="AJ585">
        <v>4</v>
      </c>
      <c r="AK585">
        <v>0</v>
      </c>
      <c r="AL585">
        <v>50</v>
      </c>
      <c r="AM585">
        <v>0</v>
      </c>
      <c r="AN585">
        <v>66</v>
      </c>
      <c r="AO585">
        <v>8</v>
      </c>
      <c r="AP585">
        <v>4734</v>
      </c>
      <c r="AQ585">
        <v>116</v>
      </c>
      <c r="AR585">
        <v>413</v>
      </c>
      <c r="AS585">
        <v>11</v>
      </c>
      <c r="AT585">
        <v>4437</v>
      </c>
      <c r="AU585">
        <v>113</v>
      </c>
      <c r="AV585">
        <v>4789</v>
      </c>
      <c r="AW585">
        <v>124</v>
      </c>
      <c r="AX585">
        <v>61</v>
      </c>
      <c r="AY585">
        <v>0</v>
      </c>
      <c r="AZ585">
        <v>34</v>
      </c>
      <c r="BA585">
        <v>0</v>
      </c>
      <c r="BB585">
        <v>27</v>
      </c>
      <c r="BC585">
        <v>0</v>
      </c>
      <c r="BD585">
        <v>119</v>
      </c>
      <c r="BE585">
        <v>8</v>
      </c>
      <c r="BF585">
        <v>783</v>
      </c>
      <c r="BG585">
        <v>18</v>
      </c>
      <c r="BH585">
        <v>1406</v>
      </c>
      <c r="BI585">
        <v>33</v>
      </c>
      <c r="BJ585">
        <v>1228</v>
      </c>
      <c r="BK585">
        <v>25</v>
      </c>
      <c r="BL585">
        <v>2405</v>
      </c>
      <c r="BM585">
        <v>69</v>
      </c>
      <c r="BN585">
        <v>2364</v>
      </c>
      <c r="BO585">
        <v>49</v>
      </c>
      <c r="BP585">
        <v>41</v>
      </c>
      <c r="BQ585">
        <v>20</v>
      </c>
      <c r="BR585">
        <v>366</v>
      </c>
      <c r="BS585">
        <v>16</v>
      </c>
      <c r="BT585">
        <v>1666</v>
      </c>
      <c r="BU585">
        <v>42</v>
      </c>
      <c r="BV585">
        <v>825</v>
      </c>
      <c r="BW585">
        <v>19</v>
      </c>
      <c r="BX585">
        <v>280</v>
      </c>
      <c r="BY585">
        <v>24</v>
      </c>
      <c r="BZ585">
        <v>196</v>
      </c>
      <c r="CA585">
        <v>31</v>
      </c>
      <c r="CB585">
        <v>556</v>
      </c>
      <c r="CC585">
        <v>43</v>
      </c>
      <c r="CD585">
        <v>1557</v>
      </c>
      <c r="CE585">
        <v>32</v>
      </c>
      <c r="CF585">
        <v>2737</v>
      </c>
      <c r="CG585">
        <v>49</v>
      </c>
      <c r="CH585">
        <v>124</v>
      </c>
      <c r="CI585">
        <v>4726</v>
      </c>
      <c r="CJ585">
        <v>4079</v>
      </c>
      <c r="CK585">
        <v>1589</v>
      </c>
      <c r="CL585">
        <v>4470</v>
      </c>
      <c r="CM585">
        <v>140</v>
      </c>
      <c r="CN585">
        <v>8</v>
      </c>
      <c r="CO585">
        <v>71</v>
      </c>
      <c r="CP585">
        <v>252</v>
      </c>
      <c r="CQ585">
        <v>236</v>
      </c>
      <c r="CR585">
        <v>111</v>
      </c>
      <c r="CS585">
        <v>385</v>
      </c>
      <c r="CT585">
        <v>167</v>
      </c>
      <c r="CU585">
        <v>28</v>
      </c>
      <c r="CV585">
        <v>109</v>
      </c>
      <c r="CW585">
        <v>219</v>
      </c>
      <c r="CX585">
        <v>639</v>
      </c>
      <c r="CY585">
        <v>176</v>
      </c>
      <c r="CZ585">
        <v>82</v>
      </c>
      <c r="DA585">
        <v>132</v>
      </c>
      <c r="DB585">
        <v>28</v>
      </c>
      <c r="DC585">
        <v>17</v>
      </c>
      <c r="DD585">
        <v>104</v>
      </c>
      <c r="DE585">
        <v>506</v>
      </c>
      <c r="DF585">
        <v>1504</v>
      </c>
      <c r="DG585">
        <v>1323</v>
      </c>
      <c r="DH585">
        <v>405</v>
      </c>
      <c r="DI585">
        <v>54</v>
      </c>
      <c r="DJ585">
        <v>40</v>
      </c>
      <c r="DK585">
        <v>127</v>
      </c>
      <c r="DL585">
        <v>59</v>
      </c>
      <c r="DM585">
        <v>4346</v>
      </c>
      <c r="DN585">
        <v>443</v>
      </c>
      <c r="DO585">
        <v>1780</v>
      </c>
      <c r="DP585">
        <v>230</v>
      </c>
      <c r="DQ585">
        <v>45</v>
      </c>
      <c r="DR585">
        <v>32</v>
      </c>
      <c r="DS585">
        <v>33</v>
      </c>
      <c r="DT585">
        <v>53</v>
      </c>
      <c r="DU585">
        <v>19</v>
      </c>
      <c r="DV585">
        <v>41</v>
      </c>
      <c r="DW585">
        <v>2010</v>
      </c>
      <c r="DX585" t="s">
        <v>1522</v>
      </c>
      <c r="DY585" t="s">
        <v>1049</v>
      </c>
      <c r="DZ585" t="s">
        <v>1743</v>
      </c>
      <c r="EA585" s="68" t="s">
        <v>700</v>
      </c>
      <c r="EB585">
        <v>56288</v>
      </c>
      <c r="EC585">
        <v>0.9</v>
      </c>
      <c r="ED585">
        <v>2.7</v>
      </c>
      <c r="EE585">
        <v>2.2999999999999998</v>
      </c>
      <c r="EF585">
        <v>1.2</v>
      </c>
      <c r="EG585">
        <v>4.9000000000000004</v>
      </c>
      <c r="EH585">
        <v>2.1</v>
      </c>
      <c r="EI585">
        <v>3.3</v>
      </c>
      <c r="EJ585">
        <v>2.1</v>
      </c>
      <c r="EK585">
        <v>2.8</v>
      </c>
      <c r="EL585">
        <v>1.9</v>
      </c>
      <c r="EM585">
        <v>1.3</v>
      </c>
      <c r="EN585">
        <v>0.4</v>
      </c>
      <c r="EO585">
        <v>1.4</v>
      </c>
      <c r="EP585">
        <v>0.8</v>
      </c>
      <c r="EQ585">
        <v>0.9</v>
      </c>
      <c r="EU585">
        <v>100</v>
      </c>
      <c r="EV585">
        <v>28.8</v>
      </c>
      <c r="EW585">
        <v>26.4</v>
      </c>
      <c r="EX585">
        <v>0.8</v>
      </c>
      <c r="EY585">
        <v>0.9</v>
      </c>
      <c r="EZ585">
        <v>24.6</v>
      </c>
      <c r="FA585">
        <v>37.299999999999997</v>
      </c>
      <c r="FB585">
        <v>41.9</v>
      </c>
      <c r="FC585">
        <v>2.1</v>
      </c>
      <c r="FD585">
        <v>0.9</v>
      </c>
      <c r="FE585">
        <v>14.7</v>
      </c>
      <c r="FF585">
        <v>2.4</v>
      </c>
      <c r="FG585">
        <v>1.4</v>
      </c>
      <c r="FH585">
        <v>1.2</v>
      </c>
      <c r="FI585">
        <v>1.3</v>
      </c>
      <c r="FJ585">
        <v>1</v>
      </c>
      <c r="FK585">
        <v>32.299999999999997</v>
      </c>
      <c r="FL585">
        <v>3.9</v>
      </c>
      <c r="FM585">
        <v>1.3</v>
      </c>
      <c r="FN585">
        <v>2</v>
      </c>
      <c r="FO585">
        <v>8.6</v>
      </c>
      <c r="FP585">
        <v>5.9</v>
      </c>
      <c r="FQ585">
        <v>1.3</v>
      </c>
      <c r="FR585">
        <v>1</v>
      </c>
      <c r="FS585">
        <v>28</v>
      </c>
      <c r="FZ585" s="115" t="s">
        <v>1871</v>
      </c>
      <c r="GA585" s="115" t="s">
        <v>1871</v>
      </c>
      <c r="GB585" t="s">
        <v>1391</v>
      </c>
      <c r="GC585" s="68" t="s">
        <v>2364</v>
      </c>
    </row>
    <row r="586" spans="1:185" x14ac:dyDescent="0.25">
      <c r="A586">
        <v>56301</v>
      </c>
      <c r="B586">
        <v>34983</v>
      </c>
      <c r="C586">
        <v>1514</v>
      </c>
      <c r="D586">
        <v>8334</v>
      </c>
      <c r="E586">
        <v>167</v>
      </c>
      <c r="F586">
        <v>23384</v>
      </c>
      <c r="G586">
        <v>1347</v>
      </c>
      <c r="H586">
        <v>3265</v>
      </c>
      <c r="I586">
        <v>0</v>
      </c>
      <c r="J586">
        <v>2690</v>
      </c>
      <c r="K586">
        <v>25</v>
      </c>
      <c r="L586">
        <v>5644</v>
      </c>
      <c r="M586">
        <v>142</v>
      </c>
      <c r="N586">
        <v>9676</v>
      </c>
      <c r="O586">
        <v>493</v>
      </c>
      <c r="P586">
        <v>4070</v>
      </c>
      <c r="Q586">
        <v>459</v>
      </c>
      <c r="R586">
        <v>2695</v>
      </c>
      <c r="S586">
        <v>170</v>
      </c>
      <c r="T586">
        <v>3336</v>
      </c>
      <c r="U586">
        <v>97</v>
      </c>
      <c r="V586">
        <v>3607</v>
      </c>
      <c r="W586">
        <v>128</v>
      </c>
      <c r="X586">
        <v>17749</v>
      </c>
      <c r="Y586">
        <v>857</v>
      </c>
      <c r="Z586">
        <v>17234</v>
      </c>
      <c r="AA586">
        <v>657</v>
      </c>
      <c r="AB586">
        <v>27237</v>
      </c>
      <c r="AC586">
        <v>1131</v>
      </c>
      <c r="AD586">
        <v>4931</v>
      </c>
      <c r="AE586">
        <v>237</v>
      </c>
      <c r="AF586">
        <v>199</v>
      </c>
      <c r="AG586">
        <v>55</v>
      </c>
      <c r="AH586">
        <v>1258</v>
      </c>
      <c r="AI586">
        <v>22</v>
      </c>
      <c r="AJ586">
        <v>277</v>
      </c>
      <c r="AK586">
        <v>19</v>
      </c>
      <c r="AL586">
        <v>1081</v>
      </c>
      <c r="AM586">
        <v>50</v>
      </c>
      <c r="AN586">
        <v>888</v>
      </c>
      <c r="AO586">
        <v>77</v>
      </c>
      <c r="AP586">
        <v>26712</v>
      </c>
      <c r="AQ586">
        <v>1088</v>
      </c>
      <c r="AR586">
        <v>3228</v>
      </c>
      <c r="AS586">
        <v>68</v>
      </c>
      <c r="AT586">
        <v>31755</v>
      </c>
      <c r="AU586">
        <v>1446</v>
      </c>
      <c r="AV586">
        <v>30303</v>
      </c>
      <c r="AW586">
        <v>1259</v>
      </c>
      <c r="AX586">
        <v>4680</v>
      </c>
      <c r="AY586">
        <v>255</v>
      </c>
      <c r="AZ586">
        <v>1125</v>
      </c>
      <c r="BA586">
        <v>128</v>
      </c>
      <c r="BB586">
        <v>3555</v>
      </c>
      <c r="BC586">
        <v>127</v>
      </c>
      <c r="BD586">
        <v>1409</v>
      </c>
      <c r="BE586">
        <v>36</v>
      </c>
      <c r="BF586">
        <v>3745</v>
      </c>
      <c r="BG586">
        <v>236</v>
      </c>
      <c r="BH586">
        <v>6221</v>
      </c>
      <c r="BI586">
        <v>462</v>
      </c>
      <c r="BJ586">
        <v>5598</v>
      </c>
      <c r="BK586">
        <v>120</v>
      </c>
      <c r="BL586">
        <v>19813</v>
      </c>
      <c r="BM586">
        <v>1103</v>
      </c>
      <c r="BN586">
        <v>18179</v>
      </c>
      <c r="BO586">
        <v>914</v>
      </c>
      <c r="BP586">
        <v>1634</v>
      </c>
      <c r="BQ586">
        <v>189</v>
      </c>
      <c r="BR586">
        <v>3571</v>
      </c>
      <c r="BS586">
        <v>244</v>
      </c>
      <c r="BT586">
        <v>9971</v>
      </c>
      <c r="BU586">
        <v>411</v>
      </c>
      <c r="BV586">
        <v>10704</v>
      </c>
      <c r="BW586">
        <v>710</v>
      </c>
      <c r="BX586">
        <v>2709</v>
      </c>
      <c r="BY586">
        <v>226</v>
      </c>
      <c r="BZ586">
        <v>8331</v>
      </c>
      <c r="CA586">
        <v>453</v>
      </c>
      <c r="CB586">
        <v>10867</v>
      </c>
      <c r="CC586">
        <v>688</v>
      </c>
      <c r="CD586">
        <v>12272</v>
      </c>
      <c r="CE586">
        <v>671</v>
      </c>
      <c r="CF586">
        <v>9369</v>
      </c>
      <c r="CG586">
        <v>69</v>
      </c>
      <c r="CH586">
        <v>1514</v>
      </c>
      <c r="CI586">
        <v>33469</v>
      </c>
      <c r="CJ586">
        <v>25273</v>
      </c>
      <c r="CK586">
        <v>11908</v>
      </c>
      <c r="CL586">
        <v>27298</v>
      </c>
      <c r="CM586">
        <v>5426</v>
      </c>
      <c r="CN586">
        <v>2664</v>
      </c>
      <c r="CO586">
        <v>162</v>
      </c>
      <c r="CP586">
        <v>787</v>
      </c>
      <c r="CQ586">
        <v>2267</v>
      </c>
      <c r="CR586">
        <v>486</v>
      </c>
      <c r="CS586">
        <v>3328</v>
      </c>
      <c r="CT586">
        <v>668</v>
      </c>
      <c r="CU586">
        <v>295</v>
      </c>
      <c r="CV586">
        <v>1100</v>
      </c>
      <c r="CW586">
        <v>1481</v>
      </c>
      <c r="CX586">
        <v>5536</v>
      </c>
      <c r="CY586">
        <v>2374</v>
      </c>
      <c r="CZ586">
        <v>782</v>
      </c>
      <c r="DA586">
        <v>430</v>
      </c>
      <c r="DB586">
        <v>521</v>
      </c>
      <c r="DC586">
        <v>601</v>
      </c>
      <c r="DD586">
        <v>1535</v>
      </c>
      <c r="DE586">
        <v>4981</v>
      </c>
      <c r="DF586">
        <v>7071</v>
      </c>
      <c r="DG586">
        <v>5111</v>
      </c>
      <c r="DH586">
        <v>1968</v>
      </c>
      <c r="DI586">
        <v>612</v>
      </c>
      <c r="DJ586">
        <v>229</v>
      </c>
      <c r="DK586">
        <v>1348</v>
      </c>
      <c r="DL586">
        <v>772</v>
      </c>
      <c r="DM586">
        <v>22714</v>
      </c>
      <c r="DN586">
        <v>11095</v>
      </c>
      <c r="DO586">
        <v>6352</v>
      </c>
      <c r="DP586">
        <v>5700</v>
      </c>
      <c r="DQ586">
        <v>860</v>
      </c>
      <c r="DR586">
        <v>658</v>
      </c>
      <c r="DS586">
        <v>903</v>
      </c>
      <c r="DT586">
        <v>455</v>
      </c>
      <c r="DU586">
        <v>502</v>
      </c>
      <c r="DV586">
        <v>2062</v>
      </c>
      <c r="DW586">
        <v>12052</v>
      </c>
      <c r="DX586" t="s">
        <v>1516</v>
      </c>
      <c r="DY586" t="s">
        <v>1088</v>
      </c>
      <c r="DZ586" t="s">
        <v>1744</v>
      </c>
      <c r="EA586" s="68" t="s">
        <v>700</v>
      </c>
      <c r="EB586">
        <v>56301</v>
      </c>
      <c r="EC586">
        <v>0.9</v>
      </c>
      <c r="ED586">
        <v>1</v>
      </c>
      <c r="EE586">
        <v>1.3</v>
      </c>
      <c r="EF586">
        <v>1.8</v>
      </c>
      <c r="EG586">
        <v>3.9</v>
      </c>
      <c r="EH586">
        <v>3.5</v>
      </c>
      <c r="EI586">
        <v>1.6</v>
      </c>
      <c r="EJ586">
        <v>1.9</v>
      </c>
      <c r="EK586">
        <v>0.8</v>
      </c>
      <c r="EL586">
        <v>1</v>
      </c>
      <c r="EM586">
        <v>1.3</v>
      </c>
      <c r="EN586">
        <v>0.5</v>
      </c>
      <c r="EO586">
        <v>1.3</v>
      </c>
      <c r="EP586">
        <v>1.1000000000000001</v>
      </c>
      <c r="EQ586">
        <v>1</v>
      </c>
      <c r="ER586">
        <v>3.4</v>
      </c>
      <c r="ES586">
        <v>17.8</v>
      </c>
      <c r="ET586">
        <v>2.2000000000000002</v>
      </c>
      <c r="EU586">
        <v>9.1999999999999993</v>
      </c>
      <c r="EV586">
        <v>3.8</v>
      </c>
      <c r="EW586">
        <v>4.4000000000000004</v>
      </c>
      <c r="EX586">
        <v>1</v>
      </c>
      <c r="EY586">
        <v>1</v>
      </c>
      <c r="EZ586">
        <v>3.6</v>
      </c>
      <c r="FA586">
        <v>10.9</v>
      </c>
      <c r="FB586">
        <v>3</v>
      </c>
      <c r="FC586">
        <v>1.3</v>
      </c>
      <c r="FD586">
        <v>1</v>
      </c>
      <c r="FE586">
        <v>2.2000000000000002</v>
      </c>
      <c r="FF586">
        <v>3.2</v>
      </c>
      <c r="FG586">
        <v>2.2999999999999998</v>
      </c>
      <c r="FH586">
        <v>1.1000000000000001</v>
      </c>
      <c r="FI586">
        <v>1.4</v>
      </c>
      <c r="FJ586">
        <v>1.4</v>
      </c>
      <c r="FK586">
        <v>6.3</v>
      </c>
      <c r="FL586">
        <v>2.7</v>
      </c>
      <c r="FM586">
        <v>1.4</v>
      </c>
      <c r="FN586">
        <v>2</v>
      </c>
      <c r="FO586">
        <v>3.7</v>
      </c>
      <c r="FP586">
        <v>2.2000000000000002</v>
      </c>
      <c r="FQ586">
        <v>1.7</v>
      </c>
      <c r="FR586">
        <v>0.5</v>
      </c>
      <c r="FS586">
        <v>189</v>
      </c>
      <c r="FZ586" t="s">
        <v>1872</v>
      </c>
      <c r="GA586" t="s">
        <v>1871</v>
      </c>
      <c r="GB586" t="s">
        <v>1392</v>
      </c>
      <c r="GC586" s="68" t="s">
        <v>2364</v>
      </c>
    </row>
    <row r="587" spans="1:185" x14ac:dyDescent="0.25">
      <c r="A587">
        <v>56303</v>
      </c>
      <c r="B587">
        <v>24112</v>
      </c>
      <c r="C587">
        <v>1102</v>
      </c>
      <c r="D587">
        <v>5286</v>
      </c>
      <c r="E587">
        <v>105</v>
      </c>
      <c r="F587">
        <v>15161</v>
      </c>
      <c r="G587">
        <v>994</v>
      </c>
      <c r="H587">
        <v>3665</v>
      </c>
      <c r="I587">
        <v>3</v>
      </c>
      <c r="J587">
        <v>1588</v>
      </c>
      <c r="K587">
        <v>33</v>
      </c>
      <c r="L587">
        <v>3698</v>
      </c>
      <c r="M587">
        <v>72</v>
      </c>
      <c r="N587">
        <v>2578</v>
      </c>
      <c r="O587">
        <v>219</v>
      </c>
      <c r="P587">
        <v>2897</v>
      </c>
      <c r="Q587">
        <v>171</v>
      </c>
      <c r="R587">
        <v>3428</v>
      </c>
      <c r="S587">
        <v>242</v>
      </c>
      <c r="T587">
        <v>2757</v>
      </c>
      <c r="U587">
        <v>181</v>
      </c>
      <c r="V587">
        <v>3501</v>
      </c>
      <c r="W587">
        <v>181</v>
      </c>
      <c r="X587">
        <v>12011</v>
      </c>
      <c r="Y587">
        <v>671</v>
      </c>
      <c r="Z587">
        <v>12101</v>
      </c>
      <c r="AA587">
        <v>431</v>
      </c>
      <c r="AB587">
        <v>20680</v>
      </c>
      <c r="AC587">
        <v>793</v>
      </c>
      <c r="AD587">
        <v>1928</v>
      </c>
      <c r="AE587">
        <v>123</v>
      </c>
      <c r="AF587">
        <v>98</v>
      </c>
      <c r="AG587">
        <v>4</v>
      </c>
      <c r="AH587">
        <v>643</v>
      </c>
      <c r="AI587">
        <v>142</v>
      </c>
      <c r="AJ587">
        <v>223</v>
      </c>
      <c r="AK587">
        <v>16</v>
      </c>
      <c r="AL587">
        <v>540</v>
      </c>
      <c r="AM587">
        <v>24</v>
      </c>
      <c r="AN587">
        <v>554</v>
      </c>
      <c r="AO587">
        <v>55</v>
      </c>
      <c r="AP587">
        <v>20350</v>
      </c>
      <c r="AQ587">
        <v>754</v>
      </c>
      <c r="AR587">
        <v>3613</v>
      </c>
      <c r="AS587">
        <v>130</v>
      </c>
      <c r="AT587">
        <v>20499</v>
      </c>
      <c r="AU587">
        <v>972</v>
      </c>
      <c r="AV587">
        <v>22391</v>
      </c>
      <c r="AW587">
        <v>964</v>
      </c>
      <c r="AX587">
        <v>1721</v>
      </c>
      <c r="AY587">
        <v>138</v>
      </c>
      <c r="AZ587">
        <v>970</v>
      </c>
      <c r="BA587">
        <v>130</v>
      </c>
      <c r="BB587">
        <v>751</v>
      </c>
      <c r="BC587">
        <v>8</v>
      </c>
      <c r="BD587">
        <v>1036</v>
      </c>
      <c r="BE587">
        <v>168</v>
      </c>
      <c r="BF587">
        <v>4205</v>
      </c>
      <c r="BG587">
        <v>203</v>
      </c>
      <c r="BH587">
        <v>5882</v>
      </c>
      <c r="BI587">
        <v>281</v>
      </c>
      <c r="BJ587">
        <v>5125</v>
      </c>
      <c r="BK587">
        <v>126</v>
      </c>
      <c r="BL587">
        <v>12591</v>
      </c>
      <c r="BM587">
        <v>882</v>
      </c>
      <c r="BN587">
        <v>12019</v>
      </c>
      <c r="BO587">
        <v>756</v>
      </c>
      <c r="BP587">
        <v>572</v>
      </c>
      <c r="BQ587">
        <v>126</v>
      </c>
      <c r="BR587">
        <v>2570</v>
      </c>
      <c r="BS587">
        <v>112</v>
      </c>
      <c r="BT587">
        <v>8170</v>
      </c>
      <c r="BU587">
        <v>388</v>
      </c>
      <c r="BV587">
        <v>4552</v>
      </c>
      <c r="BW587">
        <v>484</v>
      </c>
      <c r="BX587">
        <v>2439</v>
      </c>
      <c r="BY587">
        <v>122</v>
      </c>
      <c r="BZ587">
        <v>3488</v>
      </c>
      <c r="CA587">
        <v>295</v>
      </c>
      <c r="CB587">
        <v>5357</v>
      </c>
      <c r="CC587">
        <v>338</v>
      </c>
      <c r="CD587">
        <v>10958</v>
      </c>
      <c r="CE587">
        <v>574</v>
      </c>
      <c r="CF587">
        <v>7591</v>
      </c>
      <c r="CG587">
        <v>190</v>
      </c>
      <c r="CH587">
        <v>1102</v>
      </c>
      <c r="CI587">
        <v>23010</v>
      </c>
      <c r="CJ587">
        <v>16291</v>
      </c>
      <c r="CK587">
        <v>10628</v>
      </c>
      <c r="CL587">
        <v>21009</v>
      </c>
      <c r="CM587">
        <v>2225</v>
      </c>
      <c r="CN587">
        <v>823</v>
      </c>
      <c r="CO587">
        <v>22</v>
      </c>
      <c r="CP587">
        <v>498</v>
      </c>
      <c r="CQ587">
        <v>1566</v>
      </c>
      <c r="CR587">
        <v>366</v>
      </c>
      <c r="CS587">
        <v>1825</v>
      </c>
      <c r="CT587">
        <v>582</v>
      </c>
      <c r="CU587">
        <v>301</v>
      </c>
      <c r="CV587">
        <v>865</v>
      </c>
      <c r="CW587">
        <v>918</v>
      </c>
      <c r="CX587">
        <v>3783</v>
      </c>
      <c r="CY587">
        <v>1371</v>
      </c>
      <c r="CZ587">
        <v>686</v>
      </c>
      <c r="DA587">
        <v>320</v>
      </c>
      <c r="DB587">
        <v>647</v>
      </c>
      <c r="DC587">
        <v>509</v>
      </c>
      <c r="DD587">
        <v>1503</v>
      </c>
      <c r="DE587">
        <v>4883</v>
      </c>
      <c r="DF587">
        <v>5803</v>
      </c>
      <c r="DG587">
        <v>4184</v>
      </c>
      <c r="DH587">
        <v>1447</v>
      </c>
      <c r="DI587">
        <v>504</v>
      </c>
      <c r="DJ587">
        <v>272</v>
      </c>
      <c r="DK587">
        <v>1115</v>
      </c>
      <c r="DL587">
        <v>703</v>
      </c>
      <c r="DM587">
        <v>20034</v>
      </c>
      <c r="DN587">
        <v>4380</v>
      </c>
      <c r="DO587">
        <v>6759</v>
      </c>
      <c r="DP587">
        <v>3927</v>
      </c>
      <c r="DQ587">
        <v>458</v>
      </c>
      <c r="DR587">
        <v>558</v>
      </c>
      <c r="DS587">
        <v>465</v>
      </c>
      <c r="DT587">
        <v>577</v>
      </c>
      <c r="DU587">
        <v>267</v>
      </c>
      <c r="DV587">
        <v>1410</v>
      </c>
      <c r="DW587">
        <v>10686</v>
      </c>
      <c r="DX587" t="s">
        <v>1516</v>
      </c>
      <c r="DY587" t="s">
        <v>1088</v>
      </c>
      <c r="DZ587" t="s">
        <v>1744</v>
      </c>
      <c r="EA587" s="68" t="s">
        <v>700</v>
      </c>
      <c r="EB587">
        <v>56303</v>
      </c>
      <c r="EC587">
        <v>1</v>
      </c>
      <c r="ED587">
        <v>3.3</v>
      </c>
      <c r="EE587">
        <v>1.2</v>
      </c>
      <c r="EF587">
        <v>4.3</v>
      </c>
      <c r="EG587">
        <v>2.8</v>
      </c>
      <c r="EH587">
        <v>3.4</v>
      </c>
      <c r="EI587">
        <v>2.7</v>
      </c>
      <c r="EJ587">
        <v>2.7</v>
      </c>
      <c r="EK587">
        <v>0.3</v>
      </c>
      <c r="EL587">
        <v>1.2</v>
      </c>
      <c r="EM587">
        <v>1.5</v>
      </c>
      <c r="EN587">
        <v>0.2</v>
      </c>
      <c r="EO587">
        <v>1.5</v>
      </c>
      <c r="EP587">
        <v>1</v>
      </c>
      <c r="EQ587">
        <v>0.9</v>
      </c>
      <c r="ER587">
        <v>5.4</v>
      </c>
      <c r="ES587">
        <v>7</v>
      </c>
      <c r="ET587">
        <v>19.3</v>
      </c>
      <c r="EU587">
        <v>10</v>
      </c>
      <c r="EV587">
        <v>4.8</v>
      </c>
      <c r="EW587">
        <v>11.1</v>
      </c>
      <c r="EX587">
        <v>0.8</v>
      </c>
      <c r="EY587">
        <v>1</v>
      </c>
      <c r="EZ587">
        <v>6.5</v>
      </c>
      <c r="FA587">
        <v>11</v>
      </c>
      <c r="FB587">
        <v>2</v>
      </c>
      <c r="FC587">
        <v>2.4</v>
      </c>
      <c r="FD587">
        <v>1.1000000000000001</v>
      </c>
      <c r="FE587">
        <v>9.8000000000000007</v>
      </c>
      <c r="FF587">
        <v>2.4</v>
      </c>
      <c r="FG587">
        <v>1.7</v>
      </c>
      <c r="FH587">
        <v>1.5</v>
      </c>
      <c r="FI587">
        <v>1.8</v>
      </c>
      <c r="FJ587">
        <v>1.8</v>
      </c>
      <c r="FK587">
        <v>12.8</v>
      </c>
      <c r="FL587">
        <v>2.9</v>
      </c>
      <c r="FM587">
        <v>1.8</v>
      </c>
      <c r="FN587">
        <v>3.5</v>
      </c>
      <c r="FO587">
        <v>3.2</v>
      </c>
      <c r="FP587">
        <v>2.9</v>
      </c>
      <c r="FQ587">
        <v>1.7</v>
      </c>
      <c r="FR587">
        <v>1.2</v>
      </c>
      <c r="FS587">
        <v>134</v>
      </c>
      <c r="FZ587" t="s">
        <v>1872</v>
      </c>
      <c r="GA587" t="s">
        <v>1871</v>
      </c>
      <c r="GB587" t="s">
        <v>1393</v>
      </c>
      <c r="GC587" s="68" t="s">
        <v>2364</v>
      </c>
    </row>
    <row r="588" spans="1:185" x14ac:dyDescent="0.25">
      <c r="A588">
        <v>56304</v>
      </c>
      <c r="B588">
        <v>15356</v>
      </c>
      <c r="C588">
        <v>541</v>
      </c>
      <c r="D588">
        <v>3054</v>
      </c>
      <c r="E588">
        <v>19</v>
      </c>
      <c r="F588">
        <v>10254</v>
      </c>
      <c r="G588">
        <v>522</v>
      </c>
      <c r="H588">
        <v>2048</v>
      </c>
      <c r="I588">
        <v>0</v>
      </c>
      <c r="J588">
        <v>994</v>
      </c>
      <c r="K588">
        <v>0</v>
      </c>
      <c r="L588">
        <v>2060</v>
      </c>
      <c r="M588">
        <v>19</v>
      </c>
      <c r="N588">
        <v>2639</v>
      </c>
      <c r="O588">
        <v>167</v>
      </c>
      <c r="P588">
        <v>2090</v>
      </c>
      <c r="Q588">
        <v>146</v>
      </c>
      <c r="R588">
        <v>1885</v>
      </c>
      <c r="S588">
        <v>117</v>
      </c>
      <c r="T588">
        <v>1674</v>
      </c>
      <c r="U588">
        <v>45</v>
      </c>
      <c r="V588">
        <v>1966</v>
      </c>
      <c r="W588">
        <v>47</v>
      </c>
      <c r="X588">
        <v>7881</v>
      </c>
      <c r="Y588">
        <v>301</v>
      </c>
      <c r="Z588">
        <v>7475</v>
      </c>
      <c r="AA588">
        <v>240</v>
      </c>
      <c r="AB588">
        <v>12217</v>
      </c>
      <c r="AC588">
        <v>479</v>
      </c>
      <c r="AD588">
        <v>2033</v>
      </c>
      <c r="AE588">
        <v>44</v>
      </c>
      <c r="AF588">
        <v>32</v>
      </c>
      <c r="AG588">
        <v>0</v>
      </c>
      <c r="AH588">
        <v>382</v>
      </c>
      <c r="AI588">
        <v>18</v>
      </c>
      <c r="AJ588">
        <v>67</v>
      </c>
      <c r="AK588">
        <v>0</v>
      </c>
      <c r="AL588">
        <v>625</v>
      </c>
      <c r="AM588">
        <v>0</v>
      </c>
      <c r="AN588">
        <v>351</v>
      </c>
      <c r="AO588">
        <v>29</v>
      </c>
      <c r="AP588">
        <v>11914</v>
      </c>
      <c r="AQ588">
        <v>450</v>
      </c>
      <c r="AR588">
        <v>2223</v>
      </c>
      <c r="AS588">
        <v>99</v>
      </c>
      <c r="AT588">
        <v>13133</v>
      </c>
      <c r="AU588">
        <v>442</v>
      </c>
      <c r="AV588">
        <v>13997</v>
      </c>
      <c r="AW588">
        <v>479</v>
      </c>
      <c r="AX588">
        <v>1359</v>
      </c>
      <c r="AY588">
        <v>62</v>
      </c>
      <c r="AZ588">
        <v>554</v>
      </c>
      <c r="BA588">
        <v>0</v>
      </c>
      <c r="BB588">
        <v>805</v>
      </c>
      <c r="BC588">
        <v>62</v>
      </c>
      <c r="BD588">
        <v>1026</v>
      </c>
      <c r="BE588">
        <v>115</v>
      </c>
      <c r="BF588">
        <v>2720</v>
      </c>
      <c r="BG588">
        <v>130</v>
      </c>
      <c r="BH588">
        <v>3422</v>
      </c>
      <c r="BI588">
        <v>69</v>
      </c>
      <c r="BJ588">
        <v>2495</v>
      </c>
      <c r="BK588">
        <v>41</v>
      </c>
      <c r="BL588">
        <v>8361</v>
      </c>
      <c r="BM588">
        <v>403</v>
      </c>
      <c r="BN588">
        <v>8023</v>
      </c>
      <c r="BO588">
        <v>396</v>
      </c>
      <c r="BP588">
        <v>338</v>
      </c>
      <c r="BQ588">
        <v>7</v>
      </c>
      <c r="BR588">
        <v>1893</v>
      </c>
      <c r="BS588">
        <v>119</v>
      </c>
      <c r="BT588">
        <v>5376</v>
      </c>
      <c r="BU588">
        <v>265</v>
      </c>
      <c r="BV588">
        <v>3306</v>
      </c>
      <c r="BW588">
        <v>143</v>
      </c>
      <c r="BX588">
        <v>1572</v>
      </c>
      <c r="BY588">
        <v>114</v>
      </c>
      <c r="BZ588">
        <v>3244</v>
      </c>
      <c r="CA588">
        <v>170</v>
      </c>
      <c r="CB588">
        <v>4005</v>
      </c>
      <c r="CC588">
        <v>214</v>
      </c>
      <c r="CD588">
        <v>6927</v>
      </c>
      <c r="CE588">
        <v>258</v>
      </c>
      <c r="CF588">
        <v>4375</v>
      </c>
      <c r="CG588">
        <v>69</v>
      </c>
      <c r="CH588">
        <v>541</v>
      </c>
      <c r="CI588">
        <v>14815</v>
      </c>
      <c r="CJ588">
        <v>9992</v>
      </c>
      <c r="CK588">
        <v>6844</v>
      </c>
      <c r="CL588">
        <v>13904</v>
      </c>
      <c r="CM588">
        <v>1862</v>
      </c>
      <c r="CN588">
        <v>613</v>
      </c>
      <c r="CO588">
        <v>70</v>
      </c>
      <c r="CP588">
        <v>535</v>
      </c>
      <c r="CQ588">
        <v>1112</v>
      </c>
      <c r="CR588">
        <v>359</v>
      </c>
      <c r="CS588">
        <v>1090</v>
      </c>
      <c r="CT588">
        <v>441</v>
      </c>
      <c r="CU588">
        <v>98</v>
      </c>
      <c r="CV588">
        <v>401</v>
      </c>
      <c r="CW588">
        <v>544</v>
      </c>
      <c r="CX588">
        <v>2350</v>
      </c>
      <c r="CY588">
        <v>813</v>
      </c>
      <c r="CZ588">
        <v>500</v>
      </c>
      <c r="DA588">
        <v>144</v>
      </c>
      <c r="DB588">
        <v>276</v>
      </c>
      <c r="DC588">
        <v>308</v>
      </c>
      <c r="DD588">
        <v>894</v>
      </c>
      <c r="DE588">
        <v>3316</v>
      </c>
      <c r="DF588">
        <v>3612</v>
      </c>
      <c r="DG588">
        <v>2328</v>
      </c>
      <c r="DH588">
        <v>818</v>
      </c>
      <c r="DI588">
        <v>402</v>
      </c>
      <c r="DJ588">
        <v>161</v>
      </c>
      <c r="DK588">
        <v>882</v>
      </c>
      <c r="DL588">
        <v>542</v>
      </c>
      <c r="DM588">
        <v>12114</v>
      </c>
      <c r="DN588">
        <v>4131</v>
      </c>
      <c r="DO588">
        <v>3347</v>
      </c>
      <c r="DP588">
        <v>3581</v>
      </c>
      <c r="DQ588">
        <v>552</v>
      </c>
      <c r="DR588">
        <v>433</v>
      </c>
      <c r="DS588">
        <v>374</v>
      </c>
      <c r="DT588">
        <v>419</v>
      </c>
      <c r="DU588">
        <v>518</v>
      </c>
      <c r="DV588">
        <v>1239</v>
      </c>
      <c r="DW588">
        <v>6928</v>
      </c>
      <c r="DX588" t="s">
        <v>1516</v>
      </c>
      <c r="DY588" t="s">
        <v>1086</v>
      </c>
      <c r="DZ588" t="s">
        <v>1744</v>
      </c>
      <c r="EA588" s="68" t="s">
        <v>700</v>
      </c>
      <c r="EB588">
        <v>56304</v>
      </c>
      <c r="EC588">
        <v>1.4</v>
      </c>
      <c r="ED588">
        <v>1.7</v>
      </c>
      <c r="EE588">
        <v>1</v>
      </c>
      <c r="EF588">
        <v>4</v>
      </c>
      <c r="EG588">
        <v>4.5</v>
      </c>
      <c r="EH588">
        <v>7</v>
      </c>
      <c r="EI588">
        <v>2.6</v>
      </c>
      <c r="EJ588">
        <v>1.9</v>
      </c>
      <c r="EK588">
        <v>1.4</v>
      </c>
      <c r="EL588">
        <v>0.7</v>
      </c>
      <c r="EM588">
        <v>2.1</v>
      </c>
      <c r="EN588">
        <v>0.8</v>
      </c>
      <c r="EO588">
        <v>2</v>
      </c>
      <c r="EP588">
        <v>1.5</v>
      </c>
      <c r="EQ588">
        <v>1.8</v>
      </c>
      <c r="ER588">
        <v>3.4</v>
      </c>
      <c r="ES588">
        <v>38.5</v>
      </c>
      <c r="ET588">
        <v>5.0999999999999996</v>
      </c>
      <c r="EU588">
        <v>22.7</v>
      </c>
      <c r="EV588">
        <v>2.8</v>
      </c>
      <c r="EW588">
        <v>13.1</v>
      </c>
      <c r="EX588">
        <v>1.8</v>
      </c>
      <c r="EY588">
        <v>1.5</v>
      </c>
      <c r="EZ588">
        <v>5.3</v>
      </c>
      <c r="FA588">
        <v>3.1</v>
      </c>
      <c r="FB588">
        <v>8.6</v>
      </c>
      <c r="FC588">
        <v>3.5</v>
      </c>
      <c r="FD588">
        <v>1.3</v>
      </c>
      <c r="FE588">
        <v>7.2</v>
      </c>
      <c r="FF588">
        <v>4.5999999999999996</v>
      </c>
      <c r="FG588">
        <v>1.5</v>
      </c>
      <c r="FH588">
        <v>1.5</v>
      </c>
      <c r="FI588">
        <v>1.8</v>
      </c>
      <c r="FJ588">
        <v>1.9</v>
      </c>
      <c r="FK588">
        <v>3.9</v>
      </c>
      <c r="FL588">
        <v>6.2</v>
      </c>
      <c r="FM588">
        <v>1.9</v>
      </c>
      <c r="FN588">
        <v>2.7</v>
      </c>
      <c r="FO588">
        <v>7.5</v>
      </c>
      <c r="FP588">
        <v>3.8</v>
      </c>
      <c r="FQ588">
        <v>1.9</v>
      </c>
      <c r="FR588">
        <v>1.2</v>
      </c>
      <c r="FS588">
        <v>144</v>
      </c>
      <c r="FZ588" s="115" t="s">
        <v>1871</v>
      </c>
      <c r="GA588" s="115" t="s">
        <v>1871</v>
      </c>
      <c r="GB588" t="s">
        <v>1394</v>
      </c>
      <c r="GC588" s="68" t="s">
        <v>2364</v>
      </c>
    </row>
    <row r="589" spans="1:185" x14ac:dyDescent="0.25">
      <c r="A589">
        <v>56307</v>
      </c>
      <c r="B589">
        <v>5436</v>
      </c>
      <c r="C589">
        <v>224</v>
      </c>
      <c r="D589">
        <v>1631</v>
      </c>
      <c r="E589">
        <v>53</v>
      </c>
      <c r="F589">
        <v>2956</v>
      </c>
      <c r="G589">
        <v>171</v>
      </c>
      <c r="H589">
        <v>849</v>
      </c>
      <c r="I589">
        <v>0</v>
      </c>
      <c r="J589">
        <v>482</v>
      </c>
      <c r="K589">
        <v>20</v>
      </c>
      <c r="L589">
        <v>1149</v>
      </c>
      <c r="M589">
        <v>33</v>
      </c>
      <c r="N589">
        <v>338</v>
      </c>
      <c r="O589">
        <v>36</v>
      </c>
      <c r="P589">
        <v>657</v>
      </c>
      <c r="Q589">
        <v>77</v>
      </c>
      <c r="R589">
        <v>688</v>
      </c>
      <c r="S589">
        <v>39</v>
      </c>
      <c r="T589">
        <v>698</v>
      </c>
      <c r="U589">
        <v>10</v>
      </c>
      <c r="V589">
        <v>575</v>
      </c>
      <c r="W589">
        <v>9</v>
      </c>
      <c r="X589">
        <v>2728</v>
      </c>
      <c r="Y589">
        <v>140</v>
      </c>
      <c r="Z589">
        <v>2708</v>
      </c>
      <c r="AA589">
        <v>84</v>
      </c>
      <c r="AB589">
        <v>5219</v>
      </c>
      <c r="AC589">
        <v>183</v>
      </c>
      <c r="AD589">
        <v>99</v>
      </c>
      <c r="AE589">
        <v>10</v>
      </c>
      <c r="AF589">
        <v>0</v>
      </c>
      <c r="AG589">
        <v>0</v>
      </c>
      <c r="AH589">
        <v>22</v>
      </c>
      <c r="AI589">
        <v>5</v>
      </c>
      <c r="AJ589">
        <v>4</v>
      </c>
      <c r="AK589">
        <v>4</v>
      </c>
      <c r="AL589">
        <v>92</v>
      </c>
      <c r="AM589">
        <v>22</v>
      </c>
      <c r="AN589">
        <v>59</v>
      </c>
      <c r="AO589">
        <v>6</v>
      </c>
      <c r="AP589">
        <v>5172</v>
      </c>
      <c r="AQ589">
        <v>181</v>
      </c>
      <c r="AR589">
        <v>582</v>
      </c>
      <c r="AS589">
        <v>9</v>
      </c>
      <c r="AT589">
        <v>4854</v>
      </c>
      <c r="AU589">
        <v>215</v>
      </c>
      <c r="AV589">
        <v>5371</v>
      </c>
      <c r="AW589">
        <v>214</v>
      </c>
      <c r="AX589">
        <v>65</v>
      </c>
      <c r="AY589">
        <v>10</v>
      </c>
      <c r="AZ589">
        <v>18</v>
      </c>
      <c r="BA589">
        <v>0</v>
      </c>
      <c r="BB589">
        <v>47</v>
      </c>
      <c r="BC589">
        <v>10</v>
      </c>
      <c r="BD589">
        <v>373</v>
      </c>
      <c r="BE589">
        <v>8</v>
      </c>
      <c r="BF589">
        <v>1335</v>
      </c>
      <c r="BG589">
        <v>53</v>
      </c>
      <c r="BH589">
        <v>1121</v>
      </c>
      <c r="BI589">
        <v>48</v>
      </c>
      <c r="BJ589">
        <v>638</v>
      </c>
      <c r="BK589">
        <v>26</v>
      </c>
      <c r="BL589">
        <v>2627</v>
      </c>
      <c r="BM589">
        <v>140</v>
      </c>
      <c r="BN589">
        <v>2574</v>
      </c>
      <c r="BO589">
        <v>121</v>
      </c>
      <c r="BP589">
        <v>53</v>
      </c>
      <c r="BQ589">
        <v>19</v>
      </c>
      <c r="BR589">
        <v>329</v>
      </c>
      <c r="BS589">
        <v>31</v>
      </c>
      <c r="BT589">
        <v>2000</v>
      </c>
      <c r="BU589">
        <v>63</v>
      </c>
      <c r="BV589">
        <v>707</v>
      </c>
      <c r="BW589">
        <v>95</v>
      </c>
      <c r="BX589">
        <v>249</v>
      </c>
      <c r="BY589">
        <v>13</v>
      </c>
      <c r="BZ589">
        <v>401</v>
      </c>
      <c r="CA589">
        <v>30</v>
      </c>
      <c r="CB589">
        <v>664</v>
      </c>
      <c r="CC589">
        <v>31</v>
      </c>
      <c r="CD589">
        <v>2488</v>
      </c>
      <c r="CE589">
        <v>113</v>
      </c>
      <c r="CF589">
        <v>2277</v>
      </c>
      <c r="CG589">
        <v>80</v>
      </c>
      <c r="CH589">
        <v>224</v>
      </c>
      <c r="CI589">
        <v>5212</v>
      </c>
      <c r="CJ589">
        <v>4489</v>
      </c>
      <c r="CK589">
        <v>1516</v>
      </c>
      <c r="CL589">
        <v>4988</v>
      </c>
      <c r="CM589">
        <v>125</v>
      </c>
      <c r="CN589">
        <v>34</v>
      </c>
      <c r="CO589">
        <v>213</v>
      </c>
      <c r="CP589">
        <v>339</v>
      </c>
      <c r="CQ589">
        <v>457</v>
      </c>
      <c r="CR589">
        <v>92</v>
      </c>
      <c r="CS589">
        <v>257</v>
      </c>
      <c r="CT589">
        <v>146</v>
      </c>
      <c r="CU589">
        <v>21</v>
      </c>
      <c r="CV589">
        <v>161</v>
      </c>
      <c r="CW589">
        <v>160</v>
      </c>
      <c r="CX589">
        <v>717</v>
      </c>
      <c r="CY589">
        <v>136</v>
      </c>
      <c r="CZ589">
        <v>84</v>
      </c>
      <c r="DA589">
        <v>54</v>
      </c>
      <c r="DB589">
        <v>103</v>
      </c>
      <c r="DC589">
        <v>33</v>
      </c>
      <c r="DD589">
        <v>93</v>
      </c>
      <c r="DE589">
        <v>559</v>
      </c>
      <c r="DF589">
        <v>1390</v>
      </c>
      <c r="DG589">
        <v>1162</v>
      </c>
      <c r="DH589">
        <v>575</v>
      </c>
      <c r="DI589">
        <v>130</v>
      </c>
      <c r="DJ589">
        <v>66</v>
      </c>
      <c r="DK589">
        <v>98</v>
      </c>
      <c r="DL589">
        <v>82</v>
      </c>
      <c r="DM589">
        <v>4878</v>
      </c>
      <c r="DN589">
        <v>542</v>
      </c>
      <c r="DO589">
        <v>1631</v>
      </c>
      <c r="DP589">
        <v>318</v>
      </c>
      <c r="DQ589">
        <v>66</v>
      </c>
      <c r="DR589">
        <v>74</v>
      </c>
      <c r="DS589">
        <v>26</v>
      </c>
      <c r="DT589">
        <v>9</v>
      </c>
      <c r="DU589">
        <v>44</v>
      </c>
      <c r="DV589">
        <v>90</v>
      </c>
      <c r="DW589">
        <v>1949</v>
      </c>
      <c r="DX589" t="s">
        <v>1516</v>
      </c>
      <c r="DY589" t="s">
        <v>1088</v>
      </c>
      <c r="DZ589" t="s">
        <v>1745</v>
      </c>
      <c r="EA589" s="68" t="s">
        <v>700</v>
      </c>
      <c r="EB589">
        <v>56307</v>
      </c>
      <c r="EC589">
        <v>1.4</v>
      </c>
      <c r="ED589">
        <v>4.0999999999999996</v>
      </c>
      <c r="EE589">
        <v>1.9</v>
      </c>
      <c r="EF589">
        <v>6.8</v>
      </c>
      <c r="EG589">
        <v>6.1</v>
      </c>
      <c r="EH589">
        <v>4</v>
      </c>
      <c r="EI589">
        <v>1.6</v>
      </c>
      <c r="EJ589">
        <v>1.9</v>
      </c>
      <c r="EK589">
        <v>4.7</v>
      </c>
      <c r="EL589">
        <v>1.8</v>
      </c>
      <c r="EM589">
        <v>2</v>
      </c>
      <c r="EN589">
        <v>2</v>
      </c>
      <c r="EO589">
        <v>2</v>
      </c>
      <c r="EP589">
        <v>1.3</v>
      </c>
      <c r="EQ589">
        <v>1.2</v>
      </c>
      <c r="ER589">
        <v>24.3</v>
      </c>
      <c r="ET589">
        <v>32.6</v>
      </c>
      <c r="EU589">
        <v>100</v>
      </c>
      <c r="EV589">
        <v>26.3</v>
      </c>
      <c r="EW589">
        <v>23.7</v>
      </c>
      <c r="EX589">
        <v>1.2</v>
      </c>
      <c r="EY589">
        <v>1.4</v>
      </c>
      <c r="EZ589">
        <v>23</v>
      </c>
      <c r="FA589">
        <v>51.3</v>
      </c>
      <c r="FB589">
        <v>35.799999999999997</v>
      </c>
      <c r="FC589">
        <v>1.8</v>
      </c>
      <c r="FD589">
        <v>1.5</v>
      </c>
      <c r="FE589">
        <v>3.1</v>
      </c>
      <c r="FF589">
        <v>2.2999999999999998</v>
      </c>
      <c r="FG589">
        <v>2</v>
      </c>
      <c r="FH589">
        <v>3.3</v>
      </c>
      <c r="FI589">
        <v>1.9</v>
      </c>
      <c r="FJ589">
        <v>1.8</v>
      </c>
      <c r="FK589">
        <v>23.5</v>
      </c>
      <c r="FL589">
        <v>7.5</v>
      </c>
      <c r="FM589">
        <v>1.7</v>
      </c>
      <c r="FN589">
        <v>4.7</v>
      </c>
      <c r="FO589">
        <v>5.7</v>
      </c>
      <c r="FP589">
        <v>3.4</v>
      </c>
      <c r="FQ589">
        <v>2</v>
      </c>
      <c r="FR589">
        <v>2</v>
      </c>
      <c r="FS589">
        <v>19</v>
      </c>
      <c r="FZ589" s="115" t="s">
        <v>1871</v>
      </c>
      <c r="GA589" s="115" t="s">
        <v>1871</v>
      </c>
      <c r="GB589" t="s">
        <v>1395</v>
      </c>
      <c r="GC589" s="68" t="s">
        <v>2364</v>
      </c>
    </row>
    <row r="590" spans="1:185" x14ac:dyDescent="0.25">
      <c r="A590">
        <v>56308</v>
      </c>
      <c r="B590">
        <v>24746</v>
      </c>
      <c r="C590">
        <v>670</v>
      </c>
      <c r="D590">
        <v>5474</v>
      </c>
      <c r="E590">
        <v>177</v>
      </c>
      <c r="F590">
        <v>13909</v>
      </c>
      <c r="G590">
        <v>493</v>
      </c>
      <c r="H590">
        <v>5363</v>
      </c>
      <c r="I590">
        <v>0</v>
      </c>
      <c r="J590">
        <v>1611</v>
      </c>
      <c r="K590">
        <v>64</v>
      </c>
      <c r="L590">
        <v>3863</v>
      </c>
      <c r="M590">
        <v>113</v>
      </c>
      <c r="N590">
        <v>2055</v>
      </c>
      <c r="O590">
        <v>109</v>
      </c>
      <c r="P590">
        <v>2929</v>
      </c>
      <c r="Q590">
        <v>110</v>
      </c>
      <c r="R590">
        <v>2465</v>
      </c>
      <c r="S590">
        <v>118</v>
      </c>
      <c r="T590">
        <v>2811</v>
      </c>
      <c r="U590">
        <v>60</v>
      </c>
      <c r="V590">
        <v>3649</v>
      </c>
      <c r="W590">
        <v>96</v>
      </c>
      <c r="X590">
        <v>12298</v>
      </c>
      <c r="Y590">
        <v>334</v>
      </c>
      <c r="Z590">
        <v>12448</v>
      </c>
      <c r="AA590">
        <v>336</v>
      </c>
      <c r="AB590">
        <v>23845</v>
      </c>
      <c r="AC590">
        <v>594</v>
      </c>
      <c r="AD590">
        <v>149</v>
      </c>
      <c r="AE590">
        <v>30</v>
      </c>
      <c r="AF590">
        <v>73</v>
      </c>
      <c r="AG590">
        <v>13</v>
      </c>
      <c r="AH590">
        <v>93</v>
      </c>
      <c r="AI590">
        <v>0</v>
      </c>
      <c r="AJ590">
        <v>179</v>
      </c>
      <c r="AK590">
        <v>5</v>
      </c>
      <c r="AL590">
        <v>407</v>
      </c>
      <c r="AM590">
        <v>28</v>
      </c>
      <c r="AN590">
        <v>482</v>
      </c>
      <c r="AO590">
        <v>105</v>
      </c>
      <c r="AP590">
        <v>23592</v>
      </c>
      <c r="AQ590">
        <v>502</v>
      </c>
      <c r="AR590">
        <v>3106</v>
      </c>
      <c r="AS590">
        <v>89</v>
      </c>
      <c r="AT590">
        <v>21640</v>
      </c>
      <c r="AU590">
        <v>581</v>
      </c>
      <c r="AV590">
        <v>24370</v>
      </c>
      <c r="AW590">
        <v>665</v>
      </c>
      <c r="AX590">
        <v>376</v>
      </c>
      <c r="AY590">
        <v>5</v>
      </c>
      <c r="AZ590">
        <v>236</v>
      </c>
      <c r="BA590">
        <v>0</v>
      </c>
      <c r="BB590">
        <v>140</v>
      </c>
      <c r="BC590">
        <v>5</v>
      </c>
      <c r="BD590">
        <v>834</v>
      </c>
      <c r="BE590">
        <v>47</v>
      </c>
      <c r="BF590">
        <v>4849</v>
      </c>
      <c r="BG590">
        <v>92</v>
      </c>
      <c r="BH590">
        <v>6687</v>
      </c>
      <c r="BI590">
        <v>149</v>
      </c>
      <c r="BJ590">
        <v>4847</v>
      </c>
      <c r="BK590">
        <v>96</v>
      </c>
      <c r="BL590">
        <v>12124</v>
      </c>
      <c r="BM590">
        <v>432</v>
      </c>
      <c r="BN590">
        <v>11762</v>
      </c>
      <c r="BO590">
        <v>377</v>
      </c>
      <c r="BP590">
        <v>362</v>
      </c>
      <c r="BQ590">
        <v>55</v>
      </c>
      <c r="BR590">
        <v>1785</v>
      </c>
      <c r="BS590">
        <v>61</v>
      </c>
      <c r="BT590">
        <v>8680</v>
      </c>
      <c r="BU590">
        <v>266</v>
      </c>
      <c r="BV590">
        <v>3869</v>
      </c>
      <c r="BW590">
        <v>180</v>
      </c>
      <c r="BX590">
        <v>1360</v>
      </c>
      <c r="BY590">
        <v>47</v>
      </c>
      <c r="BZ590">
        <v>2037</v>
      </c>
      <c r="CA590">
        <v>183</v>
      </c>
      <c r="CB590">
        <v>3710</v>
      </c>
      <c r="CC590">
        <v>278</v>
      </c>
      <c r="CD590">
        <v>10534</v>
      </c>
      <c r="CE590">
        <v>232</v>
      </c>
      <c r="CF590">
        <v>10433</v>
      </c>
      <c r="CG590">
        <v>160</v>
      </c>
      <c r="CH590">
        <v>670</v>
      </c>
      <c r="CI590">
        <v>24076</v>
      </c>
      <c r="CJ590">
        <v>19866</v>
      </c>
      <c r="CK590">
        <v>9412</v>
      </c>
      <c r="CL590">
        <v>23117</v>
      </c>
      <c r="CM590">
        <v>590</v>
      </c>
      <c r="CN590">
        <v>146</v>
      </c>
      <c r="CO590">
        <v>109</v>
      </c>
      <c r="CP590">
        <v>996</v>
      </c>
      <c r="CQ590">
        <v>2103</v>
      </c>
      <c r="CR590">
        <v>473</v>
      </c>
      <c r="CS590">
        <v>1643</v>
      </c>
      <c r="CT590">
        <v>492</v>
      </c>
      <c r="CU590">
        <v>168</v>
      </c>
      <c r="CV590">
        <v>879</v>
      </c>
      <c r="CW590">
        <v>1035</v>
      </c>
      <c r="CX590">
        <v>3266</v>
      </c>
      <c r="CY590">
        <v>824</v>
      </c>
      <c r="CZ590">
        <v>632</v>
      </c>
      <c r="DA590">
        <v>360</v>
      </c>
      <c r="DB590">
        <v>308</v>
      </c>
      <c r="DC590">
        <v>355</v>
      </c>
      <c r="DD590">
        <v>672</v>
      </c>
      <c r="DE590">
        <v>4287</v>
      </c>
      <c r="DF590">
        <v>7009</v>
      </c>
      <c r="DG590">
        <v>5972</v>
      </c>
      <c r="DH590">
        <v>1993</v>
      </c>
      <c r="DI590">
        <v>355</v>
      </c>
      <c r="DJ590">
        <v>249</v>
      </c>
      <c r="DK590">
        <v>682</v>
      </c>
      <c r="DL590">
        <v>498</v>
      </c>
      <c r="DM590">
        <v>21126</v>
      </c>
      <c r="DN590">
        <v>3615</v>
      </c>
      <c r="DO590">
        <v>7731</v>
      </c>
      <c r="DP590">
        <v>3565</v>
      </c>
      <c r="DQ590">
        <v>575</v>
      </c>
      <c r="DR590">
        <v>412</v>
      </c>
      <c r="DS590">
        <v>288</v>
      </c>
      <c r="DT590">
        <v>439</v>
      </c>
      <c r="DU590">
        <v>377</v>
      </c>
      <c r="DV590">
        <v>1364</v>
      </c>
      <c r="DW590">
        <v>11296</v>
      </c>
      <c r="DX590" t="s">
        <v>1525</v>
      </c>
      <c r="DY590" t="s">
        <v>1036</v>
      </c>
      <c r="DZ590" t="s">
        <v>1746</v>
      </c>
      <c r="EA590" s="68" t="s">
        <v>700</v>
      </c>
      <c r="EB590">
        <v>56308</v>
      </c>
      <c r="EC590">
        <v>0.7</v>
      </c>
      <c r="ED590">
        <v>3.5</v>
      </c>
      <c r="EE590">
        <v>1.6</v>
      </c>
      <c r="EF590">
        <v>2.7</v>
      </c>
      <c r="EG590">
        <v>2.2000000000000002</v>
      </c>
      <c r="EH590">
        <v>2.6</v>
      </c>
      <c r="EI590">
        <v>1.5</v>
      </c>
      <c r="EJ590">
        <v>1.6</v>
      </c>
      <c r="EK590">
        <v>0.6</v>
      </c>
      <c r="EL590">
        <v>1.8</v>
      </c>
      <c r="EM590">
        <v>1</v>
      </c>
      <c r="EN590">
        <v>0.3</v>
      </c>
      <c r="EO590">
        <v>0.8</v>
      </c>
      <c r="EP590">
        <v>1.1000000000000001</v>
      </c>
      <c r="EQ590">
        <v>0.8</v>
      </c>
      <c r="ER590">
        <v>19.2</v>
      </c>
      <c r="ES590">
        <v>32.5</v>
      </c>
      <c r="ET590">
        <v>17.100000000000001</v>
      </c>
      <c r="EU590">
        <v>3.5</v>
      </c>
      <c r="EV590">
        <v>6.6</v>
      </c>
      <c r="EW590">
        <v>19</v>
      </c>
      <c r="EX590">
        <v>0.6</v>
      </c>
      <c r="EY590">
        <v>0.8</v>
      </c>
      <c r="EZ590">
        <v>1.8</v>
      </c>
      <c r="FA590">
        <v>7.1</v>
      </c>
      <c r="FB590">
        <v>5.5</v>
      </c>
      <c r="FC590">
        <v>1.7</v>
      </c>
      <c r="FD590">
        <v>0.8</v>
      </c>
      <c r="FE590">
        <v>4</v>
      </c>
      <c r="FF590">
        <v>1.1000000000000001</v>
      </c>
      <c r="FG590">
        <v>1</v>
      </c>
      <c r="FH590">
        <v>1.2</v>
      </c>
      <c r="FI590">
        <v>1</v>
      </c>
      <c r="FJ590">
        <v>1</v>
      </c>
      <c r="FK590">
        <v>12.1</v>
      </c>
      <c r="FL590">
        <v>2.2999999999999998</v>
      </c>
      <c r="FM590">
        <v>1</v>
      </c>
      <c r="FN590">
        <v>2.1</v>
      </c>
      <c r="FO590">
        <v>2.6</v>
      </c>
      <c r="FP590">
        <v>3.4</v>
      </c>
      <c r="FQ590">
        <v>0.9</v>
      </c>
      <c r="FR590">
        <v>0.8</v>
      </c>
      <c r="FS590">
        <v>111</v>
      </c>
      <c r="FZ590" s="115" t="s">
        <v>1871</v>
      </c>
      <c r="GA590" s="115" t="s">
        <v>1871</v>
      </c>
      <c r="GB590" t="s">
        <v>1396</v>
      </c>
      <c r="GC590" s="68" t="s">
        <v>2364</v>
      </c>
    </row>
    <row r="591" spans="1:185" x14ac:dyDescent="0.25">
      <c r="A591">
        <v>56312</v>
      </c>
      <c r="B591">
        <v>2581</v>
      </c>
      <c r="C591">
        <v>119</v>
      </c>
      <c r="D591">
        <v>675</v>
      </c>
      <c r="E591">
        <v>14</v>
      </c>
      <c r="F591">
        <v>1474</v>
      </c>
      <c r="G591">
        <v>103</v>
      </c>
      <c r="H591">
        <v>432</v>
      </c>
      <c r="I591">
        <v>2</v>
      </c>
      <c r="J591">
        <v>183</v>
      </c>
      <c r="K591">
        <v>9</v>
      </c>
      <c r="L591">
        <v>492</v>
      </c>
      <c r="M591">
        <v>5</v>
      </c>
      <c r="N591">
        <v>180</v>
      </c>
      <c r="O591">
        <v>8</v>
      </c>
      <c r="P591">
        <v>259</v>
      </c>
      <c r="Q591">
        <v>38</v>
      </c>
      <c r="R591">
        <v>298</v>
      </c>
      <c r="S591">
        <v>12</v>
      </c>
      <c r="T591">
        <v>368</v>
      </c>
      <c r="U591">
        <v>22</v>
      </c>
      <c r="V591">
        <v>369</v>
      </c>
      <c r="W591">
        <v>23</v>
      </c>
      <c r="X591">
        <v>1403</v>
      </c>
      <c r="Y591">
        <v>92</v>
      </c>
      <c r="Z591">
        <v>1178</v>
      </c>
      <c r="AA591">
        <v>27</v>
      </c>
      <c r="AB591">
        <v>2445</v>
      </c>
      <c r="AC591">
        <v>114</v>
      </c>
      <c r="AD591">
        <v>0</v>
      </c>
      <c r="AE591">
        <v>0</v>
      </c>
      <c r="AF591">
        <v>8</v>
      </c>
      <c r="AG591">
        <v>5</v>
      </c>
      <c r="AH591">
        <v>15</v>
      </c>
      <c r="AI591">
        <v>0</v>
      </c>
      <c r="AJ591">
        <v>109</v>
      </c>
      <c r="AK591">
        <v>0</v>
      </c>
      <c r="AL591">
        <v>4</v>
      </c>
      <c r="AM591">
        <v>0</v>
      </c>
      <c r="AN591">
        <v>115</v>
      </c>
      <c r="AO591">
        <v>0</v>
      </c>
      <c r="AP591">
        <v>2439</v>
      </c>
      <c r="AQ591">
        <v>114</v>
      </c>
      <c r="AR591">
        <v>263</v>
      </c>
      <c r="AS591">
        <v>8</v>
      </c>
      <c r="AT591">
        <v>2318</v>
      </c>
      <c r="AU591">
        <v>111</v>
      </c>
      <c r="AV591">
        <v>2553</v>
      </c>
      <c r="AW591">
        <v>119</v>
      </c>
      <c r="AX591">
        <v>28</v>
      </c>
      <c r="AY591">
        <v>0</v>
      </c>
      <c r="AZ591">
        <v>21</v>
      </c>
      <c r="BA591">
        <v>0</v>
      </c>
      <c r="BB591">
        <v>7</v>
      </c>
      <c r="BC591">
        <v>0</v>
      </c>
      <c r="BD591">
        <v>188</v>
      </c>
      <c r="BE591">
        <v>13</v>
      </c>
      <c r="BF591">
        <v>609</v>
      </c>
      <c r="BG591">
        <v>39</v>
      </c>
      <c r="BH591">
        <v>673</v>
      </c>
      <c r="BI591">
        <v>45</v>
      </c>
      <c r="BJ591">
        <v>256</v>
      </c>
      <c r="BK591">
        <v>0</v>
      </c>
      <c r="BL591">
        <v>1310</v>
      </c>
      <c r="BM591">
        <v>92</v>
      </c>
      <c r="BN591">
        <v>1265</v>
      </c>
      <c r="BO591">
        <v>84</v>
      </c>
      <c r="BP591">
        <v>45</v>
      </c>
      <c r="BQ591">
        <v>8</v>
      </c>
      <c r="BR591">
        <v>164</v>
      </c>
      <c r="BS591">
        <v>11</v>
      </c>
      <c r="BT591">
        <v>968</v>
      </c>
      <c r="BU591">
        <v>42</v>
      </c>
      <c r="BV591">
        <v>369</v>
      </c>
      <c r="BW591">
        <v>54</v>
      </c>
      <c r="BX591">
        <v>137</v>
      </c>
      <c r="BY591">
        <v>7</v>
      </c>
      <c r="BZ591">
        <v>239</v>
      </c>
      <c r="CA591">
        <v>22</v>
      </c>
      <c r="CB591">
        <v>406</v>
      </c>
      <c r="CC591">
        <v>24</v>
      </c>
      <c r="CD591">
        <v>1167</v>
      </c>
      <c r="CE591">
        <v>63</v>
      </c>
      <c r="CF591">
        <v>1007</v>
      </c>
      <c r="CG591">
        <v>32</v>
      </c>
      <c r="CH591">
        <v>119</v>
      </c>
      <c r="CI591">
        <v>2462</v>
      </c>
      <c r="CJ591">
        <v>1866</v>
      </c>
      <c r="CK591">
        <v>1025</v>
      </c>
      <c r="CL591">
        <v>2375</v>
      </c>
      <c r="CM591">
        <v>104</v>
      </c>
      <c r="CN591">
        <v>42</v>
      </c>
      <c r="CO591">
        <v>236</v>
      </c>
      <c r="CP591">
        <v>113</v>
      </c>
      <c r="CQ591">
        <v>218</v>
      </c>
      <c r="CR591">
        <v>32</v>
      </c>
      <c r="CS591">
        <v>131</v>
      </c>
      <c r="CT591">
        <v>71</v>
      </c>
      <c r="CU591">
        <v>16</v>
      </c>
      <c r="CV591">
        <v>26</v>
      </c>
      <c r="CW591">
        <v>69</v>
      </c>
      <c r="CX591">
        <v>299</v>
      </c>
      <c r="CY591">
        <v>45</v>
      </c>
      <c r="CZ591">
        <v>88</v>
      </c>
      <c r="DA591">
        <v>27</v>
      </c>
      <c r="DB591">
        <v>35</v>
      </c>
      <c r="DC591">
        <v>16</v>
      </c>
      <c r="DD591">
        <v>73</v>
      </c>
      <c r="DE591">
        <v>287</v>
      </c>
      <c r="DF591">
        <v>691</v>
      </c>
      <c r="DG591">
        <v>586</v>
      </c>
      <c r="DH591">
        <v>213</v>
      </c>
      <c r="DI591">
        <v>46</v>
      </c>
      <c r="DJ591">
        <v>20</v>
      </c>
      <c r="DK591">
        <v>59</v>
      </c>
      <c r="DL591">
        <v>36</v>
      </c>
      <c r="DM591">
        <v>2335</v>
      </c>
      <c r="DN591">
        <v>260</v>
      </c>
      <c r="DO591">
        <v>758</v>
      </c>
      <c r="DP591">
        <v>220</v>
      </c>
      <c r="DQ591">
        <v>53</v>
      </c>
      <c r="DR591">
        <v>17</v>
      </c>
      <c r="DS591">
        <v>30</v>
      </c>
      <c r="DT591">
        <v>13</v>
      </c>
      <c r="DU591">
        <v>18</v>
      </c>
      <c r="DV591">
        <v>48</v>
      </c>
      <c r="DW591">
        <v>978</v>
      </c>
      <c r="DX591" t="s">
        <v>1516</v>
      </c>
      <c r="DY591" t="s">
        <v>1088</v>
      </c>
      <c r="DZ591" t="s">
        <v>1747</v>
      </c>
      <c r="EA591" s="68" t="s">
        <v>700</v>
      </c>
      <c r="EB591">
        <v>56312</v>
      </c>
      <c r="EC591">
        <v>1.4</v>
      </c>
      <c r="ED591">
        <v>5.5</v>
      </c>
      <c r="EE591">
        <v>0.9</v>
      </c>
      <c r="EF591">
        <v>5.4</v>
      </c>
      <c r="EG591">
        <v>6.6</v>
      </c>
      <c r="EH591">
        <v>2.2999999999999998</v>
      </c>
      <c r="EI591">
        <v>4.0999999999999996</v>
      </c>
      <c r="EJ591">
        <v>3.7</v>
      </c>
      <c r="EK591">
        <v>9.1999999999999993</v>
      </c>
      <c r="EL591">
        <v>1.8</v>
      </c>
      <c r="EM591">
        <v>2.2000000000000002</v>
      </c>
      <c r="EN591">
        <v>0.6</v>
      </c>
      <c r="EO591">
        <v>2.2000000000000002</v>
      </c>
      <c r="EP591">
        <v>1.1000000000000001</v>
      </c>
      <c r="EQ591">
        <v>1.5</v>
      </c>
      <c r="ES591">
        <v>24.8</v>
      </c>
      <c r="ET591">
        <v>56.2</v>
      </c>
      <c r="EU591">
        <v>14.8</v>
      </c>
      <c r="EV591">
        <v>100</v>
      </c>
      <c r="EW591">
        <v>14.1</v>
      </c>
      <c r="EX591">
        <v>1.5</v>
      </c>
      <c r="EY591">
        <v>1.5</v>
      </c>
      <c r="EZ591">
        <v>41.1</v>
      </c>
      <c r="FA591">
        <v>47.5</v>
      </c>
      <c r="FB591">
        <v>82.3</v>
      </c>
      <c r="FC591">
        <v>2</v>
      </c>
      <c r="FD591">
        <v>1.6</v>
      </c>
      <c r="FE591">
        <v>4.7</v>
      </c>
      <c r="FF591">
        <v>2.6</v>
      </c>
      <c r="FG591">
        <v>2.7</v>
      </c>
      <c r="FH591">
        <v>6.6</v>
      </c>
      <c r="FI591">
        <v>2.2000000000000002</v>
      </c>
      <c r="FJ591">
        <v>1.9</v>
      </c>
      <c r="FK591">
        <v>18.7</v>
      </c>
      <c r="FL591">
        <v>4.2</v>
      </c>
      <c r="FM591">
        <v>1.8</v>
      </c>
      <c r="FN591">
        <v>6.4</v>
      </c>
      <c r="FO591">
        <v>4.3</v>
      </c>
      <c r="FP591">
        <v>5.2</v>
      </c>
      <c r="FQ591">
        <v>2.5</v>
      </c>
      <c r="FR591">
        <v>1.8</v>
      </c>
      <c r="FS591">
        <v>21</v>
      </c>
      <c r="FZ591" s="115" t="s">
        <v>1871</v>
      </c>
      <c r="GA591" s="115" t="s">
        <v>1871</v>
      </c>
      <c r="GB591" t="s">
        <v>1397</v>
      </c>
      <c r="GC591" s="68" t="s">
        <v>2364</v>
      </c>
    </row>
    <row r="592" spans="1:185" x14ac:dyDescent="0.25">
      <c r="A592">
        <v>56316</v>
      </c>
      <c r="B592">
        <v>1466</v>
      </c>
      <c r="C592">
        <v>125</v>
      </c>
      <c r="D592">
        <v>373</v>
      </c>
      <c r="E592">
        <v>37</v>
      </c>
      <c r="F592">
        <v>796</v>
      </c>
      <c r="G592">
        <v>88</v>
      </c>
      <c r="H592">
        <v>297</v>
      </c>
      <c r="I592">
        <v>0</v>
      </c>
      <c r="J592">
        <v>89</v>
      </c>
      <c r="K592">
        <v>13</v>
      </c>
      <c r="L592">
        <v>284</v>
      </c>
      <c r="M592">
        <v>24</v>
      </c>
      <c r="N592">
        <v>103</v>
      </c>
      <c r="O592">
        <v>24</v>
      </c>
      <c r="P592">
        <v>88</v>
      </c>
      <c r="Q592">
        <v>13</v>
      </c>
      <c r="R592">
        <v>191</v>
      </c>
      <c r="S592">
        <v>9</v>
      </c>
      <c r="T592">
        <v>182</v>
      </c>
      <c r="U592">
        <v>11</v>
      </c>
      <c r="V592">
        <v>232</v>
      </c>
      <c r="W592">
        <v>31</v>
      </c>
      <c r="X592">
        <v>729</v>
      </c>
      <c r="Y592">
        <v>62</v>
      </c>
      <c r="Z592">
        <v>737</v>
      </c>
      <c r="AA592">
        <v>63</v>
      </c>
      <c r="AB592">
        <v>1413</v>
      </c>
      <c r="AC592">
        <v>121</v>
      </c>
      <c r="AD592">
        <v>39</v>
      </c>
      <c r="AE592">
        <v>4</v>
      </c>
      <c r="AF592">
        <v>0</v>
      </c>
      <c r="AG592">
        <v>0</v>
      </c>
      <c r="AH592">
        <v>0</v>
      </c>
      <c r="AI592">
        <v>0</v>
      </c>
      <c r="AJ592">
        <v>2</v>
      </c>
      <c r="AK592">
        <v>0</v>
      </c>
      <c r="AL592">
        <v>12</v>
      </c>
      <c r="AM592">
        <v>0</v>
      </c>
      <c r="AN592">
        <v>54</v>
      </c>
      <c r="AO592">
        <v>11</v>
      </c>
      <c r="AP592">
        <v>1363</v>
      </c>
      <c r="AQ592">
        <v>110</v>
      </c>
      <c r="AR592">
        <v>206</v>
      </c>
      <c r="AS592">
        <v>7</v>
      </c>
      <c r="AT592">
        <v>1260</v>
      </c>
      <c r="AU592">
        <v>118</v>
      </c>
      <c r="AV592">
        <v>1462</v>
      </c>
      <c r="AW592">
        <v>123</v>
      </c>
      <c r="AX592">
        <v>4</v>
      </c>
      <c r="AY592">
        <v>2</v>
      </c>
      <c r="AZ592">
        <v>2</v>
      </c>
      <c r="BA592">
        <v>0</v>
      </c>
      <c r="BB592">
        <v>2</v>
      </c>
      <c r="BC592">
        <v>2</v>
      </c>
      <c r="BD592">
        <v>78</v>
      </c>
      <c r="BE592">
        <v>20</v>
      </c>
      <c r="BF592">
        <v>383</v>
      </c>
      <c r="BG592">
        <v>20</v>
      </c>
      <c r="BH592">
        <v>369</v>
      </c>
      <c r="BI592">
        <v>18</v>
      </c>
      <c r="BJ592">
        <v>160</v>
      </c>
      <c r="BK592">
        <v>6</v>
      </c>
      <c r="BL592">
        <v>673</v>
      </c>
      <c r="BM592">
        <v>66</v>
      </c>
      <c r="BN592">
        <v>652</v>
      </c>
      <c r="BO592">
        <v>63</v>
      </c>
      <c r="BP592">
        <v>21</v>
      </c>
      <c r="BQ592">
        <v>3</v>
      </c>
      <c r="BR592">
        <v>123</v>
      </c>
      <c r="BS592">
        <v>22</v>
      </c>
      <c r="BT592">
        <v>463</v>
      </c>
      <c r="BU592">
        <v>40</v>
      </c>
      <c r="BV592">
        <v>230</v>
      </c>
      <c r="BW592">
        <v>30</v>
      </c>
      <c r="BX592">
        <v>103</v>
      </c>
      <c r="BY592">
        <v>18</v>
      </c>
      <c r="BZ592">
        <v>137</v>
      </c>
      <c r="CA592">
        <v>16</v>
      </c>
      <c r="CB592">
        <v>225</v>
      </c>
      <c r="CC592">
        <v>16</v>
      </c>
      <c r="CD592">
        <v>821</v>
      </c>
      <c r="CE592">
        <v>83</v>
      </c>
      <c r="CF592">
        <v>414</v>
      </c>
      <c r="CG592">
        <v>24</v>
      </c>
      <c r="CH592">
        <v>125</v>
      </c>
      <c r="CI592">
        <v>1341</v>
      </c>
      <c r="CJ592">
        <v>951</v>
      </c>
      <c r="CK592">
        <v>599</v>
      </c>
      <c r="CL592">
        <v>1352</v>
      </c>
      <c r="CM592">
        <v>48</v>
      </c>
      <c r="CN592">
        <v>11</v>
      </c>
      <c r="CO592">
        <v>109</v>
      </c>
      <c r="CP592">
        <v>43</v>
      </c>
      <c r="CQ592">
        <v>134</v>
      </c>
      <c r="CR592">
        <v>20</v>
      </c>
      <c r="CS592">
        <v>104</v>
      </c>
      <c r="CT592">
        <v>45</v>
      </c>
      <c r="CU592">
        <v>4</v>
      </c>
      <c r="CV592">
        <v>36</v>
      </c>
      <c r="CW592">
        <v>25</v>
      </c>
      <c r="CX592">
        <v>147</v>
      </c>
      <c r="CY592">
        <v>26</v>
      </c>
      <c r="CZ592">
        <v>38</v>
      </c>
      <c r="DA592">
        <v>14</v>
      </c>
      <c r="DB592">
        <v>24</v>
      </c>
      <c r="DC592">
        <v>22</v>
      </c>
      <c r="DD592">
        <v>57</v>
      </c>
      <c r="DE592">
        <v>192</v>
      </c>
      <c r="DF592">
        <v>386</v>
      </c>
      <c r="DG592">
        <v>308</v>
      </c>
      <c r="DH592">
        <v>122</v>
      </c>
      <c r="DI592">
        <v>35</v>
      </c>
      <c r="DJ592">
        <v>14</v>
      </c>
      <c r="DK592">
        <v>43</v>
      </c>
      <c r="DL592">
        <v>14</v>
      </c>
      <c r="DM592">
        <v>1376</v>
      </c>
      <c r="DN592">
        <v>67</v>
      </c>
      <c r="DO592">
        <v>492</v>
      </c>
      <c r="DP592">
        <v>86</v>
      </c>
      <c r="DQ592">
        <v>17</v>
      </c>
      <c r="DR592">
        <v>8</v>
      </c>
      <c r="DS592">
        <v>15</v>
      </c>
      <c r="DT592">
        <v>11</v>
      </c>
      <c r="DU592">
        <v>2</v>
      </c>
      <c r="DV592">
        <v>6</v>
      </c>
      <c r="DW592">
        <v>578</v>
      </c>
      <c r="DX592" t="s">
        <v>1516</v>
      </c>
      <c r="DY592" t="s">
        <v>1088</v>
      </c>
      <c r="DZ592" t="s">
        <v>1748</v>
      </c>
      <c r="EA592" s="68" t="s">
        <v>700</v>
      </c>
      <c r="EB592">
        <v>56316</v>
      </c>
      <c r="EC592">
        <v>2.8</v>
      </c>
      <c r="ED592">
        <v>10</v>
      </c>
      <c r="EE592">
        <v>4.5</v>
      </c>
      <c r="EF592">
        <v>13.5</v>
      </c>
      <c r="EG592">
        <v>10.5</v>
      </c>
      <c r="EH592">
        <v>5.2</v>
      </c>
      <c r="EI592">
        <v>3.6</v>
      </c>
      <c r="EJ592">
        <v>5.0999999999999996</v>
      </c>
      <c r="EK592">
        <v>10.199999999999999</v>
      </c>
      <c r="EL592">
        <v>4.7</v>
      </c>
      <c r="EM592">
        <v>3.7</v>
      </c>
      <c r="EN592">
        <v>5.7</v>
      </c>
      <c r="EO592">
        <v>3.3</v>
      </c>
      <c r="EP592">
        <v>3.4</v>
      </c>
      <c r="EQ592">
        <v>2.9</v>
      </c>
      <c r="ER592">
        <v>6.3</v>
      </c>
      <c r="EU592">
        <v>100</v>
      </c>
      <c r="EV592">
        <v>62.8</v>
      </c>
      <c r="EW592">
        <v>36.799999999999997</v>
      </c>
      <c r="EX592">
        <v>2.5</v>
      </c>
      <c r="EY592">
        <v>2.8</v>
      </c>
      <c r="EZ592">
        <v>50</v>
      </c>
      <c r="FA592">
        <v>100</v>
      </c>
      <c r="FB592">
        <v>100</v>
      </c>
      <c r="FC592">
        <v>3.3</v>
      </c>
      <c r="FD592">
        <v>3.3</v>
      </c>
      <c r="FE592">
        <v>12.4</v>
      </c>
      <c r="FF592">
        <v>3</v>
      </c>
      <c r="FG592">
        <v>2.9</v>
      </c>
      <c r="FH592">
        <v>4.9000000000000004</v>
      </c>
      <c r="FI592">
        <v>3.8</v>
      </c>
      <c r="FJ592">
        <v>3.7</v>
      </c>
      <c r="FK592">
        <v>18.3</v>
      </c>
      <c r="FL592">
        <v>7.1</v>
      </c>
      <c r="FM592">
        <v>3.7</v>
      </c>
      <c r="FN592">
        <v>8.4</v>
      </c>
      <c r="FO592">
        <v>8.1</v>
      </c>
      <c r="FP592">
        <v>6.4</v>
      </c>
      <c r="FQ592">
        <v>3.5</v>
      </c>
      <c r="FR592">
        <v>4</v>
      </c>
      <c r="FS592">
        <v>15</v>
      </c>
      <c r="FZ592" t="s">
        <v>1871</v>
      </c>
      <c r="GA592" t="s">
        <v>1872</v>
      </c>
      <c r="GB592" t="s">
        <v>1398</v>
      </c>
      <c r="GC592" s="68" t="s">
        <v>2364</v>
      </c>
    </row>
    <row r="593" spans="1:185" x14ac:dyDescent="0.25">
      <c r="A593">
        <v>56326</v>
      </c>
      <c r="B593">
        <v>1460</v>
      </c>
      <c r="C593">
        <v>53</v>
      </c>
      <c r="D593">
        <v>302</v>
      </c>
      <c r="E593">
        <v>9</v>
      </c>
      <c r="F593">
        <v>837</v>
      </c>
      <c r="G593">
        <v>44</v>
      </c>
      <c r="H593">
        <v>321</v>
      </c>
      <c r="I593">
        <v>0</v>
      </c>
      <c r="J593">
        <v>89</v>
      </c>
      <c r="K593">
        <v>2</v>
      </c>
      <c r="L593">
        <v>213</v>
      </c>
      <c r="M593">
        <v>7</v>
      </c>
      <c r="N593">
        <v>109</v>
      </c>
      <c r="O593">
        <v>9</v>
      </c>
      <c r="P593">
        <v>131</v>
      </c>
      <c r="Q593">
        <v>10</v>
      </c>
      <c r="R593">
        <v>146</v>
      </c>
      <c r="S593">
        <v>6</v>
      </c>
      <c r="T593">
        <v>207</v>
      </c>
      <c r="U593">
        <v>4</v>
      </c>
      <c r="V593">
        <v>244</v>
      </c>
      <c r="W593">
        <v>15</v>
      </c>
      <c r="X593">
        <v>788</v>
      </c>
      <c r="Y593">
        <v>34</v>
      </c>
      <c r="Z593">
        <v>672</v>
      </c>
      <c r="AA593">
        <v>19</v>
      </c>
      <c r="AB593">
        <v>1444</v>
      </c>
      <c r="AC593">
        <v>51</v>
      </c>
      <c r="AD593">
        <v>0</v>
      </c>
      <c r="AE593">
        <v>0</v>
      </c>
      <c r="AF593">
        <v>5</v>
      </c>
      <c r="AG593">
        <v>2</v>
      </c>
      <c r="AH593">
        <v>0</v>
      </c>
      <c r="AI593">
        <v>0</v>
      </c>
      <c r="AJ593">
        <v>7</v>
      </c>
      <c r="AK593">
        <v>0</v>
      </c>
      <c r="AL593">
        <v>4</v>
      </c>
      <c r="AM593">
        <v>0</v>
      </c>
      <c r="AN593">
        <v>1</v>
      </c>
      <c r="AO593">
        <v>0</v>
      </c>
      <c r="AP593">
        <v>1443</v>
      </c>
      <c r="AQ593">
        <v>51</v>
      </c>
      <c r="AR593">
        <v>223</v>
      </c>
      <c r="AS593">
        <v>1</v>
      </c>
      <c r="AT593">
        <v>1237</v>
      </c>
      <c r="AU593">
        <v>52</v>
      </c>
      <c r="AV593">
        <v>1458</v>
      </c>
      <c r="AW593">
        <v>53</v>
      </c>
      <c r="AX593">
        <v>2</v>
      </c>
      <c r="AY593">
        <v>0</v>
      </c>
      <c r="AZ593">
        <v>1</v>
      </c>
      <c r="BA593">
        <v>0</v>
      </c>
      <c r="BB593">
        <v>1</v>
      </c>
      <c r="BC593">
        <v>0</v>
      </c>
      <c r="BD593">
        <v>41</v>
      </c>
      <c r="BE593">
        <v>1</v>
      </c>
      <c r="BF593">
        <v>356</v>
      </c>
      <c r="BG593">
        <v>16</v>
      </c>
      <c r="BH593">
        <v>485</v>
      </c>
      <c r="BI593">
        <v>11</v>
      </c>
      <c r="BJ593">
        <v>167</v>
      </c>
      <c r="BK593">
        <v>7</v>
      </c>
      <c r="BL593">
        <v>704</v>
      </c>
      <c r="BM593">
        <v>38</v>
      </c>
      <c r="BN593">
        <v>687</v>
      </c>
      <c r="BO593">
        <v>32</v>
      </c>
      <c r="BP593">
        <v>17</v>
      </c>
      <c r="BQ593">
        <v>6</v>
      </c>
      <c r="BR593">
        <v>133</v>
      </c>
      <c r="BS593">
        <v>6</v>
      </c>
      <c r="BT593">
        <v>539</v>
      </c>
      <c r="BU593">
        <v>11</v>
      </c>
      <c r="BV593">
        <v>214</v>
      </c>
      <c r="BW593">
        <v>32</v>
      </c>
      <c r="BX593">
        <v>84</v>
      </c>
      <c r="BY593">
        <v>1</v>
      </c>
      <c r="BZ593">
        <v>138</v>
      </c>
      <c r="CA593">
        <v>8</v>
      </c>
      <c r="CB593">
        <v>215</v>
      </c>
      <c r="CC593">
        <v>15</v>
      </c>
      <c r="CD593">
        <v>768</v>
      </c>
      <c r="CE593">
        <v>31</v>
      </c>
      <c r="CF593">
        <v>469</v>
      </c>
      <c r="CG593">
        <v>7</v>
      </c>
      <c r="CH593">
        <v>53</v>
      </c>
      <c r="CI593">
        <v>1407</v>
      </c>
      <c r="CJ593">
        <v>1111</v>
      </c>
      <c r="CK593">
        <v>548</v>
      </c>
      <c r="CL593">
        <v>1409</v>
      </c>
      <c r="CM593">
        <v>12</v>
      </c>
      <c r="CN593">
        <v>3</v>
      </c>
      <c r="CO593">
        <v>57</v>
      </c>
      <c r="CP593">
        <v>95</v>
      </c>
      <c r="CQ593">
        <v>138</v>
      </c>
      <c r="CR593">
        <v>14</v>
      </c>
      <c r="CS593">
        <v>97</v>
      </c>
      <c r="CT593">
        <v>15</v>
      </c>
      <c r="CU593">
        <v>3</v>
      </c>
      <c r="CV593">
        <v>36</v>
      </c>
      <c r="CW593">
        <v>38</v>
      </c>
      <c r="CX593">
        <v>171</v>
      </c>
      <c r="CY593">
        <v>43</v>
      </c>
      <c r="CZ593">
        <v>51</v>
      </c>
      <c r="DA593">
        <v>31</v>
      </c>
      <c r="DB593">
        <v>36</v>
      </c>
      <c r="DC593">
        <v>16</v>
      </c>
      <c r="DD593">
        <v>40</v>
      </c>
      <c r="DE593">
        <v>206</v>
      </c>
      <c r="DF593">
        <v>436</v>
      </c>
      <c r="DG593">
        <v>369</v>
      </c>
      <c r="DH593">
        <v>117</v>
      </c>
      <c r="DI593">
        <v>29</v>
      </c>
      <c r="DJ593">
        <v>18</v>
      </c>
      <c r="DK593">
        <v>38</v>
      </c>
      <c r="DL593">
        <v>16</v>
      </c>
      <c r="DM593">
        <v>1381</v>
      </c>
      <c r="DN593">
        <v>103</v>
      </c>
      <c r="DO593">
        <v>546</v>
      </c>
      <c r="DP593">
        <v>96</v>
      </c>
      <c r="DQ593">
        <v>19</v>
      </c>
      <c r="DR593">
        <v>5</v>
      </c>
      <c r="DS593">
        <v>6</v>
      </c>
      <c r="DT593">
        <v>17</v>
      </c>
      <c r="DU593">
        <v>2</v>
      </c>
      <c r="DV593">
        <v>40</v>
      </c>
      <c r="DW593">
        <v>642</v>
      </c>
      <c r="DX593" t="s">
        <v>1525</v>
      </c>
      <c r="DY593" t="s">
        <v>1036</v>
      </c>
      <c r="DZ593" t="s">
        <v>1749</v>
      </c>
      <c r="EA593" s="68" t="s">
        <v>700</v>
      </c>
      <c r="EB593">
        <v>56326</v>
      </c>
      <c r="EC593">
        <v>1.7</v>
      </c>
      <c r="ED593">
        <v>5</v>
      </c>
      <c r="EE593">
        <v>3.4</v>
      </c>
      <c r="EF593">
        <v>6.6</v>
      </c>
      <c r="EG593">
        <v>7.8</v>
      </c>
      <c r="EH593">
        <v>3.6</v>
      </c>
      <c r="EI593">
        <v>2</v>
      </c>
      <c r="EJ593">
        <v>5</v>
      </c>
      <c r="EK593">
        <v>8.6999999999999993</v>
      </c>
      <c r="EL593">
        <v>3.2</v>
      </c>
      <c r="EM593">
        <v>2.4</v>
      </c>
      <c r="EN593">
        <v>5.3</v>
      </c>
      <c r="EO593">
        <v>1.9</v>
      </c>
      <c r="EP593">
        <v>2.2999999999999998</v>
      </c>
      <c r="EQ593">
        <v>1.6</v>
      </c>
      <c r="ES593">
        <v>43.9</v>
      </c>
      <c r="EU593">
        <v>82.3</v>
      </c>
      <c r="EV593">
        <v>100</v>
      </c>
      <c r="EW593">
        <v>100</v>
      </c>
      <c r="EX593">
        <v>1.6</v>
      </c>
      <c r="EY593">
        <v>1.7</v>
      </c>
      <c r="EZ593">
        <v>100</v>
      </c>
      <c r="FA593">
        <v>100</v>
      </c>
      <c r="FB593">
        <v>100</v>
      </c>
      <c r="FC593">
        <v>1</v>
      </c>
      <c r="FD593">
        <v>1.9</v>
      </c>
      <c r="FE593">
        <v>4.8</v>
      </c>
      <c r="FF593">
        <v>2.6</v>
      </c>
      <c r="FG593">
        <v>1.2</v>
      </c>
      <c r="FH593">
        <v>6.5</v>
      </c>
      <c r="FI593">
        <v>2.9</v>
      </c>
      <c r="FJ593">
        <v>3.1</v>
      </c>
      <c r="FK593">
        <v>25.3</v>
      </c>
      <c r="FL593">
        <v>3.7</v>
      </c>
      <c r="FM593">
        <v>1.6</v>
      </c>
      <c r="FN593">
        <v>6</v>
      </c>
      <c r="FO593">
        <v>2.6</v>
      </c>
      <c r="FP593">
        <v>4.4000000000000004</v>
      </c>
      <c r="FQ593">
        <v>2.4</v>
      </c>
      <c r="FR593">
        <v>1.8</v>
      </c>
      <c r="FS593">
        <v>5</v>
      </c>
      <c r="FZ593" s="115" t="s">
        <v>1871</v>
      </c>
      <c r="GA593" s="115" t="s">
        <v>1871</v>
      </c>
      <c r="GB593" t="s">
        <v>1399</v>
      </c>
      <c r="GC593" s="68" t="s">
        <v>2364</v>
      </c>
    </row>
    <row r="594" spans="1:185" x14ac:dyDescent="0.25">
      <c r="A594">
        <v>56329</v>
      </c>
      <c r="B594">
        <v>7357</v>
      </c>
      <c r="C594">
        <v>267</v>
      </c>
      <c r="D594">
        <v>2420</v>
      </c>
      <c r="E594">
        <v>83</v>
      </c>
      <c r="F594">
        <v>3984</v>
      </c>
      <c r="G594">
        <v>184</v>
      </c>
      <c r="H594">
        <v>953</v>
      </c>
      <c r="I594">
        <v>0</v>
      </c>
      <c r="J594">
        <v>757</v>
      </c>
      <c r="K594">
        <v>24</v>
      </c>
      <c r="L594">
        <v>1663</v>
      </c>
      <c r="M594">
        <v>59</v>
      </c>
      <c r="N594">
        <v>263</v>
      </c>
      <c r="O594">
        <v>12</v>
      </c>
      <c r="P594">
        <v>920</v>
      </c>
      <c r="Q594">
        <v>52</v>
      </c>
      <c r="R594">
        <v>1037</v>
      </c>
      <c r="S594">
        <v>30</v>
      </c>
      <c r="T594">
        <v>844</v>
      </c>
      <c r="U594">
        <v>51</v>
      </c>
      <c r="V594">
        <v>920</v>
      </c>
      <c r="W594">
        <v>39</v>
      </c>
      <c r="X594">
        <v>3728</v>
      </c>
      <c r="Y594">
        <v>143</v>
      </c>
      <c r="Z594">
        <v>3629</v>
      </c>
      <c r="AA594">
        <v>124</v>
      </c>
      <c r="AB594">
        <v>7116</v>
      </c>
      <c r="AC594">
        <v>244</v>
      </c>
      <c r="AD594">
        <v>16</v>
      </c>
      <c r="AE594">
        <v>0</v>
      </c>
      <c r="AF594">
        <v>5</v>
      </c>
      <c r="AG594">
        <v>0</v>
      </c>
      <c r="AH594">
        <v>6</v>
      </c>
      <c r="AI594">
        <v>0</v>
      </c>
      <c r="AJ594">
        <v>54</v>
      </c>
      <c r="AK594">
        <v>14</v>
      </c>
      <c r="AL594">
        <v>160</v>
      </c>
      <c r="AM594">
        <v>9</v>
      </c>
      <c r="AN594">
        <v>96</v>
      </c>
      <c r="AO594">
        <v>20</v>
      </c>
      <c r="AP594">
        <v>7074</v>
      </c>
      <c r="AQ594">
        <v>238</v>
      </c>
      <c r="AR594">
        <v>653</v>
      </c>
      <c r="AS594">
        <v>15</v>
      </c>
      <c r="AT594">
        <v>6704</v>
      </c>
      <c r="AU594">
        <v>252</v>
      </c>
      <c r="AV594">
        <v>7293</v>
      </c>
      <c r="AW594">
        <v>260</v>
      </c>
      <c r="AX594">
        <v>64</v>
      </c>
      <c r="AY594">
        <v>7</v>
      </c>
      <c r="AZ594">
        <v>24</v>
      </c>
      <c r="BA594">
        <v>0</v>
      </c>
      <c r="BB594">
        <v>40</v>
      </c>
      <c r="BC594">
        <v>7</v>
      </c>
      <c r="BD594">
        <v>428</v>
      </c>
      <c r="BE594">
        <v>19</v>
      </c>
      <c r="BF594">
        <v>1765</v>
      </c>
      <c r="BG594">
        <v>72</v>
      </c>
      <c r="BH594">
        <v>1680</v>
      </c>
      <c r="BI594">
        <v>60</v>
      </c>
      <c r="BJ594">
        <v>801</v>
      </c>
      <c r="BK594">
        <v>21</v>
      </c>
      <c r="BL594">
        <v>3428</v>
      </c>
      <c r="BM594">
        <v>160</v>
      </c>
      <c r="BN594">
        <v>3361</v>
      </c>
      <c r="BO594">
        <v>154</v>
      </c>
      <c r="BP594">
        <v>67</v>
      </c>
      <c r="BQ594">
        <v>6</v>
      </c>
      <c r="BR594">
        <v>556</v>
      </c>
      <c r="BS594">
        <v>24</v>
      </c>
      <c r="BT594">
        <v>2585</v>
      </c>
      <c r="BU594">
        <v>107</v>
      </c>
      <c r="BV594">
        <v>959</v>
      </c>
      <c r="BW594">
        <v>53</v>
      </c>
      <c r="BX594">
        <v>440</v>
      </c>
      <c r="BY594">
        <v>24</v>
      </c>
      <c r="BZ594">
        <v>450</v>
      </c>
      <c r="CA594">
        <v>19</v>
      </c>
      <c r="CB594">
        <v>954</v>
      </c>
      <c r="CC594">
        <v>53</v>
      </c>
      <c r="CD594">
        <v>3462</v>
      </c>
      <c r="CE594">
        <v>150</v>
      </c>
      <c r="CF594">
        <v>2866</v>
      </c>
      <c r="CG594">
        <v>61</v>
      </c>
      <c r="CH594">
        <v>267</v>
      </c>
      <c r="CI594">
        <v>7090</v>
      </c>
      <c r="CJ594">
        <v>5768</v>
      </c>
      <c r="CK594">
        <v>2326</v>
      </c>
      <c r="CL594">
        <v>6760</v>
      </c>
      <c r="CM594">
        <v>159</v>
      </c>
      <c r="CN594">
        <v>44</v>
      </c>
      <c r="CO594">
        <v>177</v>
      </c>
      <c r="CP594">
        <v>428</v>
      </c>
      <c r="CQ594">
        <v>549</v>
      </c>
      <c r="CR594">
        <v>101</v>
      </c>
      <c r="CS594">
        <v>392</v>
      </c>
      <c r="CT594">
        <v>205</v>
      </c>
      <c r="CU594">
        <v>29</v>
      </c>
      <c r="CV594">
        <v>162</v>
      </c>
      <c r="CW594">
        <v>276</v>
      </c>
      <c r="CX594">
        <v>885</v>
      </c>
      <c r="CY594">
        <v>159</v>
      </c>
      <c r="CZ594">
        <v>165</v>
      </c>
      <c r="DA594">
        <v>176</v>
      </c>
      <c r="DB594">
        <v>106</v>
      </c>
      <c r="DC594">
        <v>62</v>
      </c>
      <c r="DD594">
        <v>217</v>
      </c>
      <c r="DE594">
        <v>661</v>
      </c>
      <c r="DF594">
        <v>2006</v>
      </c>
      <c r="DG594">
        <v>1650</v>
      </c>
      <c r="DH594">
        <v>719</v>
      </c>
      <c r="DI594">
        <v>153</v>
      </c>
      <c r="DJ594">
        <v>91</v>
      </c>
      <c r="DK594">
        <v>203</v>
      </c>
      <c r="DL594">
        <v>145</v>
      </c>
      <c r="DM594">
        <v>6930</v>
      </c>
      <c r="DN594">
        <v>489</v>
      </c>
      <c r="DO594">
        <v>2282</v>
      </c>
      <c r="DP594">
        <v>385</v>
      </c>
      <c r="DQ594">
        <v>40</v>
      </c>
      <c r="DR594">
        <v>88</v>
      </c>
      <c r="DS594">
        <v>34</v>
      </c>
      <c r="DT594">
        <v>42</v>
      </c>
      <c r="DU594">
        <v>27</v>
      </c>
      <c r="DV594">
        <v>125</v>
      </c>
      <c r="DW594">
        <v>2667</v>
      </c>
      <c r="DX594" t="s">
        <v>1516</v>
      </c>
      <c r="DY594" t="s">
        <v>1020</v>
      </c>
      <c r="DZ594" t="s">
        <v>1750</v>
      </c>
      <c r="EA594" s="68" t="s">
        <v>700</v>
      </c>
      <c r="EB594">
        <v>56329</v>
      </c>
      <c r="EC594">
        <v>0.9</v>
      </c>
      <c r="ED594">
        <v>2.6</v>
      </c>
      <c r="EE594">
        <v>1.5</v>
      </c>
      <c r="EF594">
        <v>3.5</v>
      </c>
      <c r="EG594">
        <v>2.9</v>
      </c>
      <c r="EH594">
        <v>1.6</v>
      </c>
      <c r="EI594">
        <v>3.2</v>
      </c>
      <c r="EJ594">
        <v>3</v>
      </c>
      <c r="EK594">
        <v>3.1</v>
      </c>
      <c r="EL594">
        <v>1.2</v>
      </c>
      <c r="EM594">
        <v>1.3</v>
      </c>
      <c r="EN594">
        <v>1.8</v>
      </c>
      <c r="EO594">
        <v>1.1000000000000001</v>
      </c>
      <c r="EP594">
        <v>1</v>
      </c>
      <c r="EQ594">
        <v>0.9</v>
      </c>
      <c r="ER594">
        <v>54.4</v>
      </c>
      <c r="ES594">
        <v>97.3</v>
      </c>
      <c r="ET594">
        <v>88.8</v>
      </c>
      <c r="EU594">
        <v>19.399999999999999</v>
      </c>
      <c r="EV594">
        <v>7.6</v>
      </c>
      <c r="EW594">
        <v>17.600000000000001</v>
      </c>
      <c r="EX594">
        <v>0.9</v>
      </c>
      <c r="EY594">
        <v>0.9</v>
      </c>
      <c r="EZ594">
        <v>12</v>
      </c>
      <c r="FA594">
        <v>44.4</v>
      </c>
      <c r="FB594">
        <v>16</v>
      </c>
      <c r="FC594">
        <v>1.7</v>
      </c>
      <c r="FD594">
        <v>1</v>
      </c>
      <c r="FE594">
        <v>3.1</v>
      </c>
      <c r="FF594">
        <v>1.5</v>
      </c>
      <c r="FG594">
        <v>2.1</v>
      </c>
      <c r="FH594">
        <v>2.2999999999999998</v>
      </c>
      <c r="FI594">
        <v>1.4</v>
      </c>
      <c r="FJ594">
        <v>1.4</v>
      </c>
      <c r="FK594">
        <v>6.8</v>
      </c>
      <c r="FL594">
        <v>2.8</v>
      </c>
      <c r="FM594">
        <v>1.6</v>
      </c>
      <c r="FN594">
        <v>2.2999999999999998</v>
      </c>
      <c r="FO594">
        <v>3.6</v>
      </c>
      <c r="FP594">
        <v>3.5</v>
      </c>
      <c r="FQ594">
        <v>1.6</v>
      </c>
      <c r="FR594">
        <v>1.1000000000000001</v>
      </c>
      <c r="FS594">
        <v>17</v>
      </c>
      <c r="FZ594" s="115" t="s">
        <v>1871</v>
      </c>
      <c r="GA594" s="115" t="s">
        <v>1871</v>
      </c>
      <c r="GB594" t="s">
        <v>1400</v>
      </c>
      <c r="GC594" s="68" t="s">
        <v>2364</v>
      </c>
    </row>
    <row r="595" spans="1:185" x14ac:dyDescent="0.25">
      <c r="A595">
        <v>56334</v>
      </c>
      <c r="B595">
        <v>5444</v>
      </c>
      <c r="C595">
        <v>159</v>
      </c>
      <c r="D595">
        <v>1137</v>
      </c>
      <c r="E595">
        <v>29</v>
      </c>
      <c r="F595">
        <v>2980</v>
      </c>
      <c r="G595">
        <v>130</v>
      </c>
      <c r="H595">
        <v>1327</v>
      </c>
      <c r="I595">
        <v>0</v>
      </c>
      <c r="J595">
        <v>296</v>
      </c>
      <c r="K595">
        <v>4</v>
      </c>
      <c r="L595">
        <v>841</v>
      </c>
      <c r="M595">
        <v>25</v>
      </c>
      <c r="N595">
        <v>230</v>
      </c>
      <c r="O595">
        <v>22</v>
      </c>
      <c r="P595">
        <v>524</v>
      </c>
      <c r="Q595">
        <v>6</v>
      </c>
      <c r="R595">
        <v>613</v>
      </c>
      <c r="S595">
        <v>65</v>
      </c>
      <c r="T595">
        <v>666</v>
      </c>
      <c r="U595">
        <v>9</v>
      </c>
      <c r="V595">
        <v>947</v>
      </c>
      <c r="W595">
        <v>28</v>
      </c>
      <c r="X595">
        <v>2696</v>
      </c>
      <c r="Y595">
        <v>132</v>
      </c>
      <c r="Z595">
        <v>2748</v>
      </c>
      <c r="AA595">
        <v>27</v>
      </c>
      <c r="AB595">
        <v>5293</v>
      </c>
      <c r="AC595">
        <v>129</v>
      </c>
      <c r="AD595">
        <v>32</v>
      </c>
      <c r="AE595">
        <v>0</v>
      </c>
      <c r="AF595">
        <v>11</v>
      </c>
      <c r="AG595">
        <v>0</v>
      </c>
      <c r="AH595">
        <v>21</v>
      </c>
      <c r="AI595">
        <v>3</v>
      </c>
      <c r="AJ595">
        <v>49</v>
      </c>
      <c r="AK595">
        <v>27</v>
      </c>
      <c r="AL595">
        <v>38</v>
      </c>
      <c r="AM595">
        <v>0</v>
      </c>
      <c r="AN595">
        <v>78</v>
      </c>
      <c r="AO595">
        <v>27</v>
      </c>
      <c r="AP595">
        <v>5263</v>
      </c>
      <c r="AQ595">
        <v>129</v>
      </c>
      <c r="AR595">
        <v>737</v>
      </c>
      <c r="AS595">
        <v>13</v>
      </c>
      <c r="AT595">
        <v>4707</v>
      </c>
      <c r="AU595">
        <v>146</v>
      </c>
      <c r="AV595">
        <v>5392</v>
      </c>
      <c r="AW595">
        <v>154</v>
      </c>
      <c r="AX595">
        <v>52</v>
      </c>
      <c r="AY595">
        <v>5</v>
      </c>
      <c r="AZ595">
        <v>42</v>
      </c>
      <c r="BA595">
        <v>0</v>
      </c>
      <c r="BB595">
        <v>10</v>
      </c>
      <c r="BC595">
        <v>5</v>
      </c>
      <c r="BD595">
        <v>172</v>
      </c>
      <c r="BE595">
        <v>8</v>
      </c>
      <c r="BF595">
        <v>1216</v>
      </c>
      <c r="BG595">
        <v>62</v>
      </c>
      <c r="BH595">
        <v>1563</v>
      </c>
      <c r="BI595">
        <v>22</v>
      </c>
      <c r="BJ595">
        <v>1126</v>
      </c>
      <c r="BK595">
        <v>16</v>
      </c>
      <c r="BL595">
        <v>2506</v>
      </c>
      <c r="BM595">
        <v>92</v>
      </c>
      <c r="BN595">
        <v>2431</v>
      </c>
      <c r="BO595">
        <v>53</v>
      </c>
      <c r="BP595">
        <v>75</v>
      </c>
      <c r="BQ595">
        <v>39</v>
      </c>
      <c r="BR595">
        <v>474</v>
      </c>
      <c r="BS595">
        <v>38</v>
      </c>
      <c r="BT595">
        <v>1850</v>
      </c>
      <c r="BU595">
        <v>69</v>
      </c>
      <c r="BV595">
        <v>740</v>
      </c>
      <c r="BW595">
        <v>32</v>
      </c>
      <c r="BX595">
        <v>390</v>
      </c>
      <c r="BY595">
        <v>29</v>
      </c>
      <c r="BZ595">
        <v>352</v>
      </c>
      <c r="CA595">
        <v>57</v>
      </c>
      <c r="CB595">
        <v>603</v>
      </c>
      <c r="CC595">
        <v>73</v>
      </c>
      <c r="CD595">
        <v>2398</v>
      </c>
      <c r="CE595">
        <v>36</v>
      </c>
      <c r="CF595">
        <v>2443</v>
      </c>
      <c r="CG595">
        <v>50</v>
      </c>
      <c r="CH595">
        <v>159</v>
      </c>
      <c r="CI595">
        <v>5285</v>
      </c>
      <c r="CJ595">
        <v>4423</v>
      </c>
      <c r="CK595">
        <v>2029</v>
      </c>
      <c r="CL595">
        <v>5164</v>
      </c>
      <c r="CM595">
        <v>123</v>
      </c>
      <c r="CN595">
        <v>29</v>
      </c>
      <c r="CO595">
        <v>121</v>
      </c>
      <c r="CP595">
        <v>195</v>
      </c>
      <c r="CQ595">
        <v>480</v>
      </c>
      <c r="CR595">
        <v>89</v>
      </c>
      <c r="CS595">
        <v>362</v>
      </c>
      <c r="CT595">
        <v>90</v>
      </c>
      <c r="CU595">
        <v>47</v>
      </c>
      <c r="CV595">
        <v>132</v>
      </c>
      <c r="CW595">
        <v>152</v>
      </c>
      <c r="CX595">
        <v>683</v>
      </c>
      <c r="CY595">
        <v>195</v>
      </c>
      <c r="CZ595">
        <v>183</v>
      </c>
      <c r="DA595">
        <v>126</v>
      </c>
      <c r="DB595">
        <v>95</v>
      </c>
      <c r="DC595">
        <v>32</v>
      </c>
      <c r="DD595">
        <v>183</v>
      </c>
      <c r="DE595">
        <v>986</v>
      </c>
      <c r="DF595">
        <v>1658</v>
      </c>
      <c r="DG595">
        <v>1373</v>
      </c>
      <c r="DH595">
        <v>402</v>
      </c>
      <c r="DI595">
        <v>120</v>
      </c>
      <c r="DJ595">
        <v>29</v>
      </c>
      <c r="DK595">
        <v>165</v>
      </c>
      <c r="DL595">
        <v>105</v>
      </c>
      <c r="DM595">
        <v>4595</v>
      </c>
      <c r="DN595">
        <v>904</v>
      </c>
      <c r="DO595">
        <v>1984</v>
      </c>
      <c r="DP595">
        <v>660</v>
      </c>
      <c r="DQ595">
        <v>135</v>
      </c>
      <c r="DR595">
        <v>55</v>
      </c>
      <c r="DS595">
        <v>22</v>
      </c>
      <c r="DT595">
        <v>88</v>
      </c>
      <c r="DU595">
        <v>77</v>
      </c>
      <c r="DV595">
        <v>216</v>
      </c>
      <c r="DW595">
        <v>2644</v>
      </c>
      <c r="DX595" t="s">
        <v>1525</v>
      </c>
      <c r="DY595" t="s">
        <v>1076</v>
      </c>
      <c r="DZ595" t="s">
        <v>1751</v>
      </c>
      <c r="EA595" s="68" t="s">
        <v>700</v>
      </c>
      <c r="EB595">
        <v>56334</v>
      </c>
      <c r="EC595">
        <v>1.2</v>
      </c>
      <c r="ED595">
        <v>1.3</v>
      </c>
      <c r="EE595">
        <v>3</v>
      </c>
      <c r="EF595">
        <v>6.7</v>
      </c>
      <c r="EG595">
        <v>1.2</v>
      </c>
      <c r="EH595">
        <v>6.7</v>
      </c>
      <c r="EI595">
        <v>0.9</v>
      </c>
      <c r="EJ595">
        <v>2</v>
      </c>
      <c r="EK595">
        <v>2.4</v>
      </c>
      <c r="EL595">
        <v>2.1</v>
      </c>
      <c r="EM595">
        <v>1.8</v>
      </c>
      <c r="EN595">
        <v>1.3</v>
      </c>
      <c r="EO595">
        <v>2</v>
      </c>
      <c r="EP595">
        <v>0.7</v>
      </c>
      <c r="EQ595">
        <v>1.1000000000000001</v>
      </c>
      <c r="ER595">
        <v>38.5</v>
      </c>
      <c r="ES595">
        <v>65.599999999999994</v>
      </c>
      <c r="ET595">
        <v>23.7</v>
      </c>
      <c r="EU595">
        <v>15.7</v>
      </c>
      <c r="EV595">
        <v>34.9</v>
      </c>
      <c r="EW595">
        <v>23.6</v>
      </c>
      <c r="EX595">
        <v>1.1000000000000001</v>
      </c>
      <c r="EY595">
        <v>1.2</v>
      </c>
      <c r="EZ595">
        <v>16.3</v>
      </c>
      <c r="FA595">
        <v>32.700000000000003</v>
      </c>
      <c r="FB595">
        <v>45.5</v>
      </c>
      <c r="FC595">
        <v>2.1</v>
      </c>
      <c r="FD595">
        <v>1.4</v>
      </c>
      <c r="FE595">
        <v>4.4000000000000004</v>
      </c>
      <c r="FF595">
        <v>3.3</v>
      </c>
      <c r="FG595">
        <v>0.8</v>
      </c>
      <c r="FH595">
        <v>1.4</v>
      </c>
      <c r="FI595">
        <v>2.1</v>
      </c>
      <c r="FJ595">
        <v>1.2</v>
      </c>
      <c r="FK595">
        <v>34.5</v>
      </c>
      <c r="FL595">
        <v>4.8</v>
      </c>
      <c r="FM595">
        <v>2.8</v>
      </c>
      <c r="FN595">
        <v>3.1</v>
      </c>
      <c r="FO595">
        <v>5.0999999999999996</v>
      </c>
      <c r="FP595">
        <v>7.3</v>
      </c>
      <c r="FQ595">
        <v>0.9</v>
      </c>
      <c r="FR595">
        <v>1.9</v>
      </c>
      <c r="FS595">
        <v>36</v>
      </c>
      <c r="FZ595" s="115" t="s">
        <v>1871</v>
      </c>
      <c r="GA595" s="115" t="s">
        <v>1871</v>
      </c>
      <c r="GB595" t="s">
        <v>1401</v>
      </c>
      <c r="GC595" s="68" t="s">
        <v>2364</v>
      </c>
    </row>
    <row r="596" spans="1:185" x14ac:dyDescent="0.25">
      <c r="A596">
        <v>56338</v>
      </c>
      <c r="B596">
        <v>1627</v>
      </c>
      <c r="C596">
        <v>68</v>
      </c>
      <c r="D596">
        <v>336</v>
      </c>
      <c r="E596">
        <v>3</v>
      </c>
      <c r="F596">
        <v>952</v>
      </c>
      <c r="G596">
        <v>65</v>
      </c>
      <c r="H596">
        <v>339</v>
      </c>
      <c r="I596">
        <v>0</v>
      </c>
      <c r="J596">
        <v>108</v>
      </c>
      <c r="K596">
        <v>2</v>
      </c>
      <c r="L596">
        <v>228</v>
      </c>
      <c r="M596">
        <v>1</v>
      </c>
      <c r="N596">
        <v>111</v>
      </c>
      <c r="O596">
        <v>10</v>
      </c>
      <c r="P596">
        <v>113</v>
      </c>
      <c r="Q596">
        <v>17</v>
      </c>
      <c r="R596">
        <v>170</v>
      </c>
      <c r="S596">
        <v>7</v>
      </c>
      <c r="T596">
        <v>260</v>
      </c>
      <c r="U596">
        <v>14</v>
      </c>
      <c r="V596">
        <v>298</v>
      </c>
      <c r="W596">
        <v>17</v>
      </c>
      <c r="X596">
        <v>819</v>
      </c>
      <c r="Y596">
        <v>44</v>
      </c>
      <c r="Z596">
        <v>808</v>
      </c>
      <c r="AA596">
        <v>24</v>
      </c>
      <c r="AB596">
        <v>1578</v>
      </c>
      <c r="AC596">
        <v>59</v>
      </c>
      <c r="AD596">
        <v>0</v>
      </c>
      <c r="AE596">
        <v>0</v>
      </c>
      <c r="AF596">
        <v>12</v>
      </c>
      <c r="AG596">
        <v>4</v>
      </c>
      <c r="AH596">
        <v>4</v>
      </c>
      <c r="AI596">
        <v>0</v>
      </c>
      <c r="AJ596">
        <v>1</v>
      </c>
      <c r="AK596">
        <v>0</v>
      </c>
      <c r="AL596">
        <v>32</v>
      </c>
      <c r="AM596">
        <v>5</v>
      </c>
      <c r="AN596">
        <v>10</v>
      </c>
      <c r="AO596">
        <v>0</v>
      </c>
      <c r="AP596">
        <v>1568</v>
      </c>
      <c r="AQ596">
        <v>59</v>
      </c>
      <c r="AR596">
        <v>194</v>
      </c>
      <c r="AS596">
        <v>3</v>
      </c>
      <c r="AT596">
        <v>1433</v>
      </c>
      <c r="AU596">
        <v>65</v>
      </c>
      <c r="AV596">
        <v>1621</v>
      </c>
      <c r="AW596">
        <v>68</v>
      </c>
      <c r="AX596">
        <v>6</v>
      </c>
      <c r="AY596">
        <v>0</v>
      </c>
      <c r="AZ596">
        <v>4</v>
      </c>
      <c r="BA596">
        <v>0</v>
      </c>
      <c r="BB596">
        <v>2</v>
      </c>
      <c r="BC596">
        <v>0</v>
      </c>
      <c r="BD596">
        <v>137</v>
      </c>
      <c r="BE596">
        <v>10</v>
      </c>
      <c r="BF596">
        <v>550</v>
      </c>
      <c r="BG596">
        <v>31</v>
      </c>
      <c r="BH596">
        <v>350</v>
      </c>
      <c r="BI596">
        <v>14</v>
      </c>
      <c r="BJ596">
        <v>143</v>
      </c>
      <c r="BK596">
        <v>0</v>
      </c>
      <c r="BL596">
        <v>757</v>
      </c>
      <c r="BM596">
        <v>55</v>
      </c>
      <c r="BN596">
        <v>709</v>
      </c>
      <c r="BO596">
        <v>47</v>
      </c>
      <c r="BP596">
        <v>48</v>
      </c>
      <c r="BQ596">
        <v>8</v>
      </c>
      <c r="BR596">
        <v>195</v>
      </c>
      <c r="BS596">
        <v>10</v>
      </c>
      <c r="BT596">
        <v>497</v>
      </c>
      <c r="BU596">
        <v>35</v>
      </c>
      <c r="BV596">
        <v>297</v>
      </c>
      <c r="BW596">
        <v>17</v>
      </c>
      <c r="BX596">
        <v>158</v>
      </c>
      <c r="BY596">
        <v>13</v>
      </c>
      <c r="BZ596">
        <v>91</v>
      </c>
      <c r="CA596">
        <v>13</v>
      </c>
      <c r="CB596">
        <v>151</v>
      </c>
      <c r="CC596">
        <v>16</v>
      </c>
      <c r="CD596">
        <v>814</v>
      </c>
      <c r="CE596">
        <v>40</v>
      </c>
      <c r="CF596">
        <v>656</v>
      </c>
      <c r="CG596">
        <v>12</v>
      </c>
      <c r="CH596">
        <v>68</v>
      </c>
      <c r="CI596">
        <v>1559</v>
      </c>
      <c r="CJ596">
        <v>1270</v>
      </c>
      <c r="CK596">
        <v>602</v>
      </c>
      <c r="CL596">
        <v>1521</v>
      </c>
      <c r="CM596">
        <v>26</v>
      </c>
      <c r="CN596">
        <v>2</v>
      </c>
      <c r="CO596">
        <v>58</v>
      </c>
      <c r="CP596">
        <v>122</v>
      </c>
      <c r="CQ596">
        <v>101</v>
      </c>
      <c r="CR596">
        <v>20</v>
      </c>
      <c r="CS596">
        <v>78</v>
      </c>
      <c r="CT596">
        <v>27</v>
      </c>
      <c r="CU596">
        <v>1</v>
      </c>
      <c r="CV596">
        <v>38</v>
      </c>
      <c r="CW596">
        <v>35</v>
      </c>
      <c r="CX596">
        <v>172</v>
      </c>
      <c r="CY596">
        <v>51</v>
      </c>
      <c r="CZ596">
        <v>41</v>
      </c>
      <c r="DA596">
        <v>49</v>
      </c>
      <c r="DB596">
        <v>35</v>
      </c>
      <c r="DC596">
        <v>6</v>
      </c>
      <c r="DD596">
        <v>34</v>
      </c>
      <c r="DE596">
        <v>231</v>
      </c>
      <c r="DF596">
        <v>449</v>
      </c>
      <c r="DG596">
        <v>396</v>
      </c>
      <c r="DH596">
        <v>103</v>
      </c>
      <c r="DI596">
        <v>32</v>
      </c>
      <c r="DJ596">
        <v>15</v>
      </c>
      <c r="DK596">
        <v>21</v>
      </c>
      <c r="DL596">
        <v>6</v>
      </c>
      <c r="DM596">
        <v>1513</v>
      </c>
      <c r="DN596">
        <v>105</v>
      </c>
      <c r="DO596">
        <v>641</v>
      </c>
      <c r="DP596">
        <v>39</v>
      </c>
      <c r="DQ596">
        <v>7</v>
      </c>
      <c r="DR596">
        <v>6</v>
      </c>
      <c r="DS596">
        <v>0</v>
      </c>
      <c r="DT596">
        <v>5</v>
      </c>
      <c r="DU596">
        <v>0</v>
      </c>
      <c r="DV596">
        <v>11</v>
      </c>
      <c r="DW596">
        <v>680</v>
      </c>
      <c r="DX596" t="s">
        <v>1519</v>
      </c>
      <c r="DY596" t="s">
        <v>1064</v>
      </c>
      <c r="DZ596" t="s">
        <v>1752</v>
      </c>
      <c r="EA596" s="68" t="s">
        <v>700</v>
      </c>
      <c r="EB596">
        <v>56338</v>
      </c>
      <c r="EC596">
        <v>1.2</v>
      </c>
      <c r="ED596">
        <v>2.7</v>
      </c>
      <c r="EE596">
        <v>1.5</v>
      </c>
      <c r="EF596">
        <v>8.6</v>
      </c>
      <c r="EG596">
        <v>8</v>
      </c>
      <c r="EH596">
        <v>2.5</v>
      </c>
      <c r="EI596">
        <v>3.4</v>
      </c>
      <c r="EJ596">
        <v>2.9</v>
      </c>
      <c r="EK596">
        <v>8.8000000000000007</v>
      </c>
      <c r="EL596">
        <v>1</v>
      </c>
      <c r="EM596">
        <v>2</v>
      </c>
      <c r="EN596">
        <v>5</v>
      </c>
      <c r="EO596">
        <v>1.7</v>
      </c>
      <c r="EP596">
        <v>1.2</v>
      </c>
      <c r="EQ596">
        <v>1.2</v>
      </c>
      <c r="ES596">
        <v>32.799999999999997</v>
      </c>
      <c r="ET596">
        <v>100</v>
      </c>
      <c r="EU596">
        <v>100</v>
      </c>
      <c r="EV596">
        <v>17.2</v>
      </c>
      <c r="EW596">
        <v>68.8</v>
      </c>
      <c r="EX596">
        <v>1.2</v>
      </c>
      <c r="EY596">
        <v>1.2</v>
      </c>
      <c r="EZ596">
        <v>88.8</v>
      </c>
      <c r="FA596">
        <v>100</v>
      </c>
      <c r="FB596">
        <v>100</v>
      </c>
      <c r="FC596">
        <v>1.7</v>
      </c>
      <c r="FD596">
        <v>1.3</v>
      </c>
      <c r="FE596">
        <v>5.0999999999999996</v>
      </c>
      <c r="FF596">
        <v>2.2000000000000002</v>
      </c>
      <c r="FG596">
        <v>2</v>
      </c>
      <c r="FH596">
        <v>11.5</v>
      </c>
      <c r="FI596">
        <v>2.5</v>
      </c>
      <c r="FJ596">
        <v>2.9</v>
      </c>
      <c r="FK596">
        <v>22.6</v>
      </c>
      <c r="FL596">
        <v>3.7</v>
      </c>
      <c r="FM596">
        <v>3.3</v>
      </c>
      <c r="FN596">
        <v>3.3</v>
      </c>
      <c r="FO596">
        <v>6.3</v>
      </c>
      <c r="FP596">
        <v>5.6</v>
      </c>
      <c r="FQ596">
        <v>1.8</v>
      </c>
      <c r="FR596">
        <v>1.5</v>
      </c>
      <c r="FS596">
        <v>9</v>
      </c>
      <c r="FZ596" s="115" t="s">
        <v>1871</v>
      </c>
      <c r="GA596" s="115" t="s">
        <v>1871</v>
      </c>
      <c r="GB596" t="s">
        <v>1402</v>
      </c>
      <c r="GC596" s="68" t="s">
        <v>2364</v>
      </c>
    </row>
    <row r="597" spans="1:185" x14ac:dyDescent="0.25">
      <c r="A597">
        <v>56340</v>
      </c>
      <c r="B597">
        <v>2315</v>
      </c>
      <c r="C597">
        <v>58</v>
      </c>
      <c r="D597">
        <v>575</v>
      </c>
      <c r="E597">
        <v>7</v>
      </c>
      <c r="F597">
        <v>1433</v>
      </c>
      <c r="G597">
        <v>51</v>
      </c>
      <c r="H597">
        <v>307</v>
      </c>
      <c r="I597">
        <v>0</v>
      </c>
      <c r="J597">
        <v>140</v>
      </c>
      <c r="K597">
        <v>3</v>
      </c>
      <c r="L597">
        <v>435</v>
      </c>
      <c r="M597">
        <v>4</v>
      </c>
      <c r="N597">
        <v>187</v>
      </c>
      <c r="O597">
        <v>9</v>
      </c>
      <c r="P597">
        <v>227</v>
      </c>
      <c r="Q597">
        <v>19</v>
      </c>
      <c r="R597">
        <v>251</v>
      </c>
      <c r="S597">
        <v>6</v>
      </c>
      <c r="T597">
        <v>411</v>
      </c>
      <c r="U597">
        <v>13</v>
      </c>
      <c r="V597">
        <v>357</v>
      </c>
      <c r="W597">
        <v>4</v>
      </c>
      <c r="X597">
        <v>1232</v>
      </c>
      <c r="Y597">
        <v>44</v>
      </c>
      <c r="Z597">
        <v>1083</v>
      </c>
      <c r="AA597">
        <v>14</v>
      </c>
      <c r="AB597">
        <v>2314</v>
      </c>
      <c r="AC597">
        <v>58</v>
      </c>
      <c r="AD597">
        <v>0</v>
      </c>
      <c r="AE597">
        <v>0</v>
      </c>
      <c r="AF597">
        <v>0</v>
      </c>
      <c r="AG597">
        <v>0</v>
      </c>
      <c r="AH597">
        <v>1</v>
      </c>
      <c r="AI597">
        <v>0</v>
      </c>
      <c r="AJ597">
        <v>0</v>
      </c>
      <c r="AK597">
        <v>0</v>
      </c>
      <c r="AL597">
        <v>0</v>
      </c>
      <c r="AM597">
        <v>0</v>
      </c>
      <c r="AN597">
        <v>4</v>
      </c>
      <c r="AO597">
        <v>0</v>
      </c>
      <c r="AP597">
        <v>2310</v>
      </c>
      <c r="AQ597">
        <v>58</v>
      </c>
      <c r="AR597">
        <v>204</v>
      </c>
      <c r="AS597">
        <v>0</v>
      </c>
      <c r="AT597">
        <v>2111</v>
      </c>
      <c r="AU597">
        <v>58</v>
      </c>
      <c r="AV597">
        <v>2314</v>
      </c>
      <c r="AW597">
        <v>58</v>
      </c>
      <c r="AX597">
        <v>1</v>
      </c>
      <c r="AY597">
        <v>0</v>
      </c>
      <c r="AZ597">
        <v>1</v>
      </c>
      <c r="BA597">
        <v>0</v>
      </c>
      <c r="BB597">
        <v>0</v>
      </c>
      <c r="BC597">
        <v>0</v>
      </c>
      <c r="BD597">
        <v>90</v>
      </c>
      <c r="BE597">
        <v>8</v>
      </c>
      <c r="BF597">
        <v>706</v>
      </c>
      <c r="BG597">
        <v>20</v>
      </c>
      <c r="BH597">
        <v>574</v>
      </c>
      <c r="BI597">
        <v>10</v>
      </c>
      <c r="BJ597">
        <v>183</v>
      </c>
      <c r="BK597">
        <v>4</v>
      </c>
      <c r="BL597">
        <v>1319</v>
      </c>
      <c r="BM597">
        <v>51</v>
      </c>
      <c r="BN597">
        <v>1257</v>
      </c>
      <c r="BO597">
        <v>37</v>
      </c>
      <c r="BP597">
        <v>62</v>
      </c>
      <c r="BQ597">
        <v>14</v>
      </c>
      <c r="BR597">
        <v>114</v>
      </c>
      <c r="BS597">
        <v>0</v>
      </c>
      <c r="BT597">
        <v>982</v>
      </c>
      <c r="BU597">
        <v>12</v>
      </c>
      <c r="BV597">
        <v>371</v>
      </c>
      <c r="BW597">
        <v>39</v>
      </c>
      <c r="BX597">
        <v>80</v>
      </c>
      <c r="BY597">
        <v>0</v>
      </c>
      <c r="BZ597">
        <v>117</v>
      </c>
      <c r="CA597">
        <v>2</v>
      </c>
      <c r="CB597">
        <v>247</v>
      </c>
      <c r="CC597">
        <v>8</v>
      </c>
      <c r="CD597">
        <v>1143</v>
      </c>
      <c r="CE597">
        <v>34</v>
      </c>
      <c r="CF597">
        <v>902</v>
      </c>
      <c r="CG597">
        <v>16</v>
      </c>
      <c r="CH597">
        <v>58</v>
      </c>
      <c r="CI597">
        <v>2257</v>
      </c>
      <c r="CJ597">
        <v>2018</v>
      </c>
      <c r="CK597">
        <v>607</v>
      </c>
      <c r="CL597">
        <v>2169</v>
      </c>
      <c r="CM597">
        <v>32</v>
      </c>
      <c r="CN597">
        <v>2</v>
      </c>
      <c r="CO597">
        <v>70</v>
      </c>
      <c r="CP597">
        <v>181</v>
      </c>
      <c r="CQ597">
        <v>255</v>
      </c>
      <c r="CR597">
        <v>41</v>
      </c>
      <c r="CS597">
        <v>117</v>
      </c>
      <c r="CT597">
        <v>95</v>
      </c>
      <c r="CU597">
        <v>11</v>
      </c>
      <c r="CV597">
        <v>89</v>
      </c>
      <c r="CW597">
        <v>48</v>
      </c>
      <c r="CX597">
        <v>268</v>
      </c>
      <c r="CY597">
        <v>81</v>
      </c>
      <c r="CZ597">
        <v>66</v>
      </c>
      <c r="DA597">
        <v>29</v>
      </c>
      <c r="DB597">
        <v>25</v>
      </c>
      <c r="DC597">
        <v>16</v>
      </c>
      <c r="DD597">
        <v>32</v>
      </c>
      <c r="DE597">
        <v>292</v>
      </c>
      <c r="DF597">
        <v>643</v>
      </c>
      <c r="DG597">
        <v>549</v>
      </c>
      <c r="DH597">
        <v>196</v>
      </c>
      <c r="DI597">
        <v>41</v>
      </c>
      <c r="DJ597">
        <v>27</v>
      </c>
      <c r="DK597">
        <v>53</v>
      </c>
      <c r="DL597">
        <v>36</v>
      </c>
      <c r="DM597">
        <v>2130</v>
      </c>
      <c r="DN597">
        <v>165</v>
      </c>
      <c r="DO597">
        <v>792</v>
      </c>
      <c r="DP597">
        <v>143</v>
      </c>
      <c r="DQ597">
        <v>49</v>
      </c>
      <c r="DR597">
        <v>17</v>
      </c>
      <c r="DS597">
        <v>18</v>
      </c>
      <c r="DT597">
        <v>5</v>
      </c>
      <c r="DU597">
        <v>15</v>
      </c>
      <c r="DV597">
        <v>20</v>
      </c>
      <c r="DW597">
        <v>935</v>
      </c>
      <c r="DX597" t="s">
        <v>1516</v>
      </c>
      <c r="DY597" t="s">
        <v>1088</v>
      </c>
      <c r="DZ597" t="s">
        <v>1753</v>
      </c>
      <c r="EA597" s="68" t="s">
        <v>700</v>
      </c>
      <c r="EB597">
        <v>56340</v>
      </c>
      <c r="EC597">
        <v>0.9</v>
      </c>
      <c r="ED597">
        <v>3</v>
      </c>
      <c r="EE597">
        <v>1.2</v>
      </c>
      <c r="EF597">
        <v>4.7</v>
      </c>
      <c r="EG597">
        <v>6.3</v>
      </c>
      <c r="EH597">
        <v>2.4</v>
      </c>
      <c r="EI597">
        <v>2.4</v>
      </c>
      <c r="EJ597">
        <v>1</v>
      </c>
      <c r="EK597">
        <v>12.7</v>
      </c>
      <c r="EL597">
        <v>1.5</v>
      </c>
      <c r="EM597">
        <v>1.3</v>
      </c>
      <c r="EN597">
        <v>5.5</v>
      </c>
      <c r="EO597">
        <v>1.5</v>
      </c>
      <c r="EP597">
        <v>0.7</v>
      </c>
      <c r="EQ597">
        <v>0.9</v>
      </c>
      <c r="ET597">
        <v>100</v>
      </c>
      <c r="EW597">
        <v>100</v>
      </c>
      <c r="EX597">
        <v>0.9</v>
      </c>
      <c r="EY597">
        <v>0.9</v>
      </c>
      <c r="EZ597">
        <v>100</v>
      </c>
      <c r="FA597">
        <v>100</v>
      </c>
      <c r="FC597">
        <v>8.1999999999999993</v>
      </c>
      <c r="FD597">
        <v>1</v>
      </c>
      <c r="FE597">
        <v>7.1</v>
      </c>
      <c r="FF597">
        <v>2.1</v>
      </c>
      <c r="FG597">
        <v>1.2</v>
      </c>
      <c r="FH597">
        <v>2.7</v>
      </c>
      <c r="FI597">
        <v>1.4</v>
      </c>
      <c r="FJ597">
        <v>1.1000000000000001</v>
      </c>
      <c r="FK597">
        <v>18.899999999999999</v>
      </c>
      <c r="FL597">
        <v>14.2</v>
      </c>
      <c r="FM597">
        <v>1.1000000000000001</v>
      </c>
      <c r="FN597">
        <v>4.5999999999999996</v>
      </c>
      <c r="FO597">
        <v>19.5</v>
      </c>
      <c r="FP597">
        <v>3.2</v>
      </c>
      <c r="FQ597">
        <v>1.3</v>
      </c>
      <c r="FR597">
        <v>1.6</v>
      </c>
      <c r="FS597">
        <v>3</v>
      </c>
      <c r="FZ597" s="115" t="s">
        <v>1871</v>
      </c>
      <c r="GA597" s="115" t="s">
        <v>1871</v>
      </c>
      <c r="GB597" t="s">
        <v>1403</v>
      </c>
      <c r="GC597" s="68" t="s">
        <v>2364</v>
      </c>
    </row>
    <row r="598" spans="1:185" x14ac:dyDescent="0.25">
      <c r="A598">
        <v>56342</v>
      </c>
      <c r="B598">
        <v>2661</v>
      </c>
      <c r="C598">
        <v>151</v>
      </c>
      <c r="D598">
        <v>490</v>
      </c>
      <c r="E598">
        <v>25</v>
      </c>
      <c r="F598">
        <v>1339</v>
      </c>
      <c r="G598">
        <v>109</v>
      </c>
      <c r="H598">
        <v>832</v>
      </c>
      <c r="I598">
        <v>17</v>
      </c>
      <c r="J598">
        <v>138</v>
      </c>
      <c r="K598">
        <v>5</v>
      </c>
      <c r="L598">
        <v>352</v>
      </c>
      <c r="M598">
        <v>20</v>
      </c>
      <c r="N598">
        <v>106</v>
      </c>
      <c r="O598">
        <v>9</v>
      </c>
      <c r="P598">
        <v>166</v>
      </c>
      <c r="Q598">
        <v>20</v>
      </c>
      <c r="R598">
        <v>222</v>
      </c>
      <c r="S598">
        <v>31</v>
      </c>
      <c r="T598">
        <v>366</v>
      </c>
      <c r="U598">
        <v>16</v>
      </c>
      <c r="V598">
        <v>479</v>
      </c>
      <c r="W598">
        <v>33</v>
      </c>
      <c r="X598">
        <v>1326</v>
      </c>
      <c r="Y598">
        <v>78</v>
      </c>
      <c r="Z598">
        <v>1335</v>
      </c>
      <c r="AA598">
        <v>73</v>
      </c>
      <c r="AB598">
        <v>2427</v>
      </c>
      <c r="AC598">
        <v>107</v>
      </c>
      <c r="AD598">
        <v>0</v>
      </c>
      <c r="AE598">
        <v>0</v>
      </c>
      <c r="AF598">
        <v>179</v>
      </c>
      <c r="AG598">
        <v>30</v>
      </c>
      <c r="AH598">
        <v>3</v>
      </c>
      <c r="AI598">
        <v>0</v>
      </c>
      <c r="AJ598">
        <v>2</v>
      </c>
      <c r="AK598">
        <v>0</v>
      </c>
      <c r="AL598">
        <v>50</v>
      </c>
      <c r="AM598">
        <v>14</v>
      </c>
      <c r="AN598">
        <v>50</v>
      </c>
      <c r="AO598">
        <v>2</v>
      </c>
      <c r="AP598">
        <v>2384</v>
      </c>
      <c r="AQ598">
        <v>107</v>
      </c>
      <c r="AR598">
        <v>611</v>
      </c>
      <c r="AS598">
        <v>12</v>
      </c>
      <c r="AT598">
        <v>2050</v>
      </c>
      <c r="AU598">
        <v>139</v>
      </c>
      <c r="AV598">
        <v>2651</v>
      </c>
      <c r="AW598">
        <v>151</v>
      </c>
      <c r="AX598">
        <v>10</v>
      </c>
      <c r="AY598">
        <v>0</v>
      </c>
      <c r="AZ598">
        <v>10</v>
      </c>
      <c r="BA598">
        <v>0</v>
      </c>
      <c r="BB598">
        <v>0</v>
      </c>
      <c r="BC598">
        <v>0</v>
      </c>
      <c r="BD598">
        <v>213</v>
      </c>
      <c r="BE598">
        <v>17</v>
      </c>
      <c r="BF598">
        <v>844</v>
      </c>
      <c r="BG598">
        <v>37</v>
      </c>
      <c r="BH598">
        <v>711</v>
      </c>
      <c r="BI598">
        <v>58</v>
      </c>
      <c r="BJ598">
        <v>297</v>
      </c>
      <c r="BK598">
        <v>5</v>
      </c>
      <c r="BL598">
        <v>1014</v>
      </c>
      <c r="BM598">
        <v>64</v>
      </c>
      <c r="BN598">
        <v>925</v>
      </c>
      <c r="BO598">
        <v>59</v>
      </c>
      <c r="BP598">
        <v>89</v>
      </c>
      <c r="BQ598">
        <v>5</v>
      </c>
      <c r="BR598">
        <v>325</v>
      </c>
      <c r="BS598">
        <v>45</v>
      </c>
      <c r="BT598">
        <v>633</v>
      </c>
      <c r="BU598">
        <v>37</v>
      </c>
      <c r="BV598">
        <v>404</v>
      </c>
      <c r="BW598">
        <v>33</v>
      </c>
      <c r="BX598">
        <v>302</v>
      </c>
      <c r="BY598">
        <v>39</v>
      </c>
      <c r="BZ598">
        <v>319</v>
      </c>
      <c r="CA598">
        <v>47</v>
      </c>
      <c r="CB598">
        <v>558</v>
      </c>
      <c r="CC598">
        <v>49</v>
      </c>
      <c r="CD598">
        <v>1433</v>
      </c>
      <c r="CE598">
        <v>74</v>
      </c>
      <c r="CF598">
        <v>668</v>
      </c>
      <c r="CG598">
        <v>28</v>
      </c>
      <c r="CH598">
        <v>151</v>
      </c>
      <c r="CI598">
        <v>2510</v>
      </c>
      <c r="CJ598">
        <v>1824</v>
      </c>
      <c r="CK598">
        <v>1468</v>
      </c>
      <c r="CL598">
        <v>2491</v>
      </c>
      <c r="CM598">
        <v>49</v>
      </c>
      <c r="CN598">
        <v>1</v>
      </c>
      <c r="CO598">
        <v>23</v>
      </c>
      <c r="CP598">
        <v>87</v>
      </c>
      <c r="CQ598">
        <v>148</v>
      </c>
      <c r="CR598">
        <v>18</v>
      </c>
      <c r="CS598">
        <v>142</v>
      </c>
      <c r="CT598">
        <v>46</v>
      </c>
      <c r="CU598">
        <v>9</v>
      </c>
      <c r="CV598">
        <v>40</v>
      </c>
      <c r="CW598">
        <v>46</v>
      </c>
      <c r="CX598">
        <v>249</v>
      </c>
      <c r="CY598">
        <v>130</v>
      </c>
      <c r="CZ598">
        <v>45</v>
      </c>
      <c r="DA598">
        <v>52</v>
      </c>
      <c r="DB598">
        <v>55</v>
      </c>
      <c r="DC598">
        <v>40</v>
      </c>
      <c r="DD598">
        <v>102</v>
      </c>
      <c r="DE598">
        <v>451</v>
      </c>
      <c r="DF598">
        <v>784</v>
      </c>
      <c r="DG598">
        <v>617</v>
      </c>
      <c r="DH598">
        <v>132</v>
      </c>
      <c r="DI598">
        <v>48</v>
      </c>
      <c r="DJ598">
        <v>27</v>
      </c>
      <c r="DK598">
        <v>119</v>
      </c>
      <c r="DL598">
        <v>61</v>
      </c>
      <c r="DM598">
        <v>2446</v>
      </c>
      <c r="DN598">
        <v>178</v>
      </c>
      <c r="DO598">
        <v>1057</v>
      </c>
      <c r="DP598">
        <v>178</v>
      </c>
      <c r="DQ598">
        <v>21</v>
      </c>
      <c r="DR598">
        <v>8</v>
      </c>
      <c r="DS598">
        <v>16</v>
      </c>
      <c r="DT598">
        <v>18</v>
      </c>
      <c r="DU598">
        <v>25</v>
      </c>
      <c r="DV598">
        <v>42</v>
      </c>
      <c r="DW598">
        <v>1235</v>
      </c>
      <c r="DX598" t="s">
        <v>1517</v>
      </c>
      <c r="DY598" t="s">
        <v>1063</v>
      </c>
      <c r="DZ598" t="s">
        <v>1754</v>
      </c>
      <c r="EA598" s="68" t="s">
        <v>700</v>
      </c>
      <c r="EB598">
        <v>56342</v>
      </c>
      <c r="EC598">
        <v>1.4</v>
      </c>
      <c r="ED598">
        <v>4.4000000000000004</v>
      </c>
      <c r="EE598">
        <v>4.3</v>
      </c>
      <c r="EF598">
        <v>6.3</v>
      </c>
      <c r="EG598">
        <v>6.2</v>
      </c>
      <c r="EH598">
        <v>8.8000000000000007</v>
      </c>
      <c r="EI598">
        <v>3.8</v>
      </c>
      <c r="EJ598">
        <v>3.3</v>
      </c>
      <c r="EK598">
        <v>1.1000000000000001</v>
      </c>
      <c r="EL598">
        <v>3.3</v>
      </c>
      <c r="EM598">
        <v>2.1</v>
      </c>
      <c r="EN598">
        <v>1.7</v>
      </c>
      <c r="EO598">
        <v>1.7</v>
      </c>
      <c r="EP598">
        <v>2</v>
      </c>
      <c r="EQ598">
        <v>1.2</v>
      </c>
      <c r="ES598">
        <v>9.6</v>
      </c>
      <c r="ET598">
        <v>100</v>
      </c>
      <c r="EU598">
        <v>100</v>
      </c>
      <c r="EV598">
        <v>23.7</v>
      </c>
      <c r="EW598">
        <v>6.1</v>
      </c>
      <c r="EX598">
        <v>1.3</v>
      </c>
      <c r="EY598">
        <v>1.4</v>
      </c>
      <c r="EZ598">
        <v>68.8</v>
      </c>
      <c r="FA598">
        <v>68.8</v>
      </c>
      <c r="FC598">
        <v>1.5</v>
      </c>
      <c r="FD598">
        <v>1.8</v>
      </c>
      <c r="FE598">
        <v>5.7</v>
      </c>
      <c r="FF598">
        <v>1.4</v>
      </c>
      <c r="FG598">
        <v>2.6</v>
      </c>
      <c r="FH598">
        <v>1.6</v>
      </c>
      <c r="FI598">
        <v>2.5</v>
      </c>
      <c r="FJ598">
        <v>2.5</v>
      </c>
      <c r="FK598">
        <v>5.7</v>
      </c>
      <c r="FL598">
        <v>4.5</v>
      </c>
      <c r="FM598">
        <v>3.2</v>
      </c>
      <c r="FN598">
        <v>3.6</v>
      </c>
      <c r="FO598">
        <v>4.2</v>
      </c>
      <c r="FP598">
        <v>4.4000000000000004</v>
      </c>
      <c r="FQ598">
        <v>1.7</v>
      </c>
      <c r="FR598">
        <v>2.2999999999999998</v>
      </c>
      <c r="FS598">
        <v>26</v>
      </c>
      <c r="FZ598" s="115" t="s">
        <v>1871</v>
      </c>
      <c r="GA598" s="115" t="s">
        <v>1871</v>
      </c>
      <c r="GB598" t="s">
        <v>1404</v>
      </c>
      <c r="GC598" s="68" t="s">
        <v>2364</v>
      </c>
    </row>
    <row r="599" spans="1:185" x14ac:dyDescent="0.25">
      <c r="A599">
        <v>56345</v>
      </c>
      <c r="B599">
        <v>14326</v>
      </c>
      <c r="C599">
        <v>765</v>
      </c>
      <c r="D599">
        <v>3451</v>
      </c>
      <c r="E599">
        <v>122</v>
      </c>
      <c r="F599">
        <v>8291</v>
      </c>
      <c r="G599">
        <v>641</v>
      </c>
      <c r="H599">
        <v>2584</v>
      </c>
      <c r="I599">
        <v>2</v>
      </c>
      <c r="J599">
        <v>1057</v>
      </c>
      <c r="K599">
        <v>34</v>
      </c>
      <c r="L599">
        <v>2394</v>
      </c>
      <c r="M599">
        <v>88</v>
      </c>
      <c r="N599">
        <v>1018</v>
      </c>
      <c r="O599">
        <v>129</v>
      </c>
      <c r="P599">
        <v>1456</v>
      </c>
      <c r="Q599">
        <v>102</v>
      </c>
      <c r="R599">
        <v>1663</v>
      </c>
      <c r="S599">
        <v>160</v>
      </c>
      <c r="T599">
        <v>1863</v>
      </c>
      <c r="U599">
        <v>117</v>
      </c>
      <c r="V599">
        <v>2291</v>
      </c>
      <c r="W599">
        <v>133</v>
      </c>
      <c r="X599">
        <v>7072</v>
      </c>
      <c r="Y599">
        <v>459</v>
      </c>
      <c r="Z599">
        <v>7254</v>
      </c>
      <c r="AA599">
        <v>306</v>
      </c>
      <c r="AB599">
        <v>13666</v>
      </c>
      <c r="AC599">
        <v>722</v>
      </c>
      <c r="AD599">
        <v>151</v>
      </c>
      <c r="AE599">
        <v>0</v>
      </c>
      <c r="AF599">
        <v>25</v>
      </c>
      <c r="AG599">
        <v>3</v>
      </c>
      <c r="AH599">
        <v>97</v>
      </c>
      <c r="AI599">
        <v>0</v>
      </c>
      <c r="AJ599">
        <v>121</v>
      </c>
      <c r="AK599">
        <v>34</v>
      </c>
      <c r="AL599">
        <v>266</v>
      </c>
      <c r="AM599">
        <v>6</v>
      </c>
      <c r="AN599">
        <v>244</v>
      </c>
      <c r="AO599">
        <v>97</v>
      </c>
      <c r="AP599">
        <v>13561</v>
      </c>
      <c r="AQ599">
        <v>659</v>
      </c>
      <c r="AR599">
        <v>1903</v>
      </c>
      <c r="AS599">
        <v>14</v>
      </c>
      <c r="AT599">
        <v>12423</v>
      </c>
      <c r="AU599">
        <v>751</v>
      </c>
      <c r="AV599">
        <v>14138</v>
      </c>
      <c r="AW599">
        <v>705</v>
      </c>
      <c r="AX599">
        <v>188</v>
      </c>
      <c r="AY599">
        <v>60</v>
      </c>
      <c r="AZ599">
        <v>123</v>
      </c>
      <c r="BA599">
        <v>19</v>
      </c>
      <c r="BB599">
        <v>65</v>
      </c>
      <c r="BC599">
        <v>41</v>
      </c>
      <c r="BD599">
        <v>868</v>
      </c>
      <c r="BE599">
        <v>123</v>
      </c>
      <c r="BF599">
        <v>3681</v>
      </c>
      <c r="BG599">
        <v>166</v>
      </c>
      <c r="BH599">
        <v>3376</v>
      </c>
      <c r="BI599">
        <v>214</v>
      </c>
      <c r="BJ599">
        <v>1932</v>
      </c>
      <c r="BK599">
        <v>11</v>
      </c>
      <c r="BL599">
        <v>6852</v>
      </c>
      <c r="BM599">
        <v>524</v>
      </c>
      <c r="BN599">
        <v>6570</v>
      </c>
      <c r="BO599">
        <v>479</v>
      </c>
      <c r="BP599">
        <v>282</v>
      </c>
      <c r="BQ599">
        <v>45</v>
      </c>
      <c r="BR599">
        <v>1439</v>
      </c>
      <c r="BS599">
        <v>117</v>
      </c>
      <c r="BT599">
        <v>4750</v>
      </c>
      <c r="BU599">
        <v>339</v>
      </c>
      <c r="BV599">
        <v>2223</v>
      </c>
      <c r="BW599">
        <v>209</v>
      </c>
      <c r="BX599">
        <v>1318</v>
      </c>
      <c r="BY599">
        <v>93</v>
      </c>
      <c r="BZ599">
        <v>1919</v>
      </c>
      <c r="CA599">
        <v>128</v>
      </c>
      <c r="CB599">
        <v>2936</v>
      </c>
      <c r="CC599">
        <v>209</v>
      </c>
      <c r="CD599">
        <v>6694</v>
      </c>
      <c r="CE599">
        <v>337</v>
      </c>
      <c r="CF599">
        <v>4642</v>
      </c>
      <c r="CG599">
        <v>219</v>
      </c>
      <c r="CH599">
        <v>765</v>
      </c>
      <c r="CI599">
        <v>13561</v>
      </c>
      <c r="CJ599">
        <v>9568</v>
      </c>
      <c r="CK599">
        <v>6594</v>
      </c>
      <c r="CL599">
        <v>13390</v>
      </c>
      <c r="CM599">
        <v>329</v>
      </c>
      <c r="CN599">
        <v>136</v>
      </c>
      <c r="CO599">
        <v>327</v>
      </c>
      <c r="CP599">
        <v>461</v>
      </c>
      <c r="CQ599">
        <v>1066</v>
      </c>
      <c r="CR599">
        <v>211</v>
      </c>
      <c r="CS599">
        <v>878</v>
      </c>
      <c r="CT599">
        <v>247</v>
      </c>
      <c r="CU599">
        <v>56</v>
      </c>
      <c r="CV599">
        <v>178</v>
      </c>
      <c r="CW599">
        <v>632</v>
      </c>
      <c r="CX599">
        <v>1714</v>
      </c>
      <c r="CY599">
        <v>668</v>
      </c>
      <c r="CZ599">
        <v>369</v>
      </c>
      <c r="DA599">
        <v>394</v>
      </c>
      <c r="DB599">
        <v>266</v>
      </c>
      <c r="DC599">
        <v>185</v>
      </c>
      <c r="DD599">
        <v>704</v>
      </c>
      <c r="DE599">
        <v>2212</v>
      </c>
      <c r="DF599">
        <v>3941</v>
      </c>
      <c r="DG599">
        <v>3167</v>
      </c>
      <c r="DH599">
        <v>1196</v>
      </c>
      <c r="DI599">
        <v>241</v>
      </c>
      <c r="DJ599">
        <v>143</v>
      </c>
      <c r="DK599">
        <v>533</v>
      </c>
      <c r="DL599">
        <v>383</v>
      </c>
      <c r="DM599">
        <v>12809</v>
      </c>
      <c r="DN599">
        <v>1588</v>
      </c>
      <c r="DO599">
        <v>4357</v>
      </c>
      <c r="DP599">
        <v>1796</v>
      </c>
      <c r="DQ599">
        <v>193</v>
      </c>
      <c r="DR599">
        <v>217</v>
      </c>
      <c r="DS599">
        <v>301</v>
      </c>
      <c r="DT599">
        <v>174</v>
      </c>
      <c r="DU599">
        <v>147</v>
      </c>
      <c r="DV599">
        <v>640</v>
      </c>
      <c r="DW599">
        <v>6153</v>
      </c>
      <c r="DX599" t="s">
        <v>1519</v>
      </c>
      <c r="DY599" t="s">
        <v>1064</v>
      </c>
      <c r="DZ599" t="s">
        <v>1755</v>
      </c>
      <c r="EA599" s="68" t="s">
        <v>700</v>
      </c>
      <c r="EB599">
        <v>56345</v>
      </c>
      <c r="EC599">
        <v>1.5</v>
      </c>
      <c r="ED599">
        <v>3.3</v>
      </c>
      <c r="EE599">
        <v>2.2999999999999998</v>
      </c>
      <c r="EF599">
        <v>7</v>
      </c>
      <c r="EG599">
        <v>4.0999999999999996</v>
      </c>
      <c r="EH599">
        <v>5.8</v>
      </c>
      <c r="EI599">
        <v>4</v>
      </c>
      <c r="EJ599">
        <v>2.8</v>
      </c>
      <c r="EK599">
        <v>0.3</v>
      </c>
      <c r="EL599">
        <v>1.9</v>
      </c>
      <c r="EM599">
        <v>2.2000000000000002</v>
      </c>
      <c r="EN599">
        <v>0.1</v>
      </c>
      <c r="EO599">
        <v>2</v>
      </c>
      <c r="EP599">
        <v>1.4</v>
      </c>
      <c r="EQ599">
        <v>1.5</v>
      </c>
      <c r="ER599">
        <v>10.9</v>
      </c>
      <c r="ES599">
        <v>15.6</v>
      </c>
      <c r="ET599">
        <v>16.399999999999999</v>
      </c>
      <c r="EU599">
        <v>17.2</v>
      </c>
      <c r="EV599">
        <v>2.5</v>
      </c>
      <c r="EW599">
        <v>33</v>
      </c>
      <c r="EX599">
        <v>1.4</v>
      </c>
      <c r="EY599">
        <v>1.4</v>
      </c>
      <c r="EZ599">
        <v>21.4</v>
      </c>
      <c r="FA599">
        <v>14.6</v>
      </c>
      <c r="FB599">
        <v>36</v>
      </c>
      <c r="FC599">
        <v>0.6</v>
      </c>
      <c r="FD599">
        <v>1.7</v>
      </c>
      <c r="FE599">
        <v>9.6</v>
      </c>
      <c r="FF599">
        <v>1.6</v>
      </c>
      <c r="FG599">
        <v>2.8</v>
      </c>
      <c r="FH599">
        <v>0.5</v>
      </c>
      <c r="FI599">
        <v>2.5</v>
      </c>
      <c r="FJ599">
        <v>2.5</v>
      </c>
      <c r="FK599">
        <v>11.9</v>
      </c>
      <c r="FL599">
        <v>3.5</v>
      </c>
      <c r="FM599">
        <v>2.5</v>
      </c>
      <c r="FN599">
        <v>4.4000000000000004</v>
      </c>
      <c r="FO599">
        <v>2.8</v>
      </c>
      <c r="FP599">
        <v>4.3</v>
      </c>
      <c r="FQ599">
        <v>1.7</v>
      </c>
      <c r="FR599">
        <v>3</v>
      </c>
      <c r="FS599">
        <v>94</v>
      </c>
      <c r="FZ599" t="s">
        <v>1872</v>
      </c>
      <c r="GA599" t="s">
        <v>1871</v>
      </c>
      <c r="GB599" t="s">
        <v>1405</v>
      </c>
      <c r="GC599" s="68" t="s">
        <v>2364</v>
      </c>
    </row>
    <row r="600" spans="1:185" x14ac:dyDescent="0.25">
      <c r="A600">
        <v>56347</v>
      </c>
      <c r="B600">
        <v>7046</v>
      </c>
      <c r="C600">
        <v>751</v>
      </c>
      <c r="D600">
        <v>2039</v>
      </c>
      <c r="E600">
        <v>287</v>
      </c>
      <c r="F600">
        <v>3743</v>
      </c>
      <c r="G600">
        <v>464</v>
      </c>
      <c r="H600">
        <v>1264</v>
      </c>
      <c r="I600">
        <v>0</v>
      </c>
      <c r="J600">
        <v>696</v>
      </c>
      <c r="K600">
        <v>126</v>
      </c>
      <c r="L600">
        <v>1343</v>
      </c>
      <c r="M600">
        <v>161</v>
      </c>
      <c r="N600">
        <v>542</v>
      </c>
      <c r="O600">
        <v>45</v>
      </c>
      <c r="P600">
        <v>592</v>
      </c>
      <c r="Q600">
        <v>148</v>
      </c>
      <c r="R600">
        <v>775</v>
      </c>
      <c r="S600">
        <v>175</v>
      </c>
      <c r="T600">
        <v>809</v>
      </c>
      <c r="U600">
        <v>40</v>
      </c>
      <c r="V600">
        <v>1025</v>
      </c>
      <c r="W600">
        <v>56</v>
      </c>
      <c r="X600">
        <v>3676</v>
      </c>
      <c r="Y600">
        <v>368</v>
      </c>
      <c r="Z600">
        <v>3370</v>
      </c>
      <c r="AA600">
        <v>383</v>
      </c>
      <c r="AB600">
        <v>6438</v>
      </c>
      <c r="AC600">
        <v>632</v>
      </c>
      <c r="AD600">
        <v>12</v>
      </c>
      <c r="AE600">
        <v>0</v>
      </c>
      <c r="AF600">
        <v>49</v>
      </c>
      <c r="AG600">
        <v>49</v>
      </c>
      <c r="AH600">
        <v>35</v>
      </c>
      <c r="AI600">
        <v>0</v>
      </c>
      <c r="AJ600">
        <v>396</v>
      </c>
      <c r="AK600">
        <v>70</v>
      </c>
      <c r="AL600">
        <v>116</v>
      </c>
      <c r="AM600">
        <v>0</v>
      </c>
      <c r="AN600">
        <v>1177</v>
      </c>
      <c r="AO600">
        <v>300</v>
      </c>
      <c r="AP600">
        <v>5769</v>
      </c>
      <c r="AQ600">
        <v>451</v>
      </c>
      <c r="AR600">
        <v>834</v>
      </c>
      <c r="AS600">
        <v>43</v>
      </c>
      <c r="AT600">
        <v>6212</v>
      </c>
      <c r="AU600">
        <v>708</v>
      </c>
      <c r="AV600">
        <v>6437</v>
      </c>
      <c r="AW600">
        <v>502</v>
      </c>
      <c r="AX600">
        <v>609</v>
      </c>
      <c r="AY600">
        <v>249</v>
      </c>
      <c r="AZ600">
        <v>89</v>
      </c>
      <c r="BA600">
        <v>0</v>
      </c>
      <c r="BB600">
        <v>520</v>
      </c>
      <c r="BC600">
        <v>249</v>
      </c>
      <c r="BD600">
        <v>884</v>
      </c>
      <c r="BE600">
        <v>290</v>
      </c>
      <c r="BF600">
        <v>1512</v>
      </c>
      <c r="BG600">
        <v>83</v>
      </c>
      <c r="BH600">
        <v>1334</v>
      </c>
      <c r="BI600">
        <v>43</v>
      </c>
      <c r="BJ600">
        <v>735</v>
      </c>
      <c r="BK600">
        <v>3</v>
      </c>
      <c r="BL600">
        <v>2986</v>
      </c>
      <c r="BM600">
        <v>318</v>
      </c>
      <c r="BN600">
        <v>2860</v>
      </c>
      <c r="BO600">
        <v>310</v>
      </c>
      <c r="BP600">
        <v>126</v>
      </c>
      <c r="BQ600">
        <v>8</v>
      </c>
      <c r="BR600">
        <v>757</v>
      </c>
      <c r="BS600">
        <v>146</v>
      </c>
      <c r="BT600">
        <v>2114</v>
      </c>
      <c r="BU600">
        <v>226</v>
      </c>
      <c r="BV600">
        <v>978</v>
      </c>
      <c r="BW600">
        <v>127</v>
      </c>
      <c r="BX600">
        <v>651</v>
      </c>
      <c r="BY600">
        <v>111</v>
      </c>
      <c r="BZ600">
        <v>1160</v>
      </c>
      <c r="CA600">
        <v>301</v>
      </c>
      <c r="CB600">
        <v>1704</v>
      </c>
      <c r="CC600">
        <v>459</v>
      </c>
      <c r="CD600">
        <v>3460</v>
      </c>
      <c r="CE600">
        <v>236</v>
      </c>
      <c r="CF600">
        <v>1806</v>
      </c>
      <c r="CG600">
        <v>56</v>
      </c>
      <c r="CH600">
        <v>751</v>
      </c>
      <c r="CI600">
        <v>6295</v>
      </c>
      <c r="CJ600">
        <v>4646</v>
      </c>
      <c r="CK600">
        <v>2914</v>
      </c>
      <c r="CL600">
        <v>5333</v>
      </c>
      <c r="CM600">
        <v>1226</v>
      </c>
      <c r="CN600">
        <v>697</v>
      </c>
      <c r="CO600">
        <v>212</v>
      </c>
      <c r="CP600">
        <v>212</v>
      </c>
      <c r="CQ600">
        <v>806</v>
      </c>
      <c r="CR600">
        <v>96</v>
      </c>
      <c r="CS600">
        <v>322</v>
      </c>
      <c r="CT600">
        <v>168</v>
      </c>
      <c r="CU600">
        <v>18</v>
      </c>
      <c r="CV600">
        <v>102</v>
      </c>
      <c r="CW600">
        <v>188</v>
      </c>
      <c r="CX600">
        <v>652</v>
      </c>
      <c r="CY600">
        <v>95</v>
      </c>
      <c r="CZ600">
        <v>148</v>
      </c>
      <c r="DA600">
        <v>58</v>
      </c>
      <c r="DB600">
        <v>125</v>
      </c>
      <c r="DC600">
        <v>58</v>
      </c>
      <c r="DD600">
        <v>256</v>
      </c>
      <c r="DE600">
        <v>985</v>
      </c>
      <c r="DF600">
        <v>1726</v>
      </c>
      <c r="DG600">
        <v>1479</v>
      </c>
      <c r="DH600">
        <v>565</v>
      </c>
      <c r="DI600">
        <v>142</v>
      </c>
      <c r="DJ600">
        <v>68</v>
      </c>
      <c r="DK600">
        <v>105</v>
      </c>
      <c r="DL600">
        <v>81</v>
      </c>
      <c r="DM600">
        <v>6467</v>
      </c>
      <c r="DN600">
        <v>505</v>
      </c>
      <c r="DO600">
        <v>2116</v>
      </c>
      <c r="DP600">
        <v>595</v>
      </c>
      <c r="DQ600">
        <v>112</v>
      </c>
      <c r="DR600">
        <v>105</v>
      </c>
      <c r="DS600">
        <v>54</v>
      </c>
      <c r="DT600">
        <v>80</v>
      </c>
      <c r="DU600">
        <v>45</v>
      </c>
      <c r="DV600">
        <v>166</v>
      </c>
      <c r="DW600">
        <v>2711</v>
      </c>
      <c r="DX600" t="s">
        <v>1519</v>
      </c>
      <c r="DY600" t="s">
        <v>1092</v>
      </c>
      <c r="DZ600" t="s">
        <v>1756</v>
      </c>
      <c r="EA600" s="68" t="s">
        <v>700</v>
      </c>
      <c r="EB600">
        <v>56347</v>
      </c>
      <c r="EC600">
        <v>3.2</v>
      </c>
      <c r="ED600">
        <v>9.8000000000000007</v>
      </c>
      <c r="EE600">
        <v>6.1</v>
      </c>
      <c r="EF600">
        <v>5.0999999999999996</v>
      </c>
      <c r="EG600">
        <v>9.1999999999999993</v>
      </c>
      <c r="EH600">
        <v>11.3</v>
      </c>
      <c r="EI600">
        <v>3.1</v>
      </c>
      <c r="EJ600">
        <v>3.3</v>
      </c>
      <c r="EK600">
        <v>2.2999999999999998</v>
      </c>
      <c r="EL600">
        <v>6.2</v>
      </c>
      <c r="EM600">
        <v>3.2</v>
      </c>
      <c r="EN600">
        <v>1.4</v>
      </c>
      <c r="EO600">
        <v>3.3</v>
      </c>
      <c r="EP600">
        <v>3.6</v>
      </c>
      <c r="EQ600">
        <v>3.2</v>
      </c>
      <c r="ER600">
        <v>62.8</v>
      </c>
      <c r="ES600">
        <v>29.2</v>
      </c>
      <c r="ET600">
        <v>36.700000000000003</v>
      </c>
      <c r="EU600">
        <v>13.8</v>
      </c>
      <c r="EV600">
        <v>14</v>
      </c>
      <c r="EW600">
        <v>13.4</v>
      </c>
      <c r="EX600">
        <v>2.9</v>
      </c>
      <c r="EY600">
        <v>2.8</v>
      </c>
      <c r="EZ600">
        <v>17.100000000000001</v>
      </c>
      <c r="FA600">
        <v>17.8</v>
      </c>
      <c r="FB600">
        <v>17.899999999999999</v>
      </c>
      <c r="FC600">
        <v>3.6</v>
      </c>
      <c r="FD600">
        <v>3.5</v>
      </c>
      <c r="FE600">
        <v>10.4</v>
      </c>
      <c r="FF600">
        <v>2.2000000000000002</v>
      </c>
      <c r="FG600">
        <v>1.7</v>
      </c>
      <c r="FH600">
        <v>0.5</v>
      </c>
      <c r="FI600">
        <v>2.8</v>
      </c>
      <c r="FJ600">
        <v>2.8</v>
      </c>
      <c r="FK600">
        <v>10.5</v>
      </c>
      <c r="FL600">
        <v>8.3000000000000007</v>
      </c>
      <c r="FM600">
        <v>3.1</v>
      </c>
      <c r="FN600">
        <v>5.2</v>
      </c>
      <c r="FO600">
        <v>8.9</v>
      </c>
      <c r="FP600">
        <v>9.1</v>
      </c>
      <c r="FQ600">
        <v>3.1</v>
      </c>
      <c r="FR600">
        <v>2.4</v>
      </c>
      <c r="FS600">
        <v>196</v>
      </c>
      <c r="FZ600" t="s">
        <v>1872</v>
      </c>
      <c r="GA600" t="s">
        <v>1872</v>
      </c>
      <c r="GB600" t="s">
        <v>1406</v>
      </c>
      <c r="GC600" s="68" t="s">
        <v>2364</v>
      </c>
    </row>
    <row r="601" spans="1:185" x14ac:dyDescent="0.25">
      <c r="A601">
        <v>56353</v>
      </c>
      <c r="B601">
        <v>9140</v>
      </c>
      <c r="C601">
        <v>582</v>
      </c>
      <c r="D601">
        <v>2522</v>
      </c>
      <c r="E601">
        <v>159</v>
      </c>
      <c r="F601">
        <v>5178</v>
      </c>
      <c r="G601">
        <v>423</v>
      </c>
      <c r="H601">
        <v>1440</v>
      </c>
      <c r="I601">
        <v>0</v>
      </c>
      <c r="J601">
        <v>750</v>
      </c>
      <c r="K601">
        <v>98</v>
      </c>
      <c r="L601">
        <v>1772</v>
      </c>
      <c r="M601">
        <v>61</v>
      </c>
      <c r="N601">
        <v>638</v>
      </c>
      <c r="O601">
        <v>76</v>
      </c>
      <c r="P601">
        <v>861</v>
      </c>
      <c r="Q601">
        <v>77</v>
      </c>
      <c r="R601">
        <v>1224</v>
      </c>
      <c r="S601">
        <v>123</v>
      </c>
      <c r="T601">
        <v>1247</v>
      </c>
      <c r="U601">
        <v>91</v>
      </c>
      <c r="V601">
        <v>1208</v>
      </c>
      <c r="W601">
        <v>56</v>
      </c>
      <c r="X601">
        <v>4705</v>
      </c>
      <c r="Y601">
        <v>331</v>
      </c>
      <c r="Z601">
        <v>4435</v>
      </c>
      <c r="AA601">
        <v>251</v>
      </c>
      <c r="AB601">
        <v>8775</v>
      </c>
      <c r="AC601">
        <v>557</v>
      </c>
      <c r="AD601">
        <v>9</v>
      </c>
      <c r="AE601">
        <v>0</v>
      </c>
      <c r="AF601">
        <v>42</v>
      </c>
      <c r="AG601">
        <v>0</v>
      </c>
      <c r="AH601">
        <v>59</v>
      </c>
      <c r="AI601">
        <v>0</v>
      </c>
      <c r="AJ601">
        <v>5</v>
      </c>
      <c r="AK601">
        <v>0</v>
      </c>
      <c r="AL601">
        <v>250</v>
      </c>
      <c r="AM601">
        <v>25</v>
      </c>
      <c r="AN601">
        <v>235</v>
      </c>
      <c r="AO601">
        <v>10</v>
      </c>
      <c r="AP601">
        <v>8623</v>
      </c>
      <c r="AQ601">
        <v>547</v>
      </c>
      <c r="AR601">
        <v>1307</v>
      </c>
      <c r="AS601">
        <v>42</v>
      </c>
      <c r="AT601">
        <v>7833</v>
      </c>
      <c r="AU601">
        <v>540</v>
      </c>
      <c r="AV601">
        <v>9008</v>
      </c>
      <c r="AW601">
        <v>556</v>
      </c>
      <c r="AX601">
        <v>132</v>
      </c>
      <c r="AY601">
        <v>26</v>
      </c>
      <c r="AZ601">
        <v>90</v>
      </c>
      <c r="BA601">
        <v>16</v>
      </c>
      <c r="BB601">
        <v>42</v>
      </c>
      <c r="BC601">
        <v>10</v>
      </c>
      <c r="BD601">
        <v>634</v>
      </c>
      <c r="BE601">
        <v>77</v>
      </c>
      <c r="BF601">
        <v>2271</v>
      </c>
      <c r="BG601">
        <v>143</v>
      </c>
      <c r="BH601">
        <v>2193</v>
      </c>
      <c r="BI601">
        <v>95</v>
      </c>
      <c r="BJ601">
        <v>882</v>
      </c>
      <c r="BK601">
        <v>32</v>
      </c>
      <c r="BL601">
        <v>4220</v>
      </c>
      <c r="BM601">
        <v>326</v>
      </c>
      <c r="BN601">
        <v>3939</v>
      </c>
      <c r="BO601">
        <v>307</v>
      </c>
      <c r="BP601">
        <v>281</v>
      </c>
      <c r="BQ601">
        <v>19</v>
      </c>
      <c r="BR601">
        <v>958</v>
      </c>
      <c r="BS601">
        <v>97</v>
      </c>
      <c r="BT601">
        <v>2800</v>
      </c>
      <c r="BU601">
        <v>231</v>
      </c>
      <c r="BV601">
        <v>1505</v>
      </c>
      <c r="BW601">
        <v>97</v>
      </c>
      <c r="BX601">
        <v>873</v>
      </c>
      <c r="BY601">
        <v>95</v>
      </c>
      <c r="BZ601">
        <v>895</v>
      </c>
      <c r="CA601">
        <v>78</v>
      </c>
      <c r="CB601">
        <v>1600</v>
      </c>
      <c r="CC601">
        <v>215</v>
      </c>
      <c r="CD601">
        <v>4763</v>
      </c>
      <c r="CE601">
        <v>267</v>
      </c>
      <c r="CF601">
        <v>2715</v>
      </c>
      <c r="CG601">
        <v>100</v>
      </c>
      <c r="CH601">
        <v>582</v>
      </c>
      <c r="CI601">
        <v>8558</v>
      </c>
      <c r="CJ601">
        <v>6267</v>
      </c>
      <c r="CK601">
        <v>3757</v>
      </c>
      <c r="CL601">
        <v>8470</v>
      </c>
      <c r="CM601">
        <v>243</v>
      </c>
      <c r="CN601">
        <v>61</v>
      </c>
      <c r="CO601">
        <v>115</v>
      </c>
      <c r="CP601">
        <v>634</v>
      </c>
      <c r="CQ601">
        <v>728</v>
      </c>
      <c r="CR601">
        <v>99</v>
      </c>
      <c r="CS601">
        <v>487</v>
      </c>
      <c r="CT601">
        <v>181</v>
      </c>
      <c r="CU601">
        <v>17</v>
      </c>
      <c r="CV601">
        <v>153</v>
      </c>
      <c r="CW601">
        <v>209</v>
      </c>
      <c r="CX601">
        <v>1037</v>
      </c>
      <c r="CY601">
        <v>303</v>
      </c>
      <c r="CZ601">
        <v>205</v>
      </c>
      <c r="DA601">
        <v>137</v>
      </c>
      <c r="DB601">
        <v>139</v>
      </c>
      <c r="DC601">
        <v>107</v>
      </c>
      <c r="DD601">
        <v>343</v>
      </c>
      <c r="DE601">
        <v>1040</v>
      </c>
      <c r="DF601">
        <v>2448</v>
      </c>
      <c r="DG601">
        <v>1984</v>
      </c>
      <c r="DH601">
        <v>821</v>
      </c>
      <c r="DI601">
        <v>181</v>
      </c>
      <c r="DJ601">
        <v>121</v>
      </c>
      <c r="DK601">
        <v>283</v>
      </c>
      <c r="DL601">
        <v>191</v>
      </c>
      <c r="DM601">
        <v>7896</v>
      </c>
      <c r="DN601">
        <v>1271</v>
      </c>
      <c r="DO601">
        <v>2795</v>
      </c>
      <c r="DP601">
        <v>693</v>
      </c>
      <c r="DQ601">
        <v>89</v>
      </c>
      <c r="DR601">
        <v>76</v>
      </c>
      <c r="DS601">
        <v>60</v>
      </c>
      <c r="DT601">
        <v>88</v>
      </c>
      <c r="DU601">
        <v>46</v>
      </c>
      <c r="DV601">
        <v>306</v>
      </c>
      <c r="DW601">
        <v>3488</v>
      </c>
      <c r="DX601" t="s">
        <v>1517</v>
      </c>
      <c r="DY601" t="s">
        <v>1063</v>
      </c>
      <c r="DZ601" t="s">
        <v>1757</v>
      </c>
      <c r="EA601" s="68" t="s">
        <v>700</v>
      </c>
      <c r="EB601">
        <v>56353</v>
      </c>
      <c r="EC601">
        <v>1.8</v>
      </c>
      <c r="ED601">
        <v>8.6</v>
      </c>
      <c r="EE601">
        <v>2.4</v>
      </c>
      <c r="EF601">
        <v>7.2</v>
      </c>
      <c r="EG601">
        <v>3.6</v>
      </c>
      <c r="EH601">
        <v>4.4000000000000004</v>
      </c>
      <c r="EI601">
        <v>3.6</v>
      </c>
      <c r="EJ601">
        <v>2.5</v>
      </c>
      <c r="EK601">
        <v>2.1</v>
      </c>
      <c r="EL601">
        <v>3.4</v>
      </c>
      <c r="EM601">
        <v>2</v>
      </c>
      <c r="EN601">
        <v>1.2</v>
      </c>
      <c r="EO601">
        <v>2.2000000000000002</v>
      </c>
      <c r="EP601">
        <v>1.7</v>
      </c>
      <c r="EQ601">
        <v>1.9</v>
      </c>
      <c r="ER601">
        <v>72.5</v>
      </c>
      <c r="ES601">
        <v>32.700000000000003</v>
      </c>
      <c r="ET601">
        <v>25.2</v>
      </c>
      <c r="EU601">
        <v>97.3</v>
      </c>
      <c r="EV601">
        <v>11.3</v>
      </c>
      <c r="EW601">
        <v>5.7</v>
      </c>
      <c r="EX601">
        <v>1.9</v>
      </c>
      <c r="EY601">
        <v>1.7</v>
      </c>
      <c r="EZ601">
        <v>16.5</v>
      </c>
      <c r="FA601">
        <v>19.7</v>
      </c>
      <c r="FB601">
        <v>28.6</v>
      </c>
      <c r="FC601">
        <v>2.7</v>
      </c>
      <c r="FD601">
        <v>2.1</v>
      </c>
      <c r="FE601">
        <v>5</v>
      </c>
      <c r="FF601">
        <v>2.1</v>
      </c>
      <c r="FG601">
        <v>2.1</v>
      </c>
      <c r="FH601">
        <v>2.8</v>
      </c>
      <c r="FI601">
        <v>2.1</v>
      </c>
      <c r="FJ601">
        <v>2.1</v>
      </c>
      <c r="FK601">
        <v>7.7</v>
      </c>
      <c r="FL601">
        <v>4.0999999999999996</v>
      </c>
      <c r="FM601">
        <v>2.4</v>
      </c>
      <c r="FN601">
        <v>3.1</v>
      </c>
      <c r="FO601">
        <v>4.2</v>
      </c>
      <c r="FP601">
        <v>7.2</v>
      </c>
      <c r="FQ601">
        <v>1.8</v>
      </c>
      <c r="FR601">
        <v>1.6</v>
      </c>
      <c r="FS601">
        <v>42</v>
      </c>
      <c r="FZ601" s="115" t="s">
        <v>1871</v>
      </c>
      <c r="GA601" s="115" t="s">
        <v>1871</v>
      </c>
      <c r="GB601" t="s">
        <v>1407</v>
      </c>
      <c r="GC601" s="68" t="s">
        <v>2364</v>
      </c>
    </row>
    <row r="602" spans="1:185" x14ac:dyDescent="0.25">
      <c r="A602">
        <v>56354</v>
      </c>
      <c r="B602">
        <v>1387</v>
      </c>
      <c r="C602">
        <v>74</v>
      </c>
      <c r="D602">
        <v>273</v>
      </c>
      <c r="E602">
        <v>11</v>
      </c>
      <c r="F602">
        <v>777</v>
      </c>
      <c r="G602">
        <v>61</v>
      </c>
      <c r="H602">
        <v>337</v>
      </c>
      <c r="I602">
        <v>2</v>
      </c>
      <c r="J602">
        <v>81</v>
      </c>
      <c r="K602">
        <v>2</v>
      </c>
      <c r="L602">
        <v>192</v>
      </c>
      <c r="M602">
        <v>9</v>
      </c>
      <c r="N602">
        <v>102</v>
      </c>
      <c r="O602">
        <v>7</v>
      </c>
      <c r="P602">
        <v>120</v>
      </c>
      <c r="Q602">
        <v>14</v>
      </c>
      <c r="R602">
        <v>147</v>
      </c>
      <c r="S602">
        <v>8</v>
      </c>
      <c r="T602">
        <v>195</v>
      </c>
      <c r="U602">
        <v>11</v>
      </c>
      <c r="V602">
        <v>213</v>
      </c>
      <c r="W602">
        <v>21</v>
      </c>
      <c r="X602">
        <v>699</v>
      </c>
      <c r="Y602">
        <v>34</v>
      </c>
      <c r="Z602">
        <v>688</v>
      </c>
      <c r="AA602">
        <v>40</v>
      </c>
      <c r="AB602">
        <v>1376</v>
      </c>
      <c r="AC602">
        <v>73</v>
      </c>
      <c r="AD602">
        <v>4</v>
      </c>
      <c r="AE602">
        <v>0</v>
      </c>
      <c r="AF602">
        <v>4</v>
      </c>
      <c r="AG602">
        <v>0</v>
      </c>
      <c r="AH602">
        <v>0</v>
      </c>
      <c r="AI602">
        <v>0</v>
      </c>
      <c r="AJ602">
        <v>0</v>
      </c>
      <c r="AK602">
        <v>0</v>
      </c>
      <c r="AL602">
        <v>3</v>
      </c>
      <c r="AM602">
        <v>1</v>
      </c>
      <c r="AN602">
        <v>19</v>
      </c>
      <c r="AO602">
        <v>0</v>
      </c>
      <c r="AP602">
        <v>1360</v>
      </c>
      <c r="AQ602">
        <v>73</v>
      </c>
      <c r="AR602">
        <v>165</v>
      </c>
      <c r="AS602">
        <v>3</v>
      </c>
      <c r="AT602">
        <v>1222</v>
      </c>
      <c r="AU602">
        <v>71</v>
      </c>
      <c r="AV602">
        <v>1384</v>
      </c>
      <c r="AW602">
        <v>72</v>
      </c>
      <c r="AX602">
        <v>3</v>
      </c>
      <c r="AY602">
        <v>2</v>
      </c>
      <c r="AZ602">
        <v>0</v>
      </c>
      <c r="BA602">
        <v>0</v>
      </c>
      <c r="BB602">
        <v>3</v>
      </c>
      <c r="BC602">
        <v>2</v>
      </c>
      <c r="BD602">
        <v>66</v>
      </c>
      <c r="BE602">
        <v>13</v>
      </c>
      <c r="BF602">
        <v>338</v>
      </c>
      <c r="BG602">
        <v>15</v>
      </c>
      <c r="BH602">
        <v>389</v>
      </c>
      <c r="BI602">
        <v>25</v>
      </c>
      <c r="BJ602">
        <v>219</v>
      </c>
      <c r="BK602">
        <v>3</v>
      </c>
      <c r="BL602">
        <v>680</v>
      </c>
      <c r="BM602">
        <v>44</v>
      </c>
      <c r="BN602">
        <v>658</v>
      </c>
      <c r="BO602">
        <v>42</v>
      </c>
      <c r="BP602">
        <v>22</v>
      </c>
      <c r="BQ602">
        <v>2</v>
      </c>
      <c r="BR602">
        <v>97</v>
      </c>
      <c r="BS602">
        <v>17</v>
      </c>
      <c r="BT602">
        <v>473</v>
      </c>
      <c r="BU602">
        <v>30</v>
      </c>
      <c r="BV602">
        <v>230</v>
      </c>
      <c r="BW602">
        <v>18</v>
      </c>
      <c r="BX602">
        <v>74</v>
      </c>
      <c r="BY602">
        <v>13</v>
      </c>
      <c r="BZ602">
        <v>134</v>
      </c>
      <c r="CA602">
        <v>8</v>
      </c>
      <c r="CB602">
        <v>215</v>
      </c>
      <c r="CC602">
        <v>14</v>
      </c>
      <c r="CD602">
        <v>592</v>
      </c>
      <c r="CE602">
        <v>50</v>
      </c>
      <c r="CF602">
        <v>575</v>
      </c>
      <c r="CG602">
        <v>10</v>
      </c>
      <c r="CH602">
        <v>74</v>
      </c>
      <c r="CI602">
        <v>1313</v>
      </c>
      <c r="CJ602">
        <v>1057</v>
      </c>
      <c r="CK602">
        <v>562</v>
      </c>
      <c r="CL602">
        <v>1308</v>
      </c>
      <c r="CM602">
        <v>15</v>
      </c>
      <c r="CN602">
        <v>6</v>
      </c>
      <c r="CO602">
        <v>19</v>
      </c>
      <c r="CP602">
        <v>85</v>
      </c>
      <c r="CQ602">
        <v>129</v>
      </c>
      <c r="CR602">
        <v>35</v>
      </c>
      <c r="CS602">
        <v>116</v>
      </c>
      <c r="CT602">
        <v>31</v>
      </c>
      <c r="CU602">
        <v>2</v>
      </c>
      <c r="CV602">
        <v>32</v>
      </c>
      <c r="CW602">
        <v>35</v>
      </c>
      <c r="CX602">
        <v>135</v>
      </c>
      <c r="CY602">
        <v>55</v>
      </c>
      <c r="CZ602">
        <v>38</v>
      </c>
      <c r="DA602">
        <v>20</v>
      </c>
      <c r="DB602">
        <v>18</v>
      </c>
      <c r="DC602">
        <v>3</v>
      </c>
      <c r="DD602">
        <v>23</v>
      </c>
      <c r="DE602">
        <v>162</v>
      </c>
      <c r="DF602">
        <v>430</v>
      </c>
      <c r="DG602">
        <v>381</v>
      </c>
      <c r="DH602">
        <v>106</v>
      </c>
      <c r="DI602">
        <v>28</v>
      </c>
      <c r="DJ602">
        <v>16</v>
      </c>
      <c r="DK602">
        <v>21</v>
      </c>
      <c r="DL602">
        <v>17</v>
      </c>
      <c r="DM602">
        <v>1267</v>
      </c>
      <c r="DN602">
        <v>104</v>
      </c>
      <c r="DO602">
        <v>537</v>
      </c>
      <c r="DP602">
        <v>55</v>
      </c>
      <c r="DQ602">
        <v>14</v>
      </c>
      <c r="DR602">
        <v>15</v>
      </c>
      <c r="DS602">
        <v>5</v>
      </c>
      <c r="DT602">
        <v>3</v>
      </c>
      <c r="DU602">
        <v>0</v>
      </c>
      <c r="DV602">
        <v>8</v>
      </c>
      <c r="DW602">
        <v>592</v>
      </c>
      <c r="DX602" t="s">
        <v>1525</v>
      </c>
      <c r="DY602" t="s">
        <v>1036</v>
      </c>
      <c r="DZ602" t="s">
        <v>1758</v>
      </c>
      <c r="EA602" s="68" t="s">
        <v>700</v>
      </c>
      <c r="EB602">
        <v>56354</v>
      </c>
      <c r="EC602">
        <v>1.6</v>
      </c>
      <c r="ED602">
        <v>3.5</v>
      </c>
      <c r="EE602">
        <v>5.6</v>
      </c>
      <c r="EF602">
        <v>9.6</v>
      </c>
      <c r="EG602">
        <v>7.3</v>
      </c>
      <c r="EH602">
        <v>4.8</v>
      </c>
      <c r="EI602">
        <v>3.6</v>
      </c>
      <c r="EJ602">
        <v>7.1</v>
      </c>
      <c r="EK602">
        <v>11</v>
      </c>
      <c r="EL602">
        <v>4.0999999999999996</v>
      </c>
      <c r="EM602">
        <v>2.7</v>
      </c>
      <c r="EN602">
        <v>1.1000000000000001</v>
      </c>
      <c r="EO602">
        <v>2.1</v>
      </c>
      <c r="EP602">
        <v>2.7</v>
      </c>
      <c r="EQ602">
        <v>1.6</v>
      </c>
      <c r="ER602">
        <v>100</v>
      </c>
      <c r="ES602">
        <v>100</v>
      </c>
      <c r="EV602">
        <v>63.8</v>
      </c>
      <c r="EW602">
        <v>49.9</v>
      </c>
      <c r="EX602">
        <v>1.6</v>
      </c>
      <c r="EY602">
        <v>1.6</v>
      </c>
      <c r="EZ602">
        <v>48.9</v>
      </c>
      <c r="FB602">
        <v>48.9</v>
      </c>
      <c r="FC602">
        <v>2.8</v>
      </c>
      <c r="FD602">
        <v>1.8</v>
      </c>
      <c r="FE602">
        <v>11.6</v>
      </c>
      <c r="FF602">
        <v>2.4</v>
      </c>
      <c r="FG602">
        <v>3.5</v>
      </c>
      <c r="FH602">
        <v>1.5</v>
      </c>
      <c r="FI602">
        <v>2.8</v>
      </c>
      <c r="FJ602">
        <v>2.8</v>
      </c>
      <c r="FK602">
        <v>13.5</v>
      </c>
      <c r="FL602">
        <v>9.1999999999999993</v>
      </c>
      <c r="FM602">
        <v>3.2</v>
      </c>
      <c r="FN602">
        <v>4.5</v>
      </c>
      <c r="FO602">
        <v>12.7</v>
      </c>
      <c r="FP602">
        <v>3.8</v>
      </c>
      <c r="FQ602">
        <v>3.3</v>
      </c>
      <c r="FR602">
        <v>1.1000000000000001</v>
      </c>
      <c r="FS602">
        <v>7</v>
      </c>
      <c r="FZ602" s="115" t="s">
        <v>1871</v>
      </c>
      <c r="GA602" s="115" t="s">
        <v>1871</v>
      </c>
      <c r="GB602" t="s">
        <v>1408</v>
      </c>
      <c r="GC602" s="68" t="s">
        <v>2364</v>
      </c>
    </row>
    <row r="603" spans="1:185" x14ac:dyDescent="0.25">
      <c r="A603">
        <v>56358</v>
      </c>
      <c r="B603">
        <v>3309</v>
      </c>
      <c r="C603">
        <v>165</v>
      </c>
      <c r="D603">
        <v>813</v>
      </c>
      <c r="E603">
        <v>16</v>
      </c>
      <c r="F603">
        <v>2023</v>
      </c>
      <c r="G603">
        <v>146</v>
      </c>
      <c r="H603">
        <v>473</v>
      </c>
      <c r="I603">
        <v>3</v>
      </c>
      <c r="J603">
        <v>179</v>
      </c>
      <c r="K603">
        <v>1</v>
      </c>
      <c r="L603">
        <v>634</v>
      </c>
      <c r="M603">
        <v>15</v>
      </c>
      <c r="N603">
        <v>252</v>
      </c>
      <c r="O603">
        <v>44</v>
      </c>
      <c r="P603">
        <v>270</v>
      </c>
      <c r="Q603">
        <v>14</v>
      </c>
      <c r="R603">
        <v>427</v>
      </c>
      <c r="S603">
        <v>6</v>
      </c>
      <c r="T603">
        <v>516</v>
      </c>
      <c r="U603">
        <v>42</v>
      </c>
      <c r="V603">
        <v>558</v>
      </c>
      <c r="W603">
        <v>40</v>
      </c>
      <c r="X603">
        <v>1710</v>
      </c>
      <c r="Y603">
        <v>106</v>
      </c>
      <c r="Z603">
        <v>1599</v>
      </c>
      <c r="AA603">
        <v>59</v>
      </c>
      <c r="AB603">
        <v>3127</v>
      </c>
      <c r="AC603">
        <v>130</v>
      </c>
      <c r="AD603">
        <v>20</v>
      </c>
      <c r="AE603">
        <v>0</v>
      </c>
      <c r="AF603">
        <v>9</v>
      </c>
      <c r="AG603">
        <v>0</v>
      </c>
      <c r="AH603">
        <v>50</v>
      </c>
      <c r="AI603">
        <v>0</v>
      </c>
      <c r="AJ603">
        <v>0</v>
      </c>
      <c r="AK603">
        <v>0</v>
      </c>
      <c r="AL603">
        <v>101</v>
      </c>
      <c r="AM603">
        <v>35</v>
      </c>
      <c r="AN603">
        <v>43</v>
      </c>
      <c r="AO603">
        <v>2</v>
      </c>
      <c r="AP603">
        <v>3090</v>
      </c>
      <c r="AQ603">
        <v>128</v>
      </c>
      <c r="AR603">
        <v>489</v>
      </c>
      <c r="AS603">
        <v>10</v>
      </c>
      <c r="AT603">
        <v>2820</v>
      </c>
      <c r="AU603">
        <v>155</v>
      </c>
      <c r="AV603">
        <v>3210</v>
      </c>
      <c r="AW603">
        <v>132</v>
      </c>
      <c r="AX603">
        <v>99</v>
      </c>
      <c r="AY603">
        <v>33</v>
      </c>
      <c r="AZ603">
        <v>41</v>
      </c>
      <c r="BA603">
        <v>3</v>
      </c>
      <c r="BB603">
        <v>58</v>
      </c>
      <c r="BC603">
        <v>30</v>
      </c>
      <c r="BD603">
        <v>204</v>
      </c>
      <c r="BE603">
        <v>9</v>
      </c>
      <c r="BF603">
        <v>884</v>
      </c>
      <c r="BG603">
        <v>37</v>
      </c>
      <c r="BH603">
        <v>882</v>
      </c>
      <c r="BI603">
        <v>49</v>
      </c>
      <c r="BJ603">
        <v>274</v>
      </c>
      <c r="BK603">
        <v>10</v>
      </c>
      <c r="BL603">
        <v>1649</v>
      </c>
      <c r="BM603">
        <v>111</v>
      </c>
      <c r="BN603">
        <v>1569</v>
      </c>
      <c r="BO603">
        <v>96</v>
      </c>
      <c r="BP603">
        <v>80</v>
      </c>
      <c r="BQ603">
        <v>15</v>
      </c>
      <c r="BR603">
        <v>374</v>
      </c>
      <c r="BS603">
        <v>35</v>
      </c>
      <c r="BT603">
        <v>1104</v>
      </c>
      <c r="BU603">
        <v>64</v>
      </c>
      <c r="BV603">
        <v>622</v>
      </c>
      <c r="BW603">
        <v>45</v>
      </c>
      <c r="BX603">
        <v>297</v>
      </c>
      <c r="BY603">
        <v>37</v>
      </c>
      <c r="BZ603">
        <v>345</v>
      </c>
      <c r="CA603">
        <v>18</v>
      </c>
      <c r="CB603">
        <v>650</v>
      </c>
      <c r="CC603">
        <v>65</v>
      </c>
      <c r="CD603">
        <v>1478</v>
      </c>
      <c r="CE603">
        <v>63</v>
      </c>
      <c r="CF603">
        <v>1160</v>
      </c>
      <c r="CG603">
        <v>37</v>
      </c>
      <c r="CH603">
        <v>165</v>
      </c>
      <c r="CI603">
        <v>3144</v>
      </c>
      <c r="CJ603">
        <v>2325</v>
      </c>
      <c r="CK603">
        <v>1320</v>
      </c>
      <c r="CL603">
        <v>3068</v>
      </c>
      <c r="CM603">
        <v>120</v>
      </c>
      <c r="CN603">
        <v>63</v>
      </c>
      <c r="CO603">
        <v>115</v>
      </c>
      <c r="CP603">
        <v>214</v>
      </c>
      <c r="CQ603">
        <v>218</v>
      </c>
      <c r="CR603">
        <v>54</v>
      </c>
      <c r="CS603">
        <v>152</v>
      </c>
      <c r="CT603">
        <v>96</v>
      </c>
      <c r="CU603">
        <v>26</v>
      </c>
      <c r="CV603">
        <v>84</v>
      </c>
      <c r="CW603">
        <v>87</v>
      </c>
      <c r="CX603">
        <v>423</v>
      </c>
      <c r="CY603">
        <v>125</v>
      </c>
      <c r="CZ603">
        <v>69</v>
      </c>
      <c r="DA603">
        <v>50</v>
      </c>
      <c r="DB603">
        <v>41</v>
      </c>
      <c r="DC603">
        <v>46</v>
      </c>
      <c r="DD603">
        <v>113</v>
      </c>
      <c r="DE603">
        <v>354</v>
      </c>
      <c r="DF603">
        <v>930</v>
      </c>
      <c r="DG603">
        <v>819</v>
      </c>
      <c r="DH603">
        <v>267</v>
      </c>
      <c r="DI603">
        <v>33</v>
      </c>
      <c r="DJ603">
        <v>22</v>
      </c>
      <c r="DK603">
        <v>78</v>
      </c>
      <c r="DL603">
        <v>49</v>
      </c>
      <c r="DM603">
        <v>3011</v>
      </c>
      <c r="DN603">
        <v>277</v>
      </c>
      <c r="DO603">
        <v>1113</v>
      </c>
      <c r="DP603">
        <v>171</v>
      </c>
      <c r="DQ603">
        <v>11</v>
      </c>
      <c r="DR603">
        <v>16</v>
      </c>
      <c r="DS603">
        <v>14</v>
      </c>
      <c r="DT603">
        <v>16</v>
      </c>
      <c r="DU603">
        <v>11</v>
      </c>
      <c r="DV603">
        <v>49</v>
      </c>
      <c r="DW603">
        <v>1284</v>
      </c>
      <c r="DX603" t="s">
        <v>1517</v>
      </c>
      <c r="DY603" t="s">
        <v>1048</v>
      </c>
      <c r="DZ603" t="s">
        <v>1759</v>
      </c>
      <c r="EA603" s="68" t="s">
        <v>700</v>
      </c>
      <c r="EB603">
        <v>56358</v>
      </c>
      <c r="EC603">
        <v>1.6</v>
      </c>
      <c r="ED603">
        <v>2.1</v>
      </c>
      <c r="EE603">
        <v>2.2000000000000002</v>
      </c>
      <c r="EF603">
        <v>13.5</v>
      </c>
      <c r="EG603">
        <v>5</v>
      </c>
      <c r="EH603">
        <v>1.1000000000000001</v>
      </c>
      <c r="EI603">
        <v>4.0999999999999996</v>
      </c>
      <c r="EJ603">
        <v>4.2</v>
      </c>
      <c r="EK603">
        <v>1.7</v>
      </c>
      <c r="EL603">
        <v>1.7</v>
      </c>
      <c r="EM603">
        <v>2.2000000000000002</v>
      </c>
      <c r="EN603">
        <v>1.1000000000000001</v>
      </c>
      <c r="EO603">
        <v>2.5</v>
      </c>
      <c r="EP603">
        <v>1.3</v>
      </c>
      <c r="EQ603">
        <v>1.3</v>
      </c>
      <c r="ER603">
        <v>48.7</v>
      </c>
      <c r="ES603">
        <v>72.5</v>
      </c>
      <c r="ET603">
        <v>28.8</v>
      </c>
      <c r="EV603">
        <v>29.4</v>
      </c>
      <c r="EW603">
        <v>8.3000000000000007</v>
      </c>
      <c r="EX603">
        <v>1.3</v>
      </c>
      <c r="EY603">
        <v>1.2</v>
      </c>
      <c r="EZ603">
        <v>35</v>
      </c>
      <c r="FA603">
        <v>15.1</v>
      </c>
      <c r="FB603">
        <v>46.7</v>
      </c>
      <c r="FC603">
        <v>2.4</v>
      </c>
      <c r="FD603">
        <v>1.8</v>
      </c>
      <c r="FE603">
        <v>3</v>
      </c>
      <c r="FF603">
        <v>1.8</v>
      </c>
      <c r="FG603">
        <v>2.2000000000000002</v>
      </c>
      <c r="FH603">
        <v>3.2</v>
      </c>
      <c r="FI603">
        <v>2.4</v>
      </c>
      <c r="FJ603">
        <v>2.5</v>
      </c>
      <c r="FK603">
        <v>10.7</v>
      </c>
      <c r="FL603">
        <v>5.7</v>
      </c>
      <c r="FM603">
        <v>3.6</v>
      </c>
      <c r="FN603">
        <v>2.5</v>
      </c>
      <c r="FO603">
        <v>7.1</v>
      </c>
      <c r="FP603">
        <v>6.6</v>
      </c>
      <c r="FQ603">
        <v>1.7</v>
      </c>
      <c r="FR603">
        <v>2.2000000000000002</v>
      </c>
      <c r="FS603">
        <v>11</v>
      </c>
      <c r="FZ603" s="115" t="s">
        <v>1871</v>
      </c>
      <c r="GA603" s="115" t="s">
        <v>1871</v>
      </c>
      <c r="GB603" t="s">
        <v>1409</v>
      </c>
      <c r="GC603" s="68" t="s">
        <v>2364</v>
      </c>
    </row>
    <row r="604" spans="1:185" x14ac:dyDescent="0.25">
      <c r="A604">
        <v>56359</v>
      </c>
      <c r="B604">
        <v>3401</v>
      </c>
      <c r="C604">
        <v>327</v>
      </c>
      <c r="D604">
        <v>835</v>
      </c>
      <c r="E604">
        <v>85</v>
      </c>
      <c r="F604">
        <v>1927</v>
      </c>
      <c r="G604">
        <v>235</v>
      </c>
      <c r="H604">
        <v>639</v>
      </c>
      <c r="I604">
        <v>7</v>
      </c>
      <c r="J604">
        <v>291</v>
      </c>
      <c r="K604">
        <v>35</v>
      </c>
      <c r="L604">
        <v>544</v>
      </c>
      <c r="M604">
        <v>50</v>
      </c>
      <c r="N604">
        <v>227</v>
      </c>
      <c r="O604">
        <v>48</v>
      </c>
      <c r="P604">
        <v>326</v>
      </c>
      <c r="Q604">
        <v>65</v>
      </c>
      <c r="R604">
        <v>352</v>
      </c>
      <c r="S604">
        <v>39</v>
      </c>
      <c r="T604">
        <v>482</v>
      </c>
      <c r="U604">
        <v>50</v>
      </c>
      <c r="V604">
        <v>540</v>
      </c>
      <c r="W604">
        <v>33</v>
      </c>
      <c r="X604">
        <v>1711</v>
      </c>
      <c r="Y604">
        <v>214</v>
      </c>
      <c r="Z604">
        <v>1690</v>
      </c>
      <c r="AA604">
        <v>113</v>
      </c>
      <c r="AB604">
        <v>2263</v>
      </c>
      <c r="AC604">
        <v>145</v>
      </c>
      <c r="AD604">
        <v>19</v>
      </c>
      <c r="AE604">
        <v>0</v>
      </c>
      <c r="AF604">
        <v>898</v>
      </c>
      <c r="AG604">
        <v>144</v>
      </c>
      <c r="AH604">
        <v>30</v>
      </c>
      <c r="AI604">
        <v>0</v>
      </c>
      <c r="AJ604">
        <v>44</v>
      </c>
      <c r="AK604">
        <v>34</v>
      </c>
      <c r="AL604">
        <v>147</v>
      </c>
      <c r="AM604">
        <v>4</v>
      </c>
      <c r="AN604">
        <v>109</v>
      </c>
      <c r="AO604">
        <v>45</v>
      </c>
      <c r="AP604">
        <v>2221</v>
      </c>
      <c r="AQ604">
        <v>134</v>
      </c>
      <c r="AR604">
        <v>695</v>
      </c>
      <c r="AS604">
        <v>52</v>
      </c>
      <c r="AT604">
        <v>2706</v>
      </c>
      <c r="AU604">
        <v>275</v>
      </c>
      <c r="AV604">
        <v>3338</v>
      </c>
      <c r="AW604">
        <v>310</v>
      </c>
      <c r="AX604">
        <v>63</v>
      </c>
      <c r="AY604">
        <v>17</v>
      </c>
      <c r="AZ604">
        <v>33</v>
      </c>
      <c r="BA604">
        <v>11</v>
      </c>
      <c r="BB604">
        <v>30</v>
      </c>
      <c r="BC604">
        <v>6</v>
      </c>
      <c r="BD604">
        <v>310</v>
      </c>
      <c r="BE604">
        <v>51</v>
      </c>
      <c r="BF604">
        <v>853</v>
      </c>
      <c r="BG604">
        <v>77</v>
      </c>
      <c r="BH604">
        <v>811</v>
      </c>
      <c r="BI604">
        <v>66</v>
      </c>
      <c r="BJ604">
        <v>365</v>
      </c>
      <c r="BK604">
        <v>0</v>
      </c>
      <c r="BL604">
        <v>1371</v>
      </c>
      <c r="BM604">
        <v>160</v>
      </c>
      <c r="BN604">
        <v>1233</v>
      </c>
      <c r="BO604">
        <v>101</v>
      </c>
      <c r="BP604">
        <v>138</v>
      </c>
      <c r="BQ604">
        <v>59</v>
      </c>
      <c r="BR604">
        <v>556</v>
      </c>
      <c r="BS604">
        <v>75</v>
      </c>
      <c r="BT604">
        <v>856</v>
      </c>
      <c r="BU604">
        <v>36</v>
      </c>
      <c r="BV604">
        <v>534</v>
      </c>
      <c r="BW604">
        <v>106</v>
      </c>
      <c r="BX604">
        <v>537</v>
      </c>
      <c r="BY604">
        <v>93</v>
      </c>
      <c r="BZ604">
        <v>713</v>
      </c>
      <c r="CA604">
        <v>99</v>
      </c>
      <c r="CB604">
        <v>1020</v>
      </c>
      <c r="CC604">
        <v>158</v>
      </c>
      <c r="CD604">
        <v>1558</v>
      </c>
      <c r="CE604">
        <v>124</v>
      </c>
      <c r="CF604">
        <v>800</v>
      </c>
      <c r="CG604">
        <v>42</v>
      </c>
      <c r="CH604">
        <v>327</v>
      </c>
      <c r="CI604">
        <v>3074</v>
      </c>
      <c r="CJ604">
        <v>1982</v>
      </c>
      <c r="CK604">
        <v>1702</v>
      </c>
      <c r="CL604">
        <v>3080</v>
      </c>
      <c r="CM604">
        <v>247</v>
      </c>
      <c r="CN604">
        <v>50</v>
      </c>
      <c r="CO604">
        <v>23</v>
      </c>
      <c r="CP604">
        <v>76</v>
      </c>
      <c r="CQ604">
        <v>165</v>
      </c>
      <c r="CR604">
        <v>25</v>
      </c>
      <c r="CS604">
        <v>145</v>
      </c>
      <c r="CT604">
        <v>52</v>
      </c>
      <c r="CU604">
        <v>3</v>
      </c>
      <c r="CV604">
        <v>53</v>
      </c>
      <c r="CW604">
        <v>61</v>
      </c>
      <c r="CX604">
        <v>346</v>
      </c>
      <c r="CY604">
        <v>259</v>
      </c>
      <c r="CZ604">
        <v>38</v>
      </c>
      <c r="DA604">
        <v>114</v>
      </c>
      <c r="DB604">
        <v>104</v>
      </c>
      <c r="DC604">
        <v>86</v>
      </c>
      <c r="DD604">
        <v>201</v>
      </c>
      <c r="DE604">
        <v>547</v>
      </c>
      <c r="DF604">
        <v>873</v>
      </c>
      <c r="DG604">
        <v>564</v>
      </c>
      <c r="DH604">
        <v>146</v>
      </c>
      <c r="DI604">
        <v>96</v>
      </c>
      <c r="DJ604">
        <v>63</v>
      </c>
      <c r="DK604">
        <v>213</v>
      </c>
      <c r="DL604">
        <v>105</v>
      </c>
      <c r="DM604">
        <v>2904</v>
      </c>
      <c r="DN604">
        <v>593</v>
      </c>
      <c r="DO604">
        <v>959</v>
      </c>
      <c r="DP604">
        <v>461</v>
      </c>
      <c r="DQ604">
        <v>33</v>
      </c>
      <c r="DR604">
        <v>44</v>
      </c>
      <c r="DS604">
        <v>28</v>
      </c>
      <c r="DT604">
        <v>64</v>
      </c>
      <c r="DU604">
        <v>52</v>
      </c>
      <c r="DV604">
        <v>137</v>
      </c>
      <c r="DW604">
        <v>1420</v>
      </c>
      <c r="DX604" t="s">
        <v>1517</v>
      </c>
      <c r="DY604" t="s">
        <v>1063</v>
      </c>
      <c r="DZ604" t="s">
        <v>1760</v>
      </c>
      <c r="EA604" s="68" t="s">
        <v>700</v>
      </c>
      <c r="EB604">
        <v>56359</v>
      </c>
      <c r="EC604">
        <v>2.2000000000000002</v>
      </c>
      <c r="ED604">
        <v>6</v>
      </c>
      <c r="EE604">
        <v>5.0999999999999996</v>
      </c>
      <c r="EF604">
        <v>9</v>
      </c>
      <c r="EG604">
        <v>6.6</v>
      </c>
      <c r="EH604">
        <v>4.5999999999999996</v>
      </c>
      <c r="EI604">
        <v>3.9</v>
      </c>
      <c r="EJ604">
        <v>3</v>
      </c>
      <c r="EK604">
        <v>2.2999999999999998</v>
      </c>
      <c r="EL604">
        <v>4.5</v>
      </c>
      <c r="EM604">
        <v>2.6</v>
      </c>
      <c r="EN604">
        <v>1.4</v>
      </c>
      <c r="EO604">
        <v>3</v>
      </c>
      <c r="EP604">
        <v>2.1</v>
      </c>
      <c r="EQ604">
        <v>1.8</v>
      </c>
      <c r="ER604">
        <v>49.9</v>
      </c>
      <c r="ES604">
        <v>4.9000000000000004</v>
      </c>
      <c r="ET604">
        <v>39.700000000000003</v>
      </c>
      <c r="EU604">
        <v>37.700000000000003</v>
      </c>
      <c r="EV604">
        <v>3.5</v>
      </c>
      <c r="EW604">
        <v>31.1</v>
      </c>
      <c r="EX604">
        <v>1.6</v>
      </c>
      <c r="EY604">
        <v>2.1</v>
      </c>
      <c r="EZ604">
        <v>21.3</v>
      </c>
      <c r="FA604">
        <v>24.2</v>
      </c>
      <c r="FB604">
        <v>28.1</v>
      </c>
      <c r="FC604">
        <v>3.1</v>
      </c>
      <c r="FD604">
        <v>2.6</v>
      </c>
      <c r="FE604">
        <v>7.4</v>
      </c>
      <c r="FF604">
        <v>2.9</v>
      </c>
      <c r="FG604">
        <v>2.2999999999999998</v>
      </c>
      <c r="FH604">
        <v>4.7</v>
      </c>
      <c r="FI604">
        <v>3.1</v>
      </c>
      <c r="FJ604">
        <v>2.8</v>
      </c>
      <c r="FK604">
        <v>14.4</v>
      </c>
      <c r="FL604">
        <v>4.4000000000000004</v>
      </c>
      <c r="FM604">
        <v>2.4</v>
      </c>
      <c r="FN604">
        <v>5.9</v>
      </c>
      <c r="FO604">
        <v>4.8</v>
      </c>
      <c r="FP604">
        <v>4.2</v>
      </c>
      <c r="FQ604">
        <v>2.6</v>
      </c>
      <c r="FR604">
        <v>5.4</v>
      </c>
      <c r="FS604">
        <v>32</v>
      </c>
      <c r="FZ604" t="s">
        <v>1871</v>
      </c>
      <c r="GA604" t="s">
        <v>1872</v>
      </c>
      <c r="GB604" t="s">
        <v>1410</v>
      </c>
      <c r="GC604" s="68" t="s">
        <v>2364</v>
      </c>
    </row>
    <row r="605" spans="1:185" x14ac:dyDescent="0.25">
      <c r="A605">
        <v>56360</v>
      </c>
      <c r="B605">
        <v>3683</v>
      </c>
      <c r="C605">
        <v>144</v>
      </c>
      <c r="D605">
        <v>824</v>
      </c>
      <c r="E605">
        <v>25</v>
      </c>
      <c r="F605">
        <v>1967</v>
      </c>
      <c r="G605">
        <v>113</v>
      </c>
      <c r="H605">
        <v>892</v>
      </c>
      <c r="I605">
        <v>6</v>
      </c>
      <c r="J605">
        <v>216</v>
      </c>
      <c r="K605">
        <v>2</v>
      </c>
      <c r="L605">
        <v>608</v>
      </c>
      <c r="M605">
        <v>23</v>
      </c>
      <c r="N605">
        <v>187</v>
      </c>
      <c r="O605">
        <v>3</v>
      </c>
      <c r="P605">
        <v>244</v>
      </c>
      <c r="Q605">
        <v>14</v>
      </c>
      <c r="R605">
        <v>418</v>
      </c>
      <c r="S605">
        <v>25</v>
      </c>
      <c r="T605">
        <v>567</v>
      </c>
      <c r="U605">
        <v>36</v>
      </c>
      <c r="V605">
        <v>551</v>
      </c>
      <c r="W605">
        <v>35</v>
      </c>
      <c r="X605">
        <v>1880</v>
      </c>
      <c r="Y605">
        <v>74</v>
      </c>
      <c r="Z605">
        <v>1803</v>
      </c>
      <c r="AA605">
        <v>70</v>
      </c>
      <c r="AB605">
        <v>3626</v>
      </c>
      <c r="AC605">
        <v>142</v>
      </c>
      <c r="AD605">
        <v>6</v>
      </c>
      <c r="AE605">
        <v>0</v>
      </c>
      <c r="AF605">
        <v>2</v>
      </c>
      <c r="AG605">
        <v>0</v>
      </c>
      <c r="AH605">
        <v>0</v>
      </c>
      <c r="AI605">
        <v>0</v>
      </c>
      <c r="AJ605">
        <v>8</v>
      </c>
      <c r="AK605">
        <v>2</v>
      </c>
      <c r="AL605">
        <v>41</v>
      </c>
      <c r="AM605">
        <v>0</v>
      </c>
      <c r="AN605">
        <v>24</v>
      </c>
      <c r="AO605">
        <v>2</v>
      </c>
      <c r="AP605">
        <v>3610</v>
      </c>
      <c r="AQ605">
        <v>142</v>
      </c>
      <c r="AR605">
        <v>544</v>
      </c>
      <c r="AS605">
        <v>4</v>
      </c>
      <c r="AT605">
        <v>3139</v>
      </c>
      <c r="AU605">
        <v>140</v>
      </c>
      <c r="AV605">
        <v>3664</v>
      </c>
      <c r="AW605">
        <v>142</v>
      </c>
      <c r="AX605">
        <v>19</v>
      </c>
      <c r="AY605">
        <v>2</v>
      </c>
      <c r="AZ605">
        <v>7</v>
      </c>
      <c r="BA605">
        <v>0</v>
      </c>
      <c r="BB605">
        <v>12</v>
      </c>
      <c r="BC605">
        <v>2</v>
      </c>
      <c r="BD605">
        <v>156</v>
      </c>
      <c r="BE605">
        <v>6</v>
      </c>
      <c r="BF605">
        <v>1062</v>
      </c>
      <c r="BG605">
        <v>46</v>
      </c>
      <c r="BH605">
        <v>1006</v>
      </c>
      <c r="BI605">
        <v>57</v>
      </c>
      <c r="BJ605">
        <v>448</v>
      </c>
      <c r="BK605">
        <v>7</v>
      </c>
      <c r="BL605">
        <v>1628</v>
      </c>
      <c r="BM605">
        <v>86</v>
      </c>
      <c r="BN605">
        <v>1549</v>
      </c>
      <c r="BO605">
        <v>83</v>
      </c>
      <c r="BP605">
        <v>79</v>
      </c>
      <c r="BQ605">
        <v>3</v>
      </c>
      <c r="BR605">
        <v>339</v>
      </c>
      <c r="BS605">
        <v>27</v>
      </c>
      <c r="BT605">
        <v>1126</v>
      </c>
      <c r="BU605">
        <v>39</v>
      </c>
      <c r="BV605">
        <v>574</v>
      </c>
      <c r="BW605">
        <v>50</v>
      </c>
      <c r="BX605">
        <v>267</v>
      </c>
      <c r="BY605">
        <v>24</v>
      </c>
      <c r="BZ605">
        <v>361</v>
      </c>
      <c r="CA605">
        <v>11</v>
      </c>
      <c r="CB605">
        <v>520</v>
      </c>
      <c r="CC605">
        <v>31</v>
      </c>
      <c r="CD605">
        <v>2128</v>
      </c>
      <c r="CE605">
        <v>80</v>
      </c>
      <c r="CF605">
        <v>1029</v>
      </c>
      <c r="CG605">
        <v>33</v>
      </c>
      <c r="CH605">
        <v>144</v>
      </c>
      <c r="CI605">
        <v>3539</v>
      </c>
      <c r="CJ605">
        <v>2687</v>
      </c>
      <c r="CK605">
        <v>1639</v>
      </c>
      <c r="CL605">
        <v>3503</v>
      </c>
      <c r="CM605">
        <v>59</v>
      </c>
      <c r="CN605">
        <v>7</v>
      </c>
      <c r="CO605">
        <v>130</v>
      </c>
      <c r="CP605">
        <v>109</v>
      </c>
      <c r="CQ605">
        <v>324</v>
      </c>
      <c r="CR605">
        <v>38</v>
      </c>
      <c r="CS605">
        <v>192</v>
      </c>
      <c r="CT605">
        <v>87</v>
      </c>
      <c r="CU605">
        <v>14</v>
      </c>
      <c r="CV605">
        <v>51</v>
      </c>
      <c r="CW605">
        <v>75</v>
      </c>
      <c r="CX605">
        <v>438</v>
      </c>
      <c r="CY605">
        <v>177</v>
      </c>
      <c r="CZ605">
        <v>70</v>
      </c>
      <c r="DA605">
        <v>46</v>
      </c>
      <c r="DB605">
        <v>86</v>
      </c>
      <c r="DC605">
        <v>33</v>
      </c>
      <c r="DD605">
        <v>113</v>
      </c>
      <c r="DE605">
        <v>543</v>
      </c>
      <c r="DF605">
        <v>1090</v>
      </c>
      <c r="DG605">
        <v>903</v>
      </c>
      <c r="DH605">
        <v>286</v>
      </c>
      <c r="DI605">
        <v>64</v>
      </c>
      <c r="DJ605">
        <v>35</v>
      </c>
      <c r="DK605">
        <v>123</v>
      </c>
      <c r="DL605">
        <v>74</v>
      </c>
      <c r="DM605">
        <v>3489</v>
      </c>
      <c r="DN605">
        <v>193</v>
      </c>
      <c r="DO605">
        <v>1356</v>
      </c>
      <c r="DP605">
        <v>277</v>
      </c>
      <c r="DQ605">
        <v>43</v>
      </c>
      <c r="DR605">
        <v>35</v>
      </c>
      <c r="DS605">
        <v>43</v>
      </c>
      <c r="DT605">
        <v>31</v>
      </c>
      <c r="DU605">
        <v>9</v>
      </c>
      <c r="DV605">
        <v>82</v>
      </c>
      <c r="DW605">
        <v>1633</v>
      </c>
      <c r="DX605" t="s">
        <v>1525</v>
      </c>
      <c r="DY605" t="s">
        <v>1036</v>
      </c>
      <c r="DZ605" t="s">
        <v>1761</v>
      </c>
      <c r="EA605" s="68" t="s">
        <v>700</v>
      </c>
      <c r="EB605">
        <v>56360</v>
      </c>
      <c r="EC605">
        <v>1</v>
      </c>
      <c r="ED605">
        <v>1.3</v>
      </c>
      <c r="EE605">
        <v>2.2999999999999998</v>
      </c>
      <c r="EF605">
        <v>2.2000000000000002</v>
      </c>
      <c r="EG605">
        <v>3.6</v>
      </c>
      <c r="EH605">
        <v>3.5</v>
      </c>
      <c r="EI605">
        <v>3.3</v>
      </c>
      <c r="EJ605">
        <v>4.5</v>
      </c>
      <c r="EK605">
        <v>1.6</v>
      </c>
      <c r="EL605">
        <v>1.7</v>
      </c>
      <c r="EM605">
        <v>1.7</v>
      </c>
      <c r="EN605">
        <v>0.8</v>
      </c>
      <c r="EO605">
        <v>1.2</v>
      </c>
      <c r="EP605">
        <v>1.6</v>
      </c>
      <c r="EQ605">
        <v>1</v>
      </c>
      <c r="ER605">
        <v>88.8</v>
      </c>
      <c r="ES605">
        <v>100</v>
      </c>
      <c r="EU605">
        <v>37.799999999999997</v>
      </c>
      <c r="EV605">
        <v>33.200000000000003</v>
      </c>
      <c r="EW605">
        <v>14.8</v>
      </c>
      <c r="EX605">
        <v>1</v>
      </c>
      <c r="EY605">
        <v>1</v>
      </c>
      <c r="EZ605">
        <v>17.899999999999999</v>
      </c>
      <c r="FA605">
        <v>82.3</v>
      </c>
      <c r="FB605">
        <v>30.1</v>
      </c>
      <c r="FC605">
        <v>1.1000000000000001</v>
      </c>
      <c r="FD605">
        <v>1.1000000000000001</v>
      </c>
      <c r="FE605">
        <v>3.4</v>
      </c>
      <c r="FF605">
        <v>2.2999999999999998</v>
      </c>
      <c r="FG605">
        <v>2.2999999999999998</v>
      </c>
      <c r="FH605">
        <v>1.2</v>
      </c>
      <c r="FI605">
        <v>1.6</v>
      </c>
      <c r="FJ605">
        <v>1.7</v>
      </c>
      <c r="FK605">
        <v>4.8</v>
      </c>
      <c r="FL605">
        <v>6</v>
      </c>
      <c r="FM605">
        <v>1.6</v>
      </c>
      <c r="FN605">
        <v>3.9</v>
      </c>
      <c r="FO605">
        <v>7.2</v>
      </c>
      <c r="FP605">
        <v>3.3</v>
      </c>
      <c r="FQ605">
        <v>1.3</v>
      </c>
      <c r="FR605">
        <v>2.1</v>
      </c>
      <c r="FS605">
        <v>9</v>
      </c>
      <c r="FZ605" s="115" t="s">
        <v>1871</v>
      </c>
      <c r="GA605" s="115" t="s">
        <v>1871</v>
      </c>
      <c r="GB605" t="s">
        <v>1411</v>
      </c>
      <c r="GC605" s="68" t="s">
        <v>2364</v>
      </c>
    </row>
    <row r="606" spans="1:185" x14ac:dyDescent="0.25">
      <c r="A606">
        <v>56361</v>
      </c>
      <c r="B606">
        <v>2234</v>
      </c>
      <c r="C606">
        <v>120</v>
      </c>
      <c r="D606">
        <v>537</v>
      </c>
      <c r="E606">
        <v>30</v>
      </c>
      <c r="F606">
        <v>1261</v>
      </c>
      <c r="G606">
        <v>90</v>
      </c>
      <c r="H606">
        <v>436</v>
      </c>
      <c r="I606">
        <v>0</v>
      </c>
      <c r="J606">
        <v>130</v>
      </c>
      <c r="K606">
        <v>0</v>
      </c>
      <c r="L606">
        <v>407</v>
      </c>
      <c r="M606">
        <v>30</v>
      </c>
      <c r="N606">
        <v>227</v>
      </c>
      <c r="O606">
        <v>23</v>
      </c>
      <c r="P606">
        <v>188</v>
      </c>
      <c r="Q606">
        <v>17</v>
      </c>
      <c r="R606">
        <v>253</v>
      </c>
      <c r="S606">
        <v>16</v>
      </c>
      <c r="T606">
        <v>251</v>
      </c>
      <c r="U606">
        <v>12</v>
      </c>
      <c r="V606">
        <v>342</v>
      </c>
      <c r="W606">
        <v>22</v>
      </c>
      <c r="X606">
        <v>1200</v>
      </c>
      <c r="Y606">
        <v>89</v>
      </c>
      <c r="Z606">
        <v>1034</v>
      </c>
      <c r="AA606">
        <v>31</v>
      </c>
      <c r="AB606">
        <v>2223</v>
      </c>
      <c r="AC606">
        <v>120</v>
      </c>
      <c r="AD606">
        <v>0</v>
      </c>
      <c r="AE606">
        <v>0</v>
      </c>
      <c r="AF606">
        <v>0</v>
      </c>
      <c r="AG606">
        <v>0</v>
      </c>
      <c r="AH606">
        <v>2</v>
      </c>
      <c r="AI606">
        <v>0</v>
      </c>
      <c r="AJ606">
        <v>0</v>
      </c>
      <c r="AK606">
        <v>0</v>
      </c>
      <c r="AL606">
        <v>9</v>
      </c>
      <c r="AM606">
        <v>0</v>
      </c>
      <c r="AN606">
        <v>2</v>
      </c>
      <c r="AO606">
        <v>0</v>
      </c>
      <c r="AP606">
        <v>2221</v>
      </c>
      <c r="AQ606">
        <v>120</v>
      </c>
      <c r="AR606">
        <v>242</v>
      </c>
      <c r="AS606">
        <v>2</v>
      </c>
      <c r="AT606">
        <v>1992</v>
      </c>
      <c r="AU606">
        <v>118</v>
      </c>
      <c r="AV606">
        <v>2225</v>
      </c>
      <c r="AW606">
        <v>120</v>
      </c>
      <c r="AX606">
        <v>9</v>
      </c>
      <c r="AY606">
        <v>0</v>
      </c>
      <c r="AZ606">
        <v>9</v>
      </c>
      <c r="BA606">
        <v>0</v>
      </c>
      <c r="BB606">
        <v>0</v>
      </c>
      <c r="BC606">
        <v>0</v>
      </c>
      <c r="BD606">
        <v>92</v>
      </c>
      <c r="BE606">
        <v>4</v>
      </c>
      <c r="BF606">
        <v>511</v>
      </c>
      <c r="BG606">
        <v>37</v>
      </c>
      <c r="BH606">
        <v>607</v>
      </c>
      <c r="BI606">
        <v>26</v>
      </c>
      <c r="BJ606">
        <v>260</v>
      </c>
      <c r="BK606">
        <v>0</v>
      </c>
      <c r="BL606">
        <v>1042</v>
      </c>
      <c r="BM606">
        <v>85</v>
      </c>
      <c r="BN606">
        <v>1031</v>
      </c>
      <c r="BO606">
        <v>79</v>
      </c>
      <c r="BP606">
        <v>11</v>
      </c>
      <c r="BQ606">
        <v>6</v>
      </c>
      <c r="BR606">
        <v>219</v>
      </c>
      <c r="BS606">
        <v>5</v>
      </c>
      <c r="BT606">
        <v>756</v>
      </c>
      <c r="BU606">
        <v>54</v>
      </c>
      <c r="BV606">
        <v>316</v>
      </c>
      <c r="BW606">
        <v>29</v>
      </c>
      <c r="BX606">
        <v>189</v>
      </c>
      <c r="BY606">
        <v>7</v>
      </c>
      <c r="BZ606">
        <v>266</v>
      </c>
      <c r="CA606">
        <v>14</v>
      </c>
      <c r="CB606">
        <v>385</v>
      </c>
      <c r="CC606">
        <v>20</v>
      </c>
      <c r="CD606">
        <v>1165</v>
      </c>
      <c r="CE606">
        <v>72</v>
      </c>
      <c r="CF606">
        <v>683</v>
      </c>
      <c r="CG606">
        <v>28</v>
      </c>
      <c r="CH606">
        <v>120</v>
      </c>
      <c r="CI606">
        <v>2114</v>
      </c>
      <c r="CJ606">
        <v>1598</v>
      </c>
      <c r="CK606">
        <v>971</v>
      </c>
      <c r="CL606">
        <v>2170</v>
      </c>
      <c r="CM606">
        <v>17</v>
      </c>
      <c r="CN606">
        <v>5</v>
      </c>
      <c r="CO606">
        <v>93</v>
      </c>
      <c r="CP606">
        <v>98</v>
      </c>
      <c r="CQ606">
        <v>187</v>
      </c>
      <c r="CR606">
        <v>28</v>
      </c>
      <c r="CS606">
        <v>160</v>
      </c>
      <c r="CT606">
        <v>33</v>
      </c>
      <c r="CU606">
        <v>16</v>
      </c>
      <c r="CV606">
        <v>40</v>
      </c>
      <c r="CW606">
        <v>56</v>
      </c>
      <c r="CX606">
        <v>270</v>
      </c>
      <c r="CY606">
        <v>54</v>
      </c>
      <c r="CZ606">
        <v>64</v>
      </c>
      <c r="DA606">
        <v>42</v>
      </c>
      <c r="DB606">
        <v>46</v>
      </c>
      <c r="DC606">
        <v>38</v>
      </c>
      <c r="DD606">
        <v>63</v>
      </c>
      <c r="DE606">
        <v>314</v>
      </c>
      <c r="DF606">
        <v>623</v>
      </c>
      <c r="DG606">
        <v>535</v>
      </c>
      <c r="DH606">
        <v>192</v>
      </c>
      <c r="DI606">
        <v>44</v>
      </c>
      <c r="DJ606">
        <v>21</v>
      </c>
      <c r="DK606">
        <v>44</v>
      </c>
      <c r="DL606">
        <v>29</v>
      </c>
      <c r="DM606">
        <v>1940</v>
      </c>
      <c r="DN606">
        <v>330</v>
      </c>
      <c r="DO606">
        <v>790</v>
      </c>
      <c r="DP606">
        <v>147</v>
      </c>
      <c r="DQ606">
        <v>19</v>
      </c>
      <c r="DR606">
        <v>26</v>
      </c>
      <c r="DS606">
        <v>4</v>
      </c>
      <c r="DT606">
        <v>10</v>
      </c>
      <c r="DU606">
        <v>14</v>
      </c>
      <c r="DV606">
        <v>35</v>
      </c>
      <c r="DW606">
        <v>937</v>
      </c>
      <c r="DX606" t="s">
        <v>1525</v>
      </c>
      <c r="DY606" t="s">
        <v>1071</v>
      </c>
      <c r="DZ606" t="s">
        <v>1762</v>
      </c>
      <c r="EA606" s="68" t="s">
        <v>700</v>
      </c>
      <c r="EB606">
        <v>56361</v>
      </c>
      <c r="EC606">
        <v>1.9</v>
      </c>
      <c r="ED606">
        <v>12.6</v>
      </c>
      <c r="EE606">
        <v>5.0999999999999996</v>
      </c>
      <c r="EF606">
        <v>11.8</v>
      </c>
      <c r="EG606">
        <v>5.7</v>
      </c>
      <c r="EH606">
        <v>5.8</v>
      </c>
      <c r="EI606">
        <v>2.5</v>
      </c>
      <c r="EJ606">
        <v>3.3</v>
      </c>
      <c r="EK606">
        <v>7.8</v>
      </c>
      <c r="EL606">
        <v>3.9</v>
      </c>
      <c r="EM606">
        <v>2.8</v>
      </c>
      <c r="EN606">
        <v>3.9</v>
      </c>
      <c r="EO606">
        <v>2.8</v>
      </c>
      <c r="EP606">
        <v>1.3</v>
      </c>
      <c r="EQ606">
        <v>1.9</v>
      </c>
      <c r="ET606">
        <v>100</v>
      </c>
      <c r="EV606">
        <v>72.5</v>
      </c>
      <c r="EW606">
        <v>100</v>
      </c>
      <c r="EX606">
        <v>1.9</v>
      </c>
      <c r="EY606">
        <v>1.9</v>
      </c>
      <c r="EZ606">
        <v>72.5</v>
      </c>
      <c r="FA606">
        <v>72.5</v>
      </c>
      <c r="FC606">
        <v>1.4</v>
      </c>
      <c r="FD606">
        <v>2.1</v>
      </c>
      <c r="FE606">
        <v>4.8</v>
      </c>
      <c r="FF606">
        <v>3.4</v>
      </c>
      <c r="FG606">
        <v>2</v>
      </c>
      <c r="FH606">
        <v>6.5</v>
      </c>
      <c r="FI606">
        <v>3.3</v>
      </c>
      <c r="FJ606">
        <v>3.4</v>
      </c>
      <c r="FK606">
        <v>30.3</v>
      </c>
      <c r="FL606">
        <v>2.2000000000000002</v>
      </c>
      <c r="FM606">
        <v>4.3</v>
      </c>
      <c r="FN606">
        <v>4.4000000000000004</v>
      </c>
      <c r="FO606">
        <v>2.7</v>
      </c>
      <c r="FP606">
        <v>3.8</v>
      </c>
      <c r="FQ606">
        <v>2.7</v>
      </c>
      <c r="FR606">
        <v>2.8</v>
      </c>
      <c r="FS606">
        <v>12</v>
      </c>
      <c r="FZ606" s="115" t="s">
        <v>1871</v>
      </c>
      <c r="GA606" s="115" t="s">
        <v>1871</v>
      </c>
      <c r="GB606" t="s">
        <v>1412</v>
      </c>
      <c r="GC606" s="68" t="s">
        <v>2364</v>
      </c>
    </row>
    <row r="607" spans="1:185" x14ac:dyDescent="0.25">
      <c r="A607">
        <v>56362</v>
      </c>
      <c r="B607">
        <v>5781</v>
      </c>
      <c r="C607">
        <v>315</v>
      </c>
      <c r="D607">
        <v>1410</v>
      </c>
      <c r="E607">
        <v>123</v>
      </c>
      <c r="F607">
        <v>3183</v>
      </c>
      <c r="G607">
        <v>192</v>
      </c>
      <c r="H607">
        <v>1188</v>
      </c>
      <c r="I607">
        <v>0</v>
      </c>
      <c r="J607">
        <v>392</v>
      </c>
      <c r="K607">
        <v>15</v>
      </c>
      <c r="L607">
        <v>1018</v>
      </c>
      <c r="M607">
        <v>108</v>
      </c>
      <c r="N607">
        <v>356</v>
      </c>
      <c r="O607">
        <v>25</v>
      </c>
      <c r="P607">
        <v>506</v>
      </c>
      <c r="Q607">
        <v>34</v>
      </c>
      <c r="R607">
        <v>576</v>
      </c>
      <c r="S607">
        <v>61</v>
      </c>
      <c r="T607">
        <v>819</v>
      </c>
      <c r="U607">
        <v>34</v>
      </c>
      <c r="V607">
        <v>926</v>
      </c>
      <c r="W607">
        <v>38</v>
      </c>
      <c r="X607">
        <v>2838</v>
      </c>
      <c r="Y607">
        <v>157</v>
      </c>
      <c r="Z607">
        <v>2943</v>
      </c>
      <c r="AA607">
        <v>158</v>
      </c>
      <c r="AB607">
        <v>5587</v>
      </c>
      <c r="AC607">
        <v>315</v>
      </c>
      <c r="AD607">
        <v>16</v>
      </c>
      <c r="AE607">
        <v>0</v>
      </c>
      <c r="AF607">
        <v>10</v>
      </c>
      <c r="AG607">
        <v>0</v>
      </c>
      <c r="AH607">
        <v>38</v>
      </c>
      <c r="AI607">
        <v>0</v>
      </c>
      <c r="AJ607">
        <v>103</v>
      </c>
      <c r="AK607">
        <v>0</v>
      </c>
      <c r="AL607">
        <v>21</v>
      </c>
      <c r="AM607">
        <v>0</v>
      </c>
      <c r="AN607">
        <v>220</v>
      </c>
      <c r="AO607">
        <v>87</v>
      </c>
      <c r="AP607">
        <v>5455</v>
      </c>
      <c r="AQ607">
        <v>228</v>
      </c>
      <c r="AR607">
        <v>633</v>
      </c>
      <c r="AS607">
        <v>25</v>
      </c>
      <c r="AT607">
        <v>5148</v>
      </c>
      <c r="AU607">
        <v>290</v>
      </c>
      <c r="AV607">
        <v>5561</v>
      </c>
      <c r="AW607">
        <v>240</v>
      </c>
      <c r="AX607">
        <v>220</v>
      </c>
      <c r="AY607">
        <v>75</v>
      </c>
      <c r="AZ607">
        <v>74</v>
      </c>
      <c r="BA607">
        <v>11</v>
      </c>
      <c r="BB607">
        <v>146</v>
      </c>
      <c r="BC607">
        <v>64</v>
      </c>
      <c r="BD607">
        <v>388</v>
      </c>
      <c r="BE607">
        <v>37</v>
      </c>
      <c r="BF607">
        <v>1457</v>
      </c>
      <c r="BG607">
        <v>50</v>
      </c>
      <c r="BH607">
        <v>1370</v>
      </c>
      <c r="BI607">
        <v>66</v>
      </c>
      <c r="BJ607">
        <v>800</v>
      </c>
      <c r="BK607">
        <v>14</v>
      </c>
      <c r="BL607">
        <v>2859</v>
      </c>
      <c r="BM607">
        <v>174</v>
      </c>
      <c r="BN607">
        <v>2774</v>
      </c>
      <c r="BO607">
        <v>167</v>
      </c>
      <c r="BP607">
        <v>85</v>
      </c>
      <c r="BQ607">
        <v>7</v>
      </c>
      <c r="BR607">
        <v>324</v>
      </c>
      <c r="BS607">
        <v>18</v>
      </c>
      <c r="BT607">
        <v>2085</v>
      </c>
      <c r="BU607">
        <v>116</v>
      </c>
      <c r="BV607">
        <v>821</v>
      </c>
      <c r="BW607">
        <v>58</v>
      </c>
      <c r="BX607">
        <v>277</v>
      </c>
      <c r="BY607">
        <v>18</v>
      </c>
      <c r="BZ607">
        <v>476</v>
      </c>
      <c r="CA607">
        <v>54</v>
      </c>
      <c r="CB607">
        <v>864</v>
      </c>
      <c r="CC607">
        <v>164</v>
      </c>
      <c r="CD607">
        <v>2630</v>
      </c>
      <c r="CE607">
        <v>87</v>
      </c>
      <c r="CF607">
        <v>2266</v>
      </c>
      <c r="CG607">
        <v>64</v>
      </c>
      <c r="CH607">
        <v>315</v>
      </c>
      <c r="CI607">
        <v>5466</v>
      </c>
      <c r="CJ607">
        <v>4423</v>
      </c>
      <c r="CK607">
        <v>2081</v>
      </c>
      <c r="CL607">
        <v>5238</v>
      </c>
      <c r="CM607">
        <v>290</v>
      </c>
      <c r="CN607">
        <v>144</v>
      </c>
      <c r="CO607">
        <v>317</v>
      </c>
      <c r="CP607">
        <v>317</v>
      </c>
      <c r="CQ607">
        <v>543</v>
      </c>
      <c r="CR607">
        <v>92</v>
      </c>
      <c r="CS607">
        <v>273</v>
      </c>
      <c r="CT607">
        <v>166</v>
      </c>
      <c r="CU607">
        <v>43</v>
      </c>
      <c r="CV607">
        <v>179</v>
      </c>
      <c r="CW607">
        <v>155</v>
      </c>
      <c r="CX607">
        <v>650</v>
      </c>
      <c r="CY607">
        <v>189</v>
      </c>
      <c r="CZ607">
        <v>178</v>
      </c>
      <c r="DA607">
        <v>73</v>
      </c>
      <c r="DB607">
        <v>89</v>
      </c>
      <c r="DC607">
        <v>36</v>
      </c>
      <c r="DD607">
        <v>192</v>
      </c>
      <c r="DE607">
        <v>763</v>
      </c>
      <c r="DF607">
        <v>1627</v>
      </c>
      <c r="DG607">
        <v>1368</v>
      </c>
      <c r="DH607">
        <v>464</v>
      </c>
      <c r="DI607">
        <v>93</v>
      </c>
      <c r="DJ607">
        <v>55</v>
      </c>
      <c r="DK607">
        <v>166</v>
      </c>
      <c r="DL607">
        <v>104</v>
      </c>
      <c r="DM607">
        <v>5166</v>
      </c>
      <c r="DN607">
        <v>602</v>
      </c>
      <c r="DO607">
        <v>1935</v>
      </c>
      <c r="DP607">
        <v>455</v>
      </c>
      <c r="DQ607">
        <v>87</v>
      </c>
      <c r="DR607">
        <v>67</v>
      </c>
      <c r="DS607">
        <v>47</v>
      </c>
      <c r="DT607">
        <v>11</v>
      </c>
      <c r="DU607">
        <v>35</v>
      </c>
      <c r="DV607">
        <v>152</v>
      </c>
      <c r="DW607">
        <v>2390</v>
      </c>
      <c r="DX607" t="s">
        <v>1516</v>
      </c>
      <c r="DY607" t="s">
        <v>1088</v>
      </c>
      <c r="DZ607" t="s">
        <v>1763</v>
      </c>
      <c r="EA607" s="68" t="s">
        <v>700</v>
      </c>
      <c r="EB607">
        <v>56362</v>
      </c>
      <c r="EC607">
        <v>2.5</v>
      </c>
      <c r="ED607">
        <v>3.5</v>
      </c>
      <c r="EE607">
        <v>8</v>
      </c>
      <c r="EF607">
        <v>5.5</v>
      </c>
      <c r="EG607">
        <v>5.2</v>
      </c>
      <c r="EH607">
        <v>5.5</v>
      </c>
      <c r="EI607">
        <v>2.7</v>
      </c>
      <c r="EJ607">
        <v>2</v>
      </c>
      <c r="EK607">
        <v>2.7</v>
      </c>
      <c r="EL607">
        <v>6</v>
      </c>
      <c r="EM607">
        <v>2.2000000000000002</v>
      </c>
      <c r="EN607">
        <v>1.5</v>
      </c>
      <c r="EO607">
        <v>3</v>
      </c>
      <c r="EP607">
        <v>2.2999999999999998</v>
      </c>
      <c r="EQ607">
        <v>2.6</v>
      </c>
      <c r="ER607">
        <v>54.4</v>
      </c>
      <c r="ES607">
        <v>68.8</v>
      </c>
      <c r="ET607">
        <v>34.9</v>
      </c>
      <c r="EU607">
        <v>15.6</v>
      </c>
      <c r="EV607">
        <v>47.5</v>
      </c>
      <c r="EW607">
        <v>42.7</v>
      </c>
      <c r="EX607">
        <v>1.4</v>
      </c>
      <c r="EY607">
        <v>1.4</v>
      </c>
      <c r="EZ607">
        <v>37.1</v>
      </c>
      <c r="FA607">
        <v>20.8</v>
      </c>
      <c r="FB607">
        <v>42.9</v>
      </c>
      <c r="FC607">
        <v>2.9</v>
      </c>
      <c r="FD607">
        <v>2.6</v>
      </c>
      <c r="FE607">
        <v>10.199999999999999</v>
      </c>
      <c r="FF607">
        <v>1.9</v>
      </c>
      <c r="FG607">
        <v>2.2999999999999998</v>
      </c>
      <c r="FH607">
        <v>1.2</v>
      </c>
      <c r="FI607">
        <v>2.5</v>
      </c>
      <c r="FJ607">
        <v>2.6</v>
      </c>
      <c r="FK607">
        <v>8.1999999999999993</v>
      </c>
      <c r="FL607">
        <v>3.7</v>
      </c>
      <c r="FM607">
        <v>2.2000000000000002</v>
      </c>
      <c r="FN607">
        <v>5.0999999999999996</v>
      </c>
      <c r="FO607">
        <v>4.4000000000000004</v>
      </c>
      <c r="FP607">
        <v>13</v>
      </c>
      <c r="FQ607">
        <v>1.5</v>
      </c>
      <c r="FR607">
        <v>1.5</v>
      </c>
      <c r="FS607">
        <v>47</v>
      </c>
      <c r="FZ607" s="115" t="s">
        <v>1871</v>
      </c>
      <c r="GA607" s="115" t="s">
        <v>1871</v>
      </c>
      <c r="GB607" t="s">
        <v>1413</v>
      </c>
      <c r="GC607" s="68" t="s">
        <v>2364</v>
      </c>
    </row>
    <row r="608" spans="1:185" x14ac:dyDescent="0.25">
      <c r="A608">
        <v>56364</v>
      </c>
      <c r="B608">
        <v>5541</v>
      </c>
      <c r="C608">
        <v>269</v>
      </c>
      <c r="D608">
        <v>1514</v>
      </c>
      <c r="E608">
        <v>43</v>
      </c>
      <c r="F608">
        <v>3117</v>
      </c>
      <c r="G608">
        <v>226</v>
      </c>
      <c r="H608">
        <v>910</v>
      </c>
      <c r="I608">
        <v>0</v>
      </c>
      <c r="J608">
        <v>452</v>
      </c>
      <c r="K608">
        <v>16</v>
      </c>
      <c r="L608">
        <v>1062</v>
      </c>
      <c r="M608">
        <v>27</v>
      </c>
      <c r="N608">
        <v>390</v>
      </c>
      <c r="O608">
        <v>27</v>
      </c>
      <c r="P608">
        <v>607</v>
      </c>
      <c r="Q608">
        <v>63</v>
      </c>
      <c r="R608">
        <v>608</v>
      </c>
      <c r="S608">
        <v>31</v>
      </c>
      <c r="T608">
        <v>809</v>
      </c>
      <c r="U608">
        <v>66</v>
      </c>
      <c r="V608">
        <v>703</v>
      </c>
      <c r="W608">
        <v>39</v>
      </c>
      <c r="X608">
        <v>2834</v>
      </c>
      <c r="Y608">
        <v>154</v>
      </c>
      <c r="Z608">
        <v>2707</v>
      </c>
      <c r="AA608">
        <v>115</v>
      </c>
      <c r="AB608">
        <v>5426</v>
      </c>
      <c r="AC608">
        <v>238</v>
      </c>
      <c r="AD608">
        <v>4</v>
      </c>
      <c r="AE608">
        <v>0</v>
      </c>
      <c r="AF608">
        <v>7</v>
      </c>
      <c r="AG608">
        <v>0</v>
      </c>
      <c r="AH608">
        <v>29</v>
      </c>
      <c r="AI608">
        <v>5</v>
      </c>
      <c r="AJ608">
        <v>34</v>
      </c>
      <c r="AK608">
        <v>23</v>
      </c>
      <c r="AL608">
        <v>41</v>
      </c>
      <c r="AM608">
        <v>3</v>
      </c>
      <c r="AN608">
        <v>69</v>
      </c>
      <c r="AO608">
        <v>23</v>
      </c>
      <c r="AP608">
        <v>5391</v>
      </c>
      <c r="AQ608">
        <v>238</v>
      </c>
      <c r="AR608">
        <v>655</v>
      </c>
      <c r="AS608">
        <v>8</v>
      </c>
      <c r="AT608">
        <v>4886</v>
      </c>
      <c r="AU608">
        <v>261</v>
      </c>
      <c r="AV608">
        <v>5459</v>
      </c>
      <c r="AW608">
        <v>242</v>
      </c>
      <c r="AX608">
        <v>82</v>
      </c>
      <c r="AY608">
        <v>27</v>
      </c>
      <c r="AZ608">
        <v>53</v>
      </c>
      <c r="BA608">
        <v>20</v>
      </c>
      <c r="BB608">
        <v>29</v>
      </c>
      <c r="BC608">
        <v>7</v>
      </c>
      <c r="BD608">
        <v>395</v>
      </c>
      <c r="BE608">
        <v>53</v>
      </c>
      <c r="BF608">
        <v>1538</v>
      </c>
      <c r="BG608">
        <v>55</v>
      </c>
      <c r="BH608">
        <v>1225</v>
      </c>
      <c r="BI608">
        <v>63</v>
      </c>
      <c r="BJ608">
        <v>479</v>
      </c>
      <c r="BK608">
        <v>28</v>
      </c>
      <c r="BL608">
        <v>2658</v>
      </c>
      <c r="BM608">
        <v>188</v>
      </c>
      <c r="BN608">
        <v>2550</v>
      </c>
      <c r="BO608">
        <v>165</v>
      </c>
      <c r="BP608">
        <v>108</v>
      </c>
      <c r="BQ608">
        <v>23</v>
      </c>
      <c r="BR608">
        <v>459</v>
      </c>
      <c r="BS608">
        <v>38</v>
      </c>
      <c r="BT608">
        <v>1852</v>
      </c>
      <c r="BU608">
        <v>118</v>
      </c>
      <c r="BV608">
        <v>897</v>
      </c>
      <c r="BW608">
        <v>68</v>
      </c>
      <c r="BX608">
        <v>368</v>
      </c>
      <c r="BY608">
        <v>40</v>
      </c>
      <c r="BZ608">
        <v>392</v>
      </c>
      <c r="CA608">
        <v>39</v>
      </c>
      <c r="CB608">
        <v>881</v>
      </c>
      <c r="CC608">
        <v>49</v>
      </c>
      <c r="CD608">
        <v>2872</v>
      </c>
      <c r="CE608">
        <v>135</v>
      </c>
      <c r="CF608">
        <v>1776</v>
      </c>
      <c r="CG608">
        <v>85</v>
      </c>
      <c r="CH608">
        <v>269</v>
      </c>
      <c r="CI608">
        <v>5272</v>
      </c>
      <c r="CJ608">
        <v>4015</v>
      </c>
      <c r="CK608">
        <v>2144</v>
      </c>
      <c r="CL608">
        <v>5115</v>
      </c>
      <c r="CM608">
        <v>133</v>
      </c>
      <c r="CN608">
        <v>58</v>
      </c>
      <c r="CO608">
        <v>349</v>
      </c>
      <c r="CP608">
        <v>314</v>
      </c>
      <c r="CQ608">
        <v>312</v>
      </c>
      <c r="CR608">
        <v>63</v>
      </c>
      <c r="CS608">
        <v>292</v>
      </c>
      <c r="CT608">
        <v>132</v>
      </c>
      <c r="CU608">
        <v>35</v>
      </c>
      <c r="CV608">
        <v>98</v>
      </c>
      <c r="CW608">
        <v>248</v>
      </c>
      <c r="CX608">
        <v>662</v>
      </c>
      <c r="CY608">
        <v>124</v>
      </c>
      <c r="CZ608">
        <v>117</v>
      </c>
      <c r="DA608">
        <v>79</v>
      </c>
      <c r="DB608">
        <v>124</v>
      </c>
      <c r="DC608">
        <v>49</v>
      </c>
      <c r="DD608">
        <v>161</v>
      </c>
      <c r="DE608">
        <v>591</v>
      </c>
      <c r="DF608">
        <v>1548</v>
      </c>
      <c r="DG608">
        <v>1254</v>
      </c>
      <c r="DH608">
        <v>475</v>
      </c>
      <c r="DI608">
        <v>146</v>
      </c>
      <c r="DJ608">
        <v>109</v>
      </c>
      <c r="DK608">
        <v>148</v>
      </c>
      <c r="DL608">
        <v>87</v>
      </c>
      <c r="DM608">
        <v>5022</v>
      </c>
      <c r="DN608">
        <v>541</v>
      </c>
      <c r="DO608">
        <v>1791</v>
      </c>
      <c r="DP608">
        <v>348</v>
      </c>
      <c r="DQ608">
        <v>91</v>
      </c>
      <c r="DR608">
        <v>20</v>
      </c>
      <c r="DS608">
        <v>39</v>
      </c>
      <c r="DT608">
        <v>48</v>
      </c>
      <c r="DU608">
        <v>32</v>
      </c>
      <c r="DV608">
        <v>75</v>
      </c>
      <c r="DW608">
        <v>2139</v>
      </c>
      <c r="DX608" t="s">
        <v>1519</v>
      </c>
      <c r="DY608" t="s">
        <v>1064</v>
      </c>
      <c r="DZ608" t="s">
        <v>1764</v>
      </c>
      <c r="EA608" s="68" t="s">
        <v>700</v>
      </c>
      <c r="EB608">
        <v>56364</v>
      </c>
      <c r="EC608">
        <v>1.1000000000000001</v>
      </c>
      <c r="ED608">
        <v>2</v>
      </c>
      <c r="EE608">
        <v>1.4</v>
      </c>
      <c r="EF608">
        <v>6.1</v>
      </c>
      <c r="EG608">
        <v>5.0999999999999996</v>
      </c>
      <c r="EH608">
        <v>2.2999999999999998</v>
      </c>
      <c r="EI608">
        <v>3.1</v>
      </c>
      <c r="EJ608">
        <v>2.7</v>
      </c>
      <c r="EK608">
        <v>3</v>
      </c>
      <c r="EL608">
        <v>1.1000000000000001</v>
      </c>
      <c r="EM608">
        <v>1.9</v>
      </c>
      <c r="EN608">
        <v>1.9</v>
      </c>
      <c r="EO608">
        <v>1.3</v>
      </c>
      <c r="EP608">
        <v>1.2</v>
      </c>
      <c r="EQ608">
        <v>1</v>
      </c>
      <c r="ER608">
        <v>100</v>
      </c>
      <c r="ES608">
        <v>82.3</v>
      </c>
      <c r="ET608">
        <v>14.5</v>
      </c>
      <c r="EU608">
        <v>42.1</v>
      </c>
      <c r="EV608">
        <v>13</v>
      </c>
      <c r="EW608">
        <v>29.4</v>
      </c>
      <c r="EX608">
        <v>1</v>
      </c>
      <c r="EY608">
        <v>1</v>
      </c>
      <c r="EZ608">
        <v>26.4</v>
      </c>
      <c r="FA608">
        <v>39.799999999999997</v>
      </c>
      <c r="FB608">
        <v>21.8</v>
      </c>
      <c r="FC608">
        <v>0.8</v>
      </c>
      <c r="FD608">
        <v>1.2</v>
      </c>
      <c r="FE608">
        <v>8.1</v>
      </c>
      <c r="FF608">
        <v>1.8</v>
      </c>
      <c r="FG608">
        <v>1.9</v>
      </c>
      <c r="FH608">
        <v>3</v>
      </c>
      <c r="FI608">
        <v>2.1</v>
      </c>
      <c r="FJ608">
        <v>2</v>
      </c>
      <c r="FK608">
        <v>15.2</v>
      </c>
      <c r="FL608">
        <v>3.4</v>
      </c>
      <c r="FM608">
        <v>2.4</v>
      </c>
      <c r="FN608">
        <v>3.2</v>
      </c>
      <c r="FO608">
        <v>5.3</v>
      </c>
      <c r="FP608">
        <v>2.4</v>
      </c>
      <c r="FQ608">
        <v>1.5</v>
      </c>
      <c r="FR608">
        <v>2.7</v>
      </c>
      <c r="FS608">
        <v>19</v>
      </c>
      <c r="FZ608" s="115" t="s">
        <v>1871</v>
      </c>
      <c r="GA608" s="115" t="s">
        <v>1871</v>
      </c>
      <c r="GB608" t="s">
        <v>1414</v>
      </c>
      <c r="GC608" s="68" t="s">
        <v>2364</v>
      </c>
    </row>
    <row r="609" spans="1:185" x14ac:dyDescent="0.25">
      <c r="A609">
        <v>56367</v>
      </c>
      <c r="B609">
        <v>6614</v>
      </c>
      <c r="C609">
        <v>205</v>
      </c>
      <c r="D609">
        <v>1908</v>
      </c>
      <c r="E609">
        <v>38</v>
      </c>
      <c r="F609">
        <v>3870</v>
      </c>
      <c r="G609">
        <v>167</v>
      </c>
      <c r="H609">
        <v>836</v>
      </c>
      <c r="I609">
        <v>0</v>
      </c>
      <c r="J609">
        <v>541</v>
      </c>
      <c r="K609">
        <v>0</v>
      </c>
      <c r="L609">
        <v>1367</v>
      </c>
      <c r="M609">
        <v>38</v>
      </c>
      <c r="N609">
        <v>372</v>
      </c>
      <c r="O609">
        <v>31</v>
      </c>
      <c r="P609">
        <v>759</v>
      </c>
      <c r="Q609">
        <v>31</v>
      </c>
      <c r="R609">
        <v>980</v>
      </c>
      <c r="S609">
        <v>34</v>
      </c>
      <c r="T609">
        <v>889</v>
      </c>
      <c r="U609">
        <v>38</v>
      </c>
      <c r="V609">
        <v>870</v>
      </c>
      <c r="W609">
        <v>33</v>
      </c>
      <c r="X609">
        <v>3325</v>
      </c>
      <c r="Y609">
        <v>123</v>
      </c>
      <c r="Z609">
        <v>3289</v>
      </c>
      <c r="AA609">
        <v>82</v>
      </c>
      <c r="AB609">
        <v>6371</v>
      </c>
      <c r="AC609">
        <v>195</v>
      </c>
      <c r="AD609">
        <v>22</v>
      </c>
      <c r="AE609">
        <v>0</v>
      </c>
      <c r="AF609">
        <v>4</v>
      </c>
      <c r="AG609">
        <v>1</v>
      </c>
      <c r="AH609">
        <v>46</v>
      </c>
      <c r="AI609">
        <v>4</v>
      </c>
      <c r="AJ609">
        <v>14</v>
      </c>
      <c r="AK609">
        <v>5</v>
      </c>
      <c r="AL609">
        <v>157</v>
      </c>
      <c r="AM609">
        <v>0</v>
      </c>
      <c r="AN609">
        <v>51</v>
      </c>
      <c r="AO609">
        <v>5</v>
      </c>
      <c r="AP609">
        <v>6338</v>
      </c>
      <c r="AQ609">
        <v>195</v>
      </c>
      <c r="AR609">
        <v>537</v>
      </c>
      <c r="AS609">
        <v>17</v>
      </c>
      <c r="AT609">
        <v>6077</v>
      </c>
      <c r="AU609">
        <v>188</v>
      </c>
      <c r="AV609">
        <v>6545</v>
      </c>
      <c r="AW609">
        <v>200</v>
      </c>
      <c r="AX609">
        <v>69</v>
      </c>
      <c r="AY609">
        <v>5</v>
      </c>
      <c r="AZ609">
        <v>62</v>
      </c>
      <c r="BA609">
        <v>5</v>
      </c>
      <c r="BB609">
        <v>7</v>
      </c>
      <c r="BC609">
        <v>0</v>
      </c>
      <c r="BD609">
        <v>249</v>
      </c>
      <c r="BE609">
        <v>15</v>
      </c>
      <c r="BF609">
        <v>1364</v>
      </c>
      <c r="BG609">
        <v>57</v>
      </c>
      <c r="BH609">
        <v>1826</v>
      </c>
      <c r="BI609">
        <v>60</v>
      </c>
      <c r="BJ609">
        <v>895</v>
      </c>
      <c r="BK609">
        <v>4</v>
      </c>
      <c r="BL609">
        <v>3427</v>
      </c>
      <c r="BM609">
        <v>120</v>
      </c>
      <c r="BN609">
        <v>3291</v>
      </c>
      <c r="BO609">
        <v>103</v>
      </c>
      <c r="BP609">
        <v>136</v>
      </c>
      <c r="BQ609">
        <v>17</v>
      </c>
      <c r="BR609">
        <v>443</v>
      </c>
      <c r="BS609">
        <v>47</v>
      </c>
      <c r="BT609">
        <v>2537</v>
      </c>
      <c r="BU609">
        <v>80</v>
      </c>
      <c r="BV609">
        <v>941</v>
      </c>
      <c r="BW609">
        <v>45</v>
      </c>
      <c r="BX609">
        <v>392</v>
      </c>
      <c r="BY609">
        <v>42</v>
      </c>
      <c r="BZ609">
        <v>366</v>
      </c>
      <c r="CA609">
        <v>44</v>
      </c>
      <c r="CB609">
        <v>670</v>
      </c>
      <c r="CC609">
        <v>46</v>
      </c>
      <c r="CD609">
        <v>2981</v>
      </c>
      <c r="CE609">
        <v>120</v>
      </c>
      <c r="CF609">
        <v>2955</v>
      </c>
      <c r="CG609">
        <v>35</v>
      </c>
      <c r="CH609">
        <v>205</v>
      </c>
      <c r="CI609">
        <v>6409</v>
      </c>
      <c r="CJ609">
        <v>5335</v>
      </c>
      <c r="CK609">
        <v>1924</v>
      </c>
      <c r="CL609">
        <v>6052</v>
      </c>
      <c r="CM609">
        <v>127</v>
      </c>
      <c r="CN609">
        <v>23</v>
      </c>
      <c r="CO609">
        <v>176</v>
      </c>
      <c r="CP609">
        <v>374</v>
      </c>
      <c r="CQ609">
        <v>457</v>
      </c>
      <c r="CR609">
        <v>97</v>
      </c>
      <c r="CS609">
        <v>385</v>
      </c>
      <c r="CT609">
        <v>152</v>
      </c>
      <c r="CU609">
        <v>15</v>
      </c>
      <c r="CV609">
        <v>164</v>
      </c>
      <c r="CW609">
        <v>349</v>
      </c>
      <c r="CX609">
        <v>880</v>
      </c>
      <c r="CY609">
        <v>255</v>
      </c>
      <c r="CZ609">
        <v>164</v>
      </c>
      <c r="DA609">
        <v>99</v>
      </c>
      <c r="DB609">
        <v>50</v>
      </c>
      <c r="DC609">
        <v>42</v>
      </c>
      <c r="DD609">
        <v>148</v>
      </c>
      <c r="DE609">
        <v>532</v>
      </c>
      <c r="DF609">
        <v>1879</v>
      </c>
      <c r="DG609">
        <v>1512</v>
      </c>
      <c r="DH609">
        <v>643</v>
      </c>
      <c r="DI609">
        <v>110</v>
      </c>
      <c r="DJ609">
        <v>62</v>
      </c>
      <c r="DK609">
        <v>257</v>
      </c>
      <c r="DL609">
        <v>185</v>
      </c>
      <c r="DM609">
        <v>5907</v>
      </c>
      <c r="DN609">
        <v>627</v>
      </c>
      <c r="DO609">
        <v>2181</v>
      </c>
      <c r="DP609">
        <v>230</v>
      </c>
      <c r="DQ609">
        <v>47</v>
      </c>
      <c r="DR609">
        <v>23</v>
      </c>
      <c r="DS609">
        <v>69</v>
      </c>
      <c r="DT609">
        <v>4</v>
      </c>
      <c r="DU609">
        <v>12</v>
      </c>
      <c r="DV609">
        <v>47</v>
      </c>
      <c r="DW609">
        <v>2411</v>
      </c>
      <c r="DX609" t="s">
        <v>1516</v>
      </c>
      <c r="DY609" t="s">
        <v>1020</v>
      </c>
      <c r="DZ609" t="s">
        <v>1081</v>
      </c>
      <c r="EA609" s="68" t="s">
        <v>700</v>
      </c>
      <c r="EB609">
        <v>56367</v>
      </c>
      <c r="EC609">
        <v>1.1000000000000001</v>
      </c>
      <c r="ED609">
        <v>3.2</v>
      </c>
      <c r="EE609">
        <v>2.8</v>
      </c>
      <c r="EF609">
        <v>4.9000000000000004</v>
      </c>
      <c r="EG609">
        <v>2.2000000000000002</v>
      </c>
      <c r="EH609">
        <v>2.2000000000000002</v>
      </c>
      <c r="EI609">
        <v>2.9</v>
      </c>
      <c r="EJ609">
        <v>2.5</v>
      </c>
      <c r="EK609">
        <v>3.3</v>
      </c>
      <c r="EL609">
        <v>2</v>
      </c>
      <c r="EM609">
        <v>1.3</v>
      </c>
      <c r="EN609">
        <v>2.1</v>
      </c>
      <c r="EO609">
        <v>1.4</v>
      </c>
      <c r="EP609">
        <v>1.2</v>
      </c>
      <c r="EQ609">
        <v>1.1000000000000001</v>
      </c>
      <c r="ER609">
        <v>46.4</v>
      </c>
      <c r="ES609">
        <v>48.6</v>
      </c>
      <c r="ET609">
        <v>13</v>
      </c>
      <c r="EU609">
        <v>22.2</v>
      </c>
      <c r="EV609">
        <v>10.5</v>
      </c>
      <c r="EW609">
        <v>14.9</v>
      </c>
      <c r="EX609">
        <v>1.1000000000000001</v>
      </c>
      <c r="EY609">
        <v>1.1000000000000001</v>
      </c>
      <c r="EZ609">
        <v>12</v>
      </c>
      <c r="FA609">
        <v>13.2</v>
      </c>
      <c r="FB609">
        <v>82.3</v>
      </c>
      <c r="FC609">
        <v>2</v>
      </c>
      <c r="FD609">
        <v>1.1000000000000001</v>
      </c>
      <c r="FE609">
        <v>5.7</v>
      </c>
      <c r="FF609">
        <v>2.2000000000000002</v>
      </c>
      <c r="FG609">
        <v>1.3</v>
      </c>
      <c r="FH609">
        <v>0.7</v>
      </c>
      <c r="FI609">
        <v>1.2</v>
      </c>
      <c r="FJ609">
        <v>1.1000000000000001</v>
      </c>
      <c r="FK609">
        <v>14</v>
      </c>
      <c r="FL609">
        <v>6.1</v>
      </c>
      <c r="FM609">
        <v>1.4</v>
      </c>
      <c r="FN609">
        <v>2.6</v>
      </c>
      <c r="FO609">
        <v>6.2</v>
      </c>
      <c r="FP609">
        <v>5.0999999999999996</v>
      </c>
      <c r="FQ609">
        <v>2</v>
      </c>
      <c r="FR609">
        <v>0.6</v>
      </c>
      <c r="FS609">
        <v>34</v>
      </c>
      <c r="FZ609" s="115" t="s">
        <v>1871</v>
      </c>
      <c r="GA609" s="115" t="s">
        <v>1871</v>
      </c>
      <c r="GB609" t="s">
        <v>1415</v>
      </c>
      <c r="GC609" s="68" t="s">
        <v>2364</v>
      </c>
    </row>
    <row r="610" spans="1:185" x14ac:dyDescent="0.25">
      <c r="A610">
        <v>56373</v>
      </c>
      <c r="B610">
        <v>3128</v>
      </c>
      <c r="C610">
        <v>167</v>
      </c>
      <c r="D610">
        <v>881</v>
      </c>
      <c r="E610">
        <v>36</v>
      </c>
      <c r="F610">
        <v>1843</v>
      </c>
      <c r="G610">
        <v>131</v>
      </c>
      <c r="H610">
        <v>404</v>
      </c>
      <c r="I610">
        <v>0</v>
      </c>
      <c r="J610">
        <v>270</v>
      </c>
      <c r="K610">
        <v>4</v>
      </c>
      <c r="L610">
        <v>611</v>
      </c>
      <c r="M610">
        <v>32</v>
      </c>
      <c r="N610">
        <v>207</v>
      </c>
      <c r="O610">
        <v>3</v>
      </c>
      <c r="P610">
        <v>409</v>
      </c>
      <c r="Q610">
        <v>29</v>
      </c>
      <c r="R610">
        <v>404</v>
      </c>
      <c r="S610">
        <v>34</v>
      </c>
      <c r="T610">
        <v>397</v>
      </c>
      <c r="U610">
        <v>32</v>
      </c>
      <c r="V610">
        <v>426</v>
      </c>
      <c r="W610">
        <v>33</v>
      </c>
      <c r="X610">
        <v>1627</v>
      </c>
      <c r="Y610">
        <v>124</v>
      </c>
      <c r="Z610">
        <v>1501</v>
      </c>
      <c r="AA610">
        <v>43</v>
      </c>
      <c r="AB610">
        <v>3048</v>
      </c>
      <c r="AC610">
        <v>141</v>
      </c>
      <c r="AD610">
        <v>0</v>
      </c>
      <c r="AE610">
        <v>0</v>
      </c>
      <c r="AF610">
        <v>16</v>
      </c>
      <c r="AG610">
        <v>2</v>
      </c>
      <c r="AH610">
        <v>23</v>
      </c>
      <c r="AI610">
        <v>15</v>
      </c>
      <c r="AJ610">
        <v>0</v>
      </c>
      <c r="AK610">
        <v>0</v>
      </c>
      <c r="AL610">
        <v>41</v>
      </c>
      <c r="AM610">
        <v>9</v>
      </c>
      <c r="AN610">
        <v>94</v>
      </c>
      <c r="AO610">
        <v>4</v>
      </c>
      <c r="AP610">
        <v>2954</v>
      </c>
      <c r="AQ610">
        <v>137</v>
      </c>
      <c r="AR610">
        <v>314</v>
      </c>
      <c r="AS610">
        <v>11</v>
      </c>
      <c r="AT610">
        <v>2814</v>
      </c>
      <c r="AU610">
        <v>156</v>
      </c>
      <c r="AV610">
        <v>3078</v>
      </c>
      <c r="AW610">
        <v>150</v>
      </c>
      <c r="AX610">
        <v>50</v>
      </c>
      <c r="AY610">
        <v>17</v>
      </c>
      <c r="AZ610">
        <v>39</v>
      </c>
      <c r="BA610">
        <v>17</v>
      </c>
      <c r="BB610">
        <v>11</v>
      </c>
      <c r="BC610">
        <v>0</v>
      </c>
      <c r="BD610">
        <v>169</v>
      </c>
      <c r="BE610">
        <v>30</v>
      </c>
      <c r="BF610">
        <v>651</v>
      </c>
      <c r="BG610">
        <v>34</v>
      </c>
      <c r="BH610">
        <v>825</v>
      </c>
      <c r="BI610">
        <v>64</v>
      </c>
      <c r="BJ610">
        <v>395</v>
      </c>
      <c r="BK610">
        <v>0</v>
      </c>
      <c r="BL610">
        <v>1598</v>
      </c>
      <c r="BM610">
        <v>125</v>
      </c>
      <c r="BN610">
        <v>1530</v>
      </c>
      <c r="BO610">
        <v>119</v>
      </c>
      <c r="BP610">
        <v>68</v>
      </c>
      <c r="BQ610">
        <v>6</v>
      </c>
      <c r="BR610">
        <v>245</v>
      </c>
      <c r="BS610">
        <v>6</v>
      </c>
      <c r="BT610">
        <v>1164</v>
      </c>
      <c r="BU610">
        <v>93</v>
      </c>
      <c r="BV610">
        <v>487</v>
      </c>
      <c r="BW610">
        <v>26</v>
      </c>
      <c r="BX610">
        <v>192</v>
      </c>
      <c r="BY610">
        <v>12</v>
      </c>
      <c r="BZ610">
        <v>325</v>
      </c>
      <c r="CA610">
        <v>18</v>
      </c>
      <c r="CB610">
        <v>507</v>
      </c>
      <c r="CC610">
        <v>18</v>
      </c>
      <c r="CD610">
        <v>1562</v>
      </c>
      <c r="CE610">
        <v>101</v>
      </c>
      <c r="CF610">
        <v>1050</v>
      </c>
      <c r="CG610">
        <v>48</v>
      </c>
      <c r="CH610">
        <v>167</v>
      </c>
      <c r="CI610">
        <v>2961</v>
      </c>
      <c r="CJ610">
        <v>2347</v>
      </c>
      <c r="CK610">
        <v>1051</v>
      </c>
      <c r="CL610">
        <v>2887</v>
      </c>
      <c r="CM610">
        <v>52</v>
      </c>
      <c r="CN610">
        <v>15</v>
      </c>
      <c r="CO610">
        <v>100</v>
      </c>
      <c r="CP610">
        <v>181</v>
      </c>
      <c r="CQ610">
        <v>270</v>
      </c>
      <c r="CR610">
        <v>60</v>
      </c>
      <c r="CS610">
        <v>155</v>
      </c>
      <c r="CT610">
        <v>84</v>
      </c>
      <c r="CU610">
        <v>8</v>
      </c>
      <c r="CV610">
        <v>58</v>
      </c>
      <c r="CW610">
        <v>94</v>
      </c>
      <c r="CX610">
        <v>444</v>
      </c>
      <c r="CY610">
        <v>112</v>
      </c>
      <c r="CZ610">
        <v>43</v>
      </c>
      <c r="DA610">
        <v>55</v>
      </c>
      <c r="DB610">
        <v>17</v>
      </c>
      <c r="DC610">
        <v>19</v>
      </c>
      <c r="DD610">
        <v>93</v>
      </c>
      <c r="DE610">
        <v>362</v>
      </c>
      <c r="DF610">
        <v>837</v>
      </c>
      <c r="DG610">
        <v>688</v>
      </c>
      <c r="DH610">
        <v>310</v>
      </c>
      <c r="DI610">
        <v>71</v>
      </c>
      <c r="DJ610">
        <v>30</v>
      </c>
      <c r="DK610">
        <v>78</v>
      </c>
      <c r="DL610">
        <v>45</v>
      </c>
      <c r="DM610">
        <v>2752</v>
      </c>
      <c r="DN610">
        <v>353</v>
      </c>
      <c r="DO610">
        <v>990</v>
      </c>
      <c r="DP610">
        <v>209</v>
      </c>
      <c r="DQ610">
        <v>40</v>
      </c>
      <c r="DR610">
        <v>57</v>
      </c>
      <c r="DS610">
        <v>17</v>
      </c>
      <c r="DT610">
        <v>18</v>
      </c>
      <c r="DU610">
        <v>9</v>
      </c>
      <c r="DV610">
        <v>31</v>
      </c>
      <c r="DW610">
        <v>1199</v>
      </c>
      <c r="DX610" t="s">
        <v>1519</v>
      </c>
      <c r="DY610" t="s">
        <v>1064</v>
      </c>
      <c r="DZ610" t="s">
        <v>1765</v>
      </c>
      <c r="EA610" s="68" t="s">
        <v>700</v>
      </c>
      <c r="EB610">
        <v>56373</v>
      </c>
      <c r="EC610">
        <v>2.1</v>
      </c>
      <c r="ED610">
        <v>1.9</v>
      </c>
      <c r="EE610">
        <v>4</v>
      </c>
      <c r="EF610">
        <v>1.7</v>
      </c>
      <c r="EG610">
        <v>5.3</v>
      </c>
      <c r="EH610">
        <v>5.6</v>
      </c>
      <c r="EI610">
        <v>4.7</v>
      </c>
      <c r="EJ610">
        <v>5.9</v>
      </c>
      <c r="EK610">
        <v>6.6</v>
      </c>
      <c r="EL610">
        <v>3.2</v>
      </c>
      <c r="EM610">
        <v>2.6</v>
      </c>
      <c r="EN610">
        <v>4.2</v>
      </c>
      <c r="EO610">
        <v>2.8</v>
      </c>
      <c r="EP610">
        <v>2.1</v>
      </c>
      <c r="EQ610">
        <v>1.6</v>
      </c>
      <c r="ES610">
        <v>27</v>
      </c>
      <c r="ET610">
        <v>44.4</v>
      </c>
      <c r="EV610">
        <v>28.8</v>
      </c>
      <c r="EW610">
        <v>5.5</v>
      </c>
      <c r="EX610">
        <v>1.7</v>
      </c>
      <c r="EY610">
        <v>1.8</v>
      </c>
      <c r="EZ610">
        <v>31.3</v>
      </c>
      <c r="FA610">
        <v>38.799999999999997</v>
      </c>
      <c r="FB610">
        <v>65.599999999999994</v>
      </c>
      <c r="FC610">
        <v>3.7</v>
      </c>
      <c r="FD610">
        <v>2.2999999999999998</v>
      </c>
      <c r="FE610">
        <v>10.9</v>
      </c>
      <c r="FF610">
        <v>3.8</v>
      </c>
      <c r="FG610">
        <v>3.7</v>
      </c>
      <c r="FH610">
        <v>4.3</v>
      </c>
      <c r="FI610">
        <v>3</v>
      </c>
      <c r="FJ610">
        <v>3.1</v>
      </c>
      <c r="FK610">
        <v>13.2</v>
      </c>
      <c r="FL610">
        <v>2.5</v>
      </c>
      <c r="FM610">
        <v>3.6</v>
      </c>
      <c r="FN610">
        <v>4.0999999999999996</v>
      </c>
      <c r="FO610">
        <v>5.9</v>
      </c>
      <c r="FP610">
        <v>3.4</v>
      </c>
      <c r="FQ610">
        <v>3.7</v>
      </c>
      <c r="FR610">
        <v>3</v>
      </c>
      <c r="FS610">
        <v>18</v>
      </c>
      <c r="FZ610" s="115" t="s">
        <v>1871</v>
      </c>
      <c r="GA610" s="115" t="s">
        <v>1871</v>
      </c>
      <c r="GB610" t="s">
        <v>1416</v>
      </c>
      <c r="GC610" s="68" t="s">
        <v>2364</v>
      </c>
    </row>
    <row r="611" spans="1:185" x14ac:dyDescent="0.25">
      <c r="A611">
        <v>56374</v>
      </c>
      <c r="B611">
        <v>10622</v>
      </c>
      <c r="C611">
        <v>242</v>
      </c>
      <c r="D611">
        <v>2788</v>
      </c>
      <c r="E611">
        <v>11</v>
      </c>
      <c r="F611">
        <v>6473</v>
      </c>
      <c r="G611">
        <v>231</v>
      </c>
      <c r="H611">
        <v>1361</v>
      </c>
      <c r="I611">
        <v>0</v>
      </c>
      <c r="J611">
        <v>818</v>
      </c>
      <c r="K611">
        <v>0</v>
      </c>
      <c r="L611">
        <v>1970</v>
      </c>
      <c r="M611">
        <v>11</v>
      </c>
      <c r="N611">
        <v>2137</v>
      </c>
      <c r="O611">
        <v>141</v>
      </c>
      <c r="P611">
        <v>1274</v>
      </c>
      <c r="Q611">
        <v>30</v>
      </c>
      <c r="R611">
        <v>934</v>
      </c>
      <c r="S611">
        <v>10</v>
      </c>
      <c r="T611">
        <v>975</v>
      </c>
      <c r="U611">
        <v>13</v>
      </c>
      <c r="V611">
        <v>1153</v>
      </c>
      <c r="W611">
        <v>37</v>
      </c>
      <c r="X611">
        <v>4621</v>
      </c>
      <c r="Y611">
        <v>111</v>
      </c>
      <c r="Z611">
        <v>6001</v>
      </c>
      <c r="AA611">
        <v>131</v>
      </c>
      <c r="AB611">
        <v>10122</v>
      </c>
      <c r="AC611">
        <v>235</v>
      </c>
      <c r="AD611">
        <v>162</v>
      </c>
      <c r="AE611">
        <v>0</v>
      </c>
      <c r="AF611">
        <v>41</v>
      </c>
      <c r="AG611">
        <v>0</v>
      </c>
      <c r="AH611">
        <v>149</v>
      </c>
      <c r="AI611">
        <v>0</v>
      </c>
      <c r="AJ611">
        <v>19</v>
      </c>
      <c r="AK611">
        <v>7</v>
      </c>
      <c r="AL611">
        <v>129</v>
      </c>
      <c r="AM611">
        <v>0</v>
      </c>
      <c r="AN611">
        <v>94</v>
      </c>
      <c r="AO611">
        <v>17</v>
      </c>
      <c r="AP611">
        <v>10067</v>
      </c>
      <c r="AQ611">
        <v>225</v>
      </c>
      <c r="AR611">
        <v>1111</v>
      </c>
      <c r="AS611">
        <v>0</v>
      </c>
      <c r="AT611">
        <v>9511</v>
      </c>
      <c r="AU611">
        <v>242</v>
      </c>
      <c r="AV611">
        <v>10139</v>
      </c>
      <c r="AW611">
        <v>242</v>
      </c>
      <c r="AX611">
        <v>483</v>
      </c>
      <c r="AY611">
        <v>0</v>
      </c>
      <c r="AZ611">
        <v>112</v>
      </c>
      <c r="BA611">
        <v>0</v>
      </c>
      <c r="BB611">
        <v>371</v>
      </c>
      <c r="BC611">
        <v>0</v>
      </c>
      <c r="BD611">
        <v>186</v>
      </c>
      <c r="BE611">
        <v>0</v>
      </c>
      <c r="BF611">
        <v>1218</v>
      </c>
      <c r="BG611">
        <v>6</v>
      </c>
      <c r="BH611">
        <v>2212</v>
      </c>
      <c r="BI611">
        <v>39</v>
      </c>
      <c r="BJ611">
        <v>2081</v>
      </c>
      <c r="BK611">
        <v>45</v>
      </c>
      <c r="BL611">
        <v>5453</v>
      </c>
      <c r="BM611">
        <v>200</v>
      </c>
      <c r="BN611">
        <v>5307</v>
      </c>
      <c r="BO611">
        <v>188</v>
      </c>
      <c r="BP611">
        <v>146</v>
      </c>
      <c r="BQ611">
        <v>12</v>
      </c>
      <c r="BR611">
        <v>1020</v>
      </c>
      <c r="BS611">
        <v>31</v>
      </c>
      <c r="BT611">
        <v>3146</v>
      </c>
      <c r="BU611">
        <v>151</v>
      </c>
      <c r="BV611">
        <v>2708</v>
      </c>
      <c r="BW611">
        <v>47</v>
      </c>
      <c r="BX611">
        <v>619</v>
      </c>
      <c r="BY611">
        <v>33</v>
      </c>
      <c r="BZ611">
        <v>1464</v>
      </c>
      <c r="CA611">
        <v>42</v>
      </c>
      <c r="CB611">
        <v>2033</v>
      </c>
      <c r="CC611">
        <v>43</v>
      </c>
      <c r="CD611">
        <v>3335</v>
      </c>
      <c r="CE611">
        <v>151</v>
      </c>
      <c r="CF611">
        <v>3561</v>
      </c>
      <c r="CG611">
        <v>12</v>
      </c>
      <c r="CH611">
        <v>242</v>
      </c>
      <c r="CI611">
        <v>10380</v>
      </c>
      <c r="CJ611">
        <v>8441</v>
      </c>
      <c r="CK611">
        <v>3373</v>
      </c>
      <c r="CL611">
        <v>9394</v>
      </c>
      <c r="CM611">
        <v>608</v>
      </c>
      <c r="CN611">
        <v>303</v>
      </c>
      <c r="CO611">
        <v>108</v>
      </c>
      <c r="CP611">
        <v>534</v>
      </c>
      <c r="CQ611">
        <v>534</v>
      </c>
      <c r="CR611">
        <v>100</v>
      </c>
      <c r="CS611">
        <v>523</v>
      </c>
      <c r="CT611">
        <v>174</v>
      </c>
      <c r="CU611">
        <v>129</v>
      </c>
      <c r="CV611">
        <v>241</v>
      </c>
      <c r="CW611">
        <v>237</v>
      </c>
      <c r="CX611">
        <v>2348</v>
      </c>
      <c r="CY611">
        <v>466</v>
      </c>
      <c r="CZ611">
        <v>578</v>
      </c>
      <c r="DA611">
        <v>115</v>
      </c>
      <c r="DB611">
        <v>66</v>
      </c>
      <c r="DC611">
        <v>111</v>
      </c>
      <c r="DD611">
        <v>264</v>
      </c>
      <c r="DE611">
        <v>940</v>
      </c>
      <c r="DF611">
        <v>2287</v>
      </c>
      <c r="DG611">
        <v>1857</v>
      </c>
      <c r="DH611">
        <v>668</v>
      </c>
      <c r="DI611">
        <v>98</v>
      </c>
      <c r="DJ611">
        <v>84</v>
      </c>
      <c r="DK611">
        <v>332</v>
      </c>
      <c r="DL611">
        <v>287</v>
      </c>
      <c r="DM611">
        <v>7797</v>
      </c>
      <c r="DN611">
        <v>2653</v>
      </c>
      <c r="DO611">
        <v>2492</v>
      </c>
      <c r="DP611">
        <v>735</v>
      </c>
      <c r="DQ611">
        <v>93</v>
      </c>
      <c r="DR611">
        <v>111</v>
      </c>
      <c r="DS611">
        <v>109</v>
      </c>
      <c r="DT611">
        <v>19</v>
      </c>
      <c r="DU611">
        <v>104</v>
      </c>
      <c r="DV611">
        <v>255</v>
      </c>
      <c r="DW611">
        <v>3227</v>
      </c>
      <c r="DX611" t="s">
        <v>1516</v>
      </c>
      <c r="DY611" t="s">
        <v>1088</v>
      </c>
      <c r="DZ611" t="s">
        <v>1766</v>
      </c>
      <c r="EA611" s="68" t="s">
        <v>700</v>
      </c>
      <c r="EB611">
        <v>56374</v>
      </c>
      <c r="EC611">
        <v>1.1000000000000001</v>
      </c>
      <c r="ED611">
        <v>2.1</v>
      </c>
      <c r="EE611">
        <v>0.9</v>
      </c>
      <c r="EF611">
        <v>4.3</v>
      </c>
      <c r="EG611">
        <v>2.2999999999999998</v>
      </c>
      <c r="EH611">
        <v>0.9</v>
      </c>
      <c r="EI611">
        <v>1.7</v>
      </c>
      <c r="EJ611">
        <v>3.6</v>
      </c>
      <c r="EK611">
        <v>2.2000000000000002</v>
      </c>
      <c r="EL611">
        <v>0.6</v>
      </c>
      <c r="EM611">
        <v>1.8</v>
      </c>
      <c r="EN611">
        <v>1.3</v>
      </c>
      <c r="EO611">
        <v>2.1</v>
      </c>
      <c r="EP611">
        <v>1.2</v>
      </c>
      <c r="EQ611">
        <v>1.2</v>
      </c>
      <c r="ER611">
        <v>10.199999999999999</v>
      </c>
      <c r="ES611">
        <v>33.200000000000003</v>
      </c>
      <c r="ET611">
        <v>11.1</v>
      </c>
      <c r="EU611">
        <v>61.6</v>
      </c>
      <c r="EV611">
        <v>12.7</v>
      </c>
      <c r="EW611">
        <v>17</v>
      </c>
      <c r="EX611">
        <v>1.2</v>
      </c>
      <c r="EY611">
        <v>1.2</v>
      </c>
      <c r="EZ611">
        <v>3.6</v>
      </c>
      <c r="FA611">
        <v>14.4</v>
      </c>
      <c r="FB611">
        <v>4.5999999999999996</v>
      </c>
      <c r="FC611">
        <v>1.6</v>
      </c>
      <c r="FD611">
        <v>1.3</v>
      </c>
      <c r="FE611">
        <v>9</v>
      </c>
      <c r="FF611">
        <v>0.6</v>
      </c>
      <c r="FG611">
        <v>1.4</v>
      </c>
      <c r="FH611">
        <v>2.1</v>
      </c>
      <c r="FI611">
        <v>2</v>
      </c>
      <c r="FJ611">
        <v>2.1</v>
      </c>
      <c r="FK611">
        <v>8.8000000000000007</v>
      </c>
      <c r="FL611">
        <v>2.8</v>
      </c>
      <c r="FM611">
        <v>3.3</v>
      </c>
      <c r="FN611">
        <v>1.2</v>
      </c>
      <c r="FO611">
        <v>4.5</v>
      </c>
      <c r="FP611">
        <v>2</v>
      </c>
      <c r="FQ611">
        <v>3.1</v>
      </c>
      <c r="FR611">
        <v>0.4</v>
      </c>
      <c r="FS611">
        <v>36</v>
      </c>
      <c r="FZ611" s="115" t="s">
        <v>1871</v>
      </c>
      <c r="GA611" s="115" t="s">
        <v>1871</v>
      </c>
      <c r="GB611" t="s">
        <v>1417</v>
      </c>
      <c r="GC611" s="68" t="s">
        <v>2364</v>
      </c>
    </row>
    <row r="612" spans="1:185" x14ac:dyDescent="0.25">
      <c r="A612">
        <v>56377</v>
      </c>
      <c r="B612">
        <v>18589</v>
      </c>
      <c r="C612">
        <v>408</v>
      </c>
      <c r="D612">
        <v>5610</v>
      </c>
      <c r="E612">
        <v>111</v>
      </c>
      <c r="F612">
        <v>10964</v>
      </c>
      <c r="G612">
        <v>297</v>
      </c>
      <c r="H612">
        <v>2015</v>
      </c>
      <c r="I612">
        <v>0</v>
      </c>
      <c r="J612">
        <v>1730</v>
      </c>
      <c r="K612">
        <v>6</v>
      </c>
      <c r="L612">
        <v>3880</v>
      </c>
      <c r="M612">
        <v>105</v>
      </c>
      <c r="N612">
        <v>1484</v>
      </c>
      <c r="O612">
        <v>36</v>
      </c>
      <c r="P612">
        <v>2356</v>
      </c>
      <c r="Q612">
        <v>53</v>
      </c>
      <c r="R612">
        <v>2867</v>
      </c>
      <c r="S612">
        <v>132</v>
      </c>
      <c r="T612">
        <v>2585</v>
      </c>
      <c r="U612">
        <v>34</v>
      </c>
      <c r="V612">
        <v>1672</v>
      </c>
      <c r="W612">
        <v>42</v>
      </c>
      <c r="X612">
        <v>9392</v>
      </c>
      <c r="Y612">
        <v>275</v>
      </c>
      <c r="Z612">
        <v>9197</v>
      </c>
      <c r="AA612">
        <v>133</v>
      </c>
      <c r="AB612">
        <v>17020</v>
      </c>
      <c r="AC612">
        <v>359</v>
      </c>
      <c r="AD612">
        <v>428</v>
      </c>
      <c r="AE612">
        <v>18</v>
      </c>
      <c r="AF612">
        <v>0</v>
      </c>
      <c r="AG612">
        <v>0</v>
      </c>
      <c r="AH612">
        <v>761</v>
      </c>
      <c r="AI612">
        <v>23</v>
      </c>
      <c r="AJ612">
        <v>114</v>
      </c>
      <c r="AK612">
        <v>0</v>
      </c>
      <c r="AL612">
        <v>266</v>
      </c>
      <c r="AM612">
        <v>8</v>
      </c>
      <c r="AN612">
        <v>388</v>
      </c>
      <c r="AO612">
        <v>8</v>
      </c>
      <c r="AP612">
        <v>16784</v>
      </c>
      <c r="AQ612">
        <v>359</v>
      </c>
      <c r="AR612">
        <v>1692</v>
      </c>
      <c r="AS612">
        <v>51</v>
      </c>
      <c r="AT612">
        <v>16897</v>
      </c>
      <c r="AU612">
        <v>357</v>
      </c>
      <c r="AV612">
        <v>17910</v>
      </c>
      <c r="AW612">
        <v>367</v>
      </c>
      <c r="AX612">
        <v>679</v>
      </c>
      <c r="AY612">
        <v>41</v>
      </c>
      <c r="AZ612">
        <v>525</v>
      </c>
      <c r="BA612">
        <v>0</v>
      </c>
      <c r="BB612">
        <v>154</v>
      </c>
      <c r="BC612">
        <v>41</v>
      </c>
      <c r="BD612">
        <v>294</v>
      </c>
      <c r="BE612">
        <v>0</v>
      </c>
      <c r="BF612">
        <v>1808</v>
      </c>
      <c r="BG612">
        <v>57</v>
      </c>
      <c r="BH612">
        <v>4202</v>
      </c>
      <c r="BI612">
        <v>98</v>
      </c>
      <c r="BJ612">
        <v>5191</v>
      </c>
      <c r="BK612">
        <v>106</v>
      </c>
      <c r="BL612">
        <v>9751</v>
      </c>
      <c r="BM612">
        <v>242</v>
      </c>
      <c r="BN612">
        <v>9557</v>
      </c>
      <c r="BO612">
        <v>204</v>
      </c>
      <c r="BP612">
        <v>194</v>
      </c>
      <c r="BQ612">
        <v>38</v>
      </c>
      <c r="BR612">
        <v>1213</v>
      </c>
      <c r="BS612">
        <v>55</v>
      </c>
      <c r="BT612">
        <v>7580</v>
      </c>
      <c r="BU612">
        <v>93</v>
      </c>
      <c r="BV612">
        <v>2481</v>
      </c>
      <c r="BW612">
        <v>185</v>
      </c>
      <c r="BX612">
        <v>903</v>
      </c>
      <c r="BY612">
        <v>19</v>
      </c>
      <c r="BZ612">
        <v>845</v>
      </c>
      <c r="CA612">
        <v>108</v>
      </c>
      <c r="CB612">
        <v>1568</v>
      </c>
      <c r="CC612">
        <v>117</v>
      </c>
      <c r="CD612">
        <v>7533</v>
      </c>
      <c r="CE612">
        <v>163</v>
      </c>
      <c r="CF612">
        <v>9449</v>
      </c>
      <c r="CG612">
        <v>128</v>
      </c>
      <c r="CH612">
        <v>408</v>
      </c>
      <c r="CI612">
        <v>18181</v>
      </c>
      <c r="CJ612">
        <v>16106</v>
      </c>
      <c r="CK612">
        <v>4359</v>
      </c>
      <c r="CL612">
        <v>16385</v>
      </c>
      <c r="CM612">
        <v>1074</v>
      </c>
      <c r="CN612">
        <v>104</v>
      </c>
      <c r="CO612">
        <v>69</v>
      </c>
      <c r="CP612">
        <v>641</v>
      </c>
      <c r="CQ612">
        <v>946</v>
      </c>
      <c r="CR612">
        <v>277</v>
      </c>
      <c r="CS612">
        <v>989</v>
      </c>
      <c r="CT612">
        <v>356</v>
      </c>
      <c r="CU612">
        <v>156</v>
      </c>
      <c r="CV612">
        <v>1052</v>
      </c>
      <c r="CW612">
        <v>955</v>
      </c>
      <c r="CX612">
        <v>3528</v>
      </c>
      <c r="CY612">
        <v>467</v>
      </c>
      <c r="CZ612">
        <v>286</v>
      </c>
      <c r="DA612">
        <v>429</v>
      </c>
      <c r="DB612">
        <v>230</v>
      </c>
      <c r="DC612">
        <v>176</v>
      </c>
      <c r="DD612">
        <v>490</v>
      </c>
      <c r="DE612">
        <v>2225</v>
      </c>
      <c r="DF612">
        <v>4961</v>
      </c>
      <c r="DG612">
        <v>3943</v>
      </c>
      <c r="DH612">
        <v>2173</v>
      </c>
      <c r="DI612">
        <v>263</v>
      </c>
      <c r="DJ612">
        <v>152</v>
      </c>
      <c r="DK612">
        <v>755</v>
      </c>
      <c r="DL612">
        <v>639</v>
      </c>
      <c r="DM612">
        <v>15546</v>
      </c>
      <c r="DN612">
        <v>2906</v>
      </c>
      <c r="DO612">
        <v>4694</v>
      </c>
      <c r="DP612">
        <v>2492</v>
      </c>
      <c r="DQ612">
        <v>422</v>
      </c>
      <c r="DR612">
        <v>361</v>
      </c>
      <c r="DS612">
        <v>333</v>
      </c>
      <c r="DT612">
        <v>230</v>
      </c>
      <c r="DU612">
        <v>247</v>
      </c>
      <c r="DV612">
        <v>806</v>
      </c>
      <c r="DW612">
        <v>7186</v>
      </c>
      <c r="DX612" t="s">
        <v>1516</v>
      </c>
      <c r="DY612" t="s">
        <v>1088</v>
      </c>
      <c r="DZ612" t="s">
        <v>1767</v>
      </c>
      <c r="EA612" s="68" t="s">
        <v>700</v>
      </c>
      <c r="EB612">
        <v>56377</v>
      </c>
      <c r="EC612">
        <v>0.9</v>
      </c>
      <c r="ED612">
        <v>0.5</v>
      </c>
      <c r="EE612">
        <v>2</v>
      </c>
      <c r="EF612">
        <v>2.7</v>
      </c>
      <c r="EG612">
        <v>2</v>
      </c>
      <c r="EH612">
        <v>2.6</v>
      </c>
      <c r="EI612">
        <v>1.5</v>
      </c>
      <c r="EJ612">
        <v>3.7</v>
      </c>
      <c r="EK612">
        <v>1.8</v>
      </c>
      <c r="EL612">
        <v>1.4</v>
      </c>
      <c r="EM612">
        <v>1.1000000000000001</v>
      </c>
      <c r="EN612">
        <v>0.9</v>
      </c>
      <c r="EO612">
        <v>1.2</v>
      </c>
      <c r="EP612">
        <v>1</v>
      </c>
      <c r="EQ612">
        <v>1</v>
      </c>
      <c r="ER612">
        <v>5.9</v>
      </c>
      <c r="ET612">
        <v>5.2</v>
      </c>
      <c r="EU612">
        <v>14.2</v>
      </c>
      <c r="EV612">
        <v>5.7</v>
      </c>
      <c r="EW612">
        <v>4</v>
      </c>
      <c r="EX612">
        <v>1</v>
      </c>
      <c r="EY612">
        <v>0.9</v>
      </c>
      <c r="EZ612">
        <v>6.5</v>
      </c>
      <c r="FA612">
        <v>3.3</v>
      </c>
      <c r="FB612">
        <v>27.3</v>
      </c>
      <c r="FC612">
        <v>3.8</v>
      </c>
      <c r="FD612">
        <v>0.9</v>
      </c>
      <c r="FE612">
        <v>5.8</v>
      </c>
      <c r="FF612">
        <v>2.4</v>
      </c>
      <c r="FG612">
        <v>1.8</v>
      </c>
      <c r="FH612">
        <v>1.4</v>
      </c>
      <c r="FI612">
        <v>1</v>
      </c>
      <c r="FJ612">
        <v>0.9</v>
      </c>
      <c r="FK612">
        <v>16.2</v>
      </c>
      <c r="FL612">
        <v>5.3</v>
      </c>
      <c r="FM612">
        <v>0.7</v>
      </c>
      <c r="FN612">
        <v>4.0999999999999996</v>
      </c>
      <c r="FO612">
        <v>2.7</v>
      </c>
      <c r="FP612">
        <v>4.9000000000000004</v>
      </c>
      <c r="FQ612">
        <v>1.4</v>
      </c>
      <c r="FR612">
        <v>1.1000000000000001</v>
      </c>
      <c r="FS612">
        <v>71</v>
      </c>
      <c r="FZ612" s="115" t="s">
        <v>1871</v>
      </c>
      <c r="GA612" s="115" t="s">
        <v>1871</v>
      </c>
      <c r="GB612" t="s">
        <v>1418</v>
      </c>
      <c r="GC612" s="68" t="s">
        <v>2364</v>
      </c>
    </row>
    <row r="613" spans="1:185" x14ac:dyDescent="0.25">
      <c r="A613">
        <v>56378</v>
      </c>
      <c r="B613">
        <v>7827</v>
      </c>
      <c r="C613">
        <v>425</v>
      </c>
      <c r="D613">
        <v>2110</v>
      </c>
      <c r="E613">
        <v>157</v>
      </c>
      <c r="F613">
        <v>4273</v>
      </c>
      <c r="G613">
        <v>268</v>
      </c>
      <c r="H613">
        <v>1444</v>
      </c>
      <c r="I613">
        <v>0</v>
      </c>
      <c r="J613">
        <v>890</v>
      </c>
      <c r="K613">
        <v>68</v>
      </c>
      <c r="L613">
        <v>1220</v>
      </c>
      <c r="M613">
        <v>89</v>
      </c>
      <c r="N613">
        <v>636</v>
      </c>
      <c r="O613">
        <v>77</v>
      </c>
      <c r="P613">
        <v>983</v>
      </c>
      <c r="Q613">
        <v>95</v>
      </c>
      <c r="R613">
        <v>733</v>
      </c>
      <c r="S613">
        <v>42</v>
      </c>
      <c r="T613">
        <v>847</v>
      </c>
      <c r="U613">
        <v>31</v>
      </c>
      <c r="V613">
        <v>1074</v>
      </c>
      <c r="W613">
        <v>23</v>
      </c>
      <c r="X613">
        <v>3947</v>
      </c>
      <c r="Y613">
        <v>217</v>
      </c>
      <c r="Z613">
        <v>3880</v>
      </c>
      <c r="AA613">
        <v>208</v>
      </c>
      <c r="AB613">
        <v>7491</v>
      </c>
      <c r="AC613">
        <v>397</v>
      </c>
      <c r="AD613">
        <v>80</v>
      </c>
      <c r="AE613">
        <v>0</v>
      </c>
      <c r="AF613">
        <v>15</v>
      </c>
      <c r="AG613">
        <v>0</v>
      </c>
      <c r="AH613">
        <v>13</v>
      </c>
      <c r="AI613">
        <v>0</v>
      </c>
      <c r="AJ613">
        <v>176</v>
      </c>
      <c r="AK613">
        <v>28</v>
      </c>
      <c r="AL613">
        <v>52</v>
      </c>
      <c r="AM613">
        <v>0</v>
      </c>
      <c r="AN613">
        <v>374</v>
      </c>
      <c r="AO613">
        <v>149</v>
      </c>
      <c r="AP613">
        <v>7294</v>
      </c>
      <c r="AQ613">
        <v>276</v>
      </c>
      <c r="AR613">
        <v>993</v>
      </c>
      <c r="AS613">
        <v>20</v>
      </c>
      <c r="AT613">
        <v>6834</v>
      </c>
      <c r="AU613">
        <v>405</v>
      </c>
      <c r="AV613">
        <v>7609</v>
      </c>
      <c r="AW613">
        <v>313</v>
      </c>
      <c r="AX613">
        <v>218</v>
      </c>
      <c r="AY613">
        <v>112</v>
      </c>
      <c r="AZ613">
        <v>49</v>
      </c>
      <c r="BA613">
        <v>0</v>
      </c>
      <c r="BB613">
        <v>169</v>
      </c>
      <c r="BC613">
        <v>112</v>
      </c>
      <c r="BD613">
        <v>575</v>
      </c>
      <c r="BE613">
        <v>90</v>
      </c>
      <c r="BF613">
        <v>1959</v>
      </c>
      <c r="BG613">
        <v>53</v>
      </c>
      <c r="BH613">
        <v>1702</v>
      </c>
      <c r="BI613">
        <v>44</v>
      </c>
      <c r="BJ613">
        <v>845</v>
      </c>
      <c r="BK613">
        <v>4</v>
      </c>
      <c r="BL613">
        <v>3596</v>
      </c>
      <c r="BM613">
        <v>189</v>
      </c>
      <c r="BN613">
        <v>3535</v>
      </c>
      <c r="BO613">
        <v>175</v>
      </c>
      <c r="BP613">
        <v>61</v>
      </c>
      <c r="BQ613">
        <v>14</v>
      </c>
      <c r="BR613">
        <v>677</v>
      </c>
      <c r="BS613">
        <v>79</v>
      </c>
      <c r="BT613">
        <v>2780</v>
      </c>
      <c r="BU613">
        <v>137</v>
      </c>
      <c r="BV613">
        <v>1026</v>
      </c>
      <c r="BW613">
        <v>63</v>
      </c>
      <c r="BX613">
        <v>467</v>
      </c>
      <c r="BY613">
        <v>68</v>
      </c>
      <c r="BZ613">
        <v>741</v>
      </c>
      <c r="CA613">
        <v>162</v>
      </c>
      <c r="CB613">
        <v>1376</v>
      </c>
      <c r="CC613">
        <v>165</v>
      </c>
      <c r="CD613">
        <v>3856</v>
      </c>
      <c r="CE613">
        <v>191</v>
      </c>
      <c r="CF613">
        <v>2592</v>
      </c>
      <c r="CG613">
        <v>69</v>
      </c>
      <c r="CH613">
        <v>425</v>
      </c>
      <c r="CI613">
        <v>7402</v>
      </c>
      <c r="CJ613">
        <v>5495</v>
      </c>
      <c r="CK613">
        <v>2996</v>
      </c>
      <c r="CL613">
        <v>6728</v>
      </c>
      <c r="CM613">
        <v>386</v>
      </c>
      <c r="CN613">
        <v>202</v>
      </c>
      <c r="CO613">
        <v>375</v>
      </c>
      <c r="CP613">
        <v>281</v>
      </c>
      <c r="CQ613">
        <v>731</v>
      </c>
      <c r="CR613">
        <v>160</v>
      </c>
      <c r="CS613">
        <v>650</v>
      </c>
      <c r="CT613">
        <v>171</v>
      </c>
      <c r="CU613">
        <v>34</v>
      </c>
      <c r="CV613">
        <v>152</v>
      </c>
      <c r="CW613">
        <v>111</v>
      </c>
      <c r="CX613">
        <v>712</v>
      </c>
      <c r="CY613">
        <v>291</v>
      </c>
      <c r="CZ613">
        <v>128</v>
      </c>
      <c r="DA613">
        <v>98</v>
      </c>
      <c r="DB613">
        <v>93</v>
      </c>
      <c r="DC613">
        <v>34</v>
      </c>
      <c r="DD613">
        <v>209</v>
      </c>
      <c r="DE613">
        <v>998</v>
      </c>
      <c r="DF613">
        <v>2053</v>
      </c>
      <c r="DG613">
        <v>1764</v>
      </c>
      <c r="DH613">
        <v>724</v>
      </c>
      <c r="DI613">
        <v>136</v>
      </c>
      <c r="DJ613">
        <v>95</v>
      </c>
      <c r="DK613">
        <v>153</v>
      </c>
      <c r="DL613">
        <v>70</v>
      </c>
      <c r="DM613">
        <v>7011</v>
      </c>
      <c r="DN613">
        <v>746</v>
      </c>
      <c r="DO613">
        <v>2182</v>
      </c>
      <c r="DP613">
        <v>869</v>
      </c>
      <c r="DQ613">
        <v>248</v>
      </c>
      <c r="DR613">
        <v>166</v>
      </c>
      <c r="DS613">
        <v>79</v>
      </c>
      <c r="DT613">
        <v>102</v>
      </c>
      <c r="DU613">
        <v>17</v>
      </c>
      <c r="DV613">
        <v>201</v>
      </c>
      <c r="DW613">
        <v>3051</v>
      </c>
      <c r="DX613" t="s">
        <v>1516</v>
      </c>
      <c r="DY613" t="s">
        <v>1088</v>
      </c>
      <c r="DZ613" t="s">
        <v>1768</v>
      </c>
      <c r="EA613" s="68" t="s">
        <v>700</v>
      </c>
      <c r="EB613">
        <v>56378</v>
      </c>
      <c r="EC613">
        <v>2.4</v>
      </c>
      <c r="ED613">
        <v>6.7</v>
      </c>
      <c r="EE613">
        <v>4.5</v>
      </c>
      <c r="EF613">
        <v>9.9</v>
      </c>
      <c r="EG613">
        <v>6.9</v>
      </c>
      <c r="EH613">
        <v>4</v>
      </c>
      <c r="EI613">
        <v>1.9</v>
      </c>
      <c r="EJ613">
        <v>1.3</v>
      </c>
      <c r="EK613">
        <v>2.4</v>
      </c>
      <c r="EL613">
        <v>4.9000000000000004</v>
      </c>
      <c r="EM613">
        <v>2.5</v>
      </c>
      <c r="EN613">
        <v>1.2</v>
      </c>
      <c r="EO613">
        <v>2.8</v>
      </c>
      <c r="EP613">
        <v>2.2000000000000002</v>
      </c>
      <c r="EQ613">
        <v>2.5</v>
      </c>
      <c r="ER613">
        <v>19.5</v>
      </c>
      <c r="ES613">
        <v>56.2</v>
      </c>
      <c r="ET613">
        <v>60.4</v>
      </c>
      <c r="EU613">
        <v>8.8000000000000007</v>
      </c>
      <c r="EV613">
        <v>27.9</v>
      </c>
      <c r="EW613">
        <v>33.799999999999997</v>
      </c>
      <c r="EX613">
        <v>1.5</v>
      </c>
      <c r="EY613">
        <v>1.6</v>
      </c>
      <c r="EZ613">
        <v>29.7</v>
      </c>
      <c r="FA613">
        <v>29.2</v>
      </c>
      <c r="FB613">
        <v>30.8</v>
      </c>
      <c r="FC613">
        <v>2.1</v>
      </c>
      <c r="FD613">
        <v>2.7</v>
      </c>
      <c r="FE613">
        <v>8.4</v>
      </c>
      <c r="FF613">
        <v>1.7</v>
      </c>
      <c r="FG613">
        <v>1.6</v>
      </c>
      <c r="FH613">
        <v>0.6</v>
      </c>
      <c r="FI613">
        <v>2.7</v>
      </c>
      <c r="FJ613">
        <v>2.7</v>
      </c>
      <c r="FK613">
        <v>26.1</v>
      </c>
      <c r="FL613">
        <v>6.1</v>
      </c>
      <c r="FM613">
        <v>2.8</v>
      </c>
      <c r="FN613">
        <v>3.9</v>
      </c>
      <c r="FO613">
        <v>9.3000000000000007</v>
      </c>
      <c r="FP613">
        <v>10.6</v>
      </c>
      <c r="FQ613">
        <v>2</v>
      </c>
      <c r="FR613">
        <v>1.8</v>
      </c>
      <c r="FS613">
        <v>157</v>
      </c>
      <c r="FZ613" s="115" t="s">
        <v>1871</v>
      </c>
      <c r="GA613" s="115" t="s">
        <v>1871</v>
      </c>
      <c r="GB613" t="s">
        <v>1419</v>
      </c>
      <c r="GC613" s="68" t="s">
        <v>2364</v>
      </c>
    </row>
    <row r="614" spans="1:185" x14ac:dyDescent="0.25">
      <c r="A614">
        <v>56379</v>
      </c>
      <c r="B614">
        <v>16782</v>
      </c>
      <c r="C614">
        <v>358</v>
      </c>
      <c r="D614">
        <v>4411</v>
      </c>
      <c r="E614">
        <v>27</v>
      </c>
      <c r="F614">
        <v>10363</v>
      </c>
      <c r="G614">
        <v>331</v>
      </c>
      <c r="H614">
        <v>2008</v>
      </c>
      <c r="I614">
        <v>0</v>
      </c>
      <c r="J614">
        <v>1736</v>
      </c>
      <c r="K614">
        <v>9</v>
      </c>
      <c r="L614">
        <v>2675</v>
      </c>
      <c r="M614">
        <v>18</v>
      </c>
      <c r="N614">
        <v>1262</v>
      </c>
      <c r="O614">
        <v>66</v>
      </c>
      <c r="P614">
        <v>2989</v>
      </c>
      <c r="Q614">
        <v>168</v>
      </c>
      <c r="R614">
        <v>2044</v>
      </c>
      <c r="S614">
        <v>30</v>
      </c>
      <c r="T614">
        <v>2213</v>
      </c>
      <c r="U614">
        <v>11</v>
      </c>
      <c r="V614">
        <v>1855</v>
      </c>
      <c r="W614">
        <v>56</v>
      </c>
      <c r="X614">
        <v>8406</v>
      </c>
      <c r="Y614">
        <v>197</v>
      </c>
      <c r="Z614">
        <v>8376</v>
      </c>
      <c r="AA614">
        <v>161</v>
      </c>
      <c r="AB614">
        <v>15889</v>
      </c>
      <c r="AC614">
        <v>321</v>
      </c>
      <c r="AD614">
        <v>73</v>
      </c>
      <c r="AE614">
        <v>0</v>
      </c>
      <c r="AF614">
        <v>14</v>
      </c>
      <c r="AG614">
        <v>0</v>
      </c>
      <c r="AH614">
        <v>312</v>
      </c>
      <c r="AI614">
        <v>4</v>
      </c>
      <c r="AJ614">
        <v>127</v>
      </c>
      <c r="AK614">
        <v>0</v>
      </c>
      <c r="AL614">
        <v>367</v>
      </c>
      <c r="AM614">
        <v>33</v>
      </c>
      <c r="AN614">
        <v>466</v>
      </c>
      <c r="AO614">
        <v>40</v>
      </c>
      <c r="AP614">
        <v>15597</v>
      </c>
      <c r="AQ614">
        <v>281</v>
      </c>
      <c r="AR614">
        <v>2142</v>
      </c>
      <c r="AS614">
        <v>74</v>
      </c>
      <c r="AT614">
        <v>14640</v>
      </c>
      <c r="AU614">
        <v>284</v>
      </c>
      <c r="AV614">
        <v>16208</v>
      </c>
      <c r="AW614">
        <v>314</v>
      </c>
      <c r="AX614">
        <v>574</v>
      </c>
      <c r="AY614">
        <v>44</v>
      </c>
      <c r="AZ614">
        <v>253</v>
      </c>
      <c r="BA614">
        <v>0</v>
      </c>
      <c r="BB614">
        <v>321</v>
      </c>
      <c r="BC614">
        <v>44</v>
      </c>
      <c r="BD614">
        <v>562</v>
      </c>
      <c r="BE614">
        <v>32</v>
      </c>
      <c r="BF614">
        <v>3019</v>
      </c>
      <c r="BG614">
        <v>80</v>
      </c>
      <c r="BH614">
        <v>4559</v>
      </c>
      <c r="BI614">
        <v>89</v>
      </c>
      <c r="BJ614">
        <v>2969</v>
      </c>
      <c r="BK614">
        <v>64</v>
      </c>
      <c r="BL614">
        <v>8686</v>
      </c>
      <c r="BM614">
        <v>287</v>
      </c>
      <c r="BN614">
        <v>8333</v>
      </c>
      <c r="BO614">
        <v>253</v>
      </c>
      <c r="BP614">
        <v>353</v>
      </c>
      <c r="BQ614">
        <v>34</v>
      </c>
      <c r="BR614">
        <v>1677</v>
      </c>
      <c r="BS614">
        <v>44</v>
      </c>
      <c r="BT614">
        <v>6266</v>
      </c>
      <c r="BU614">
        <v>184</v>
      </c>
      <c r="BV614">
        <v>2675</v>
      </c>
      <c r="BW614">
        <v>76</v>
      </c>
      <c r="BX614">
        <v>1422</v>
      </c>
      <c r="BY614">
        <v>71</v>
      </c>
      <c r="BZ614">
        <v>2404</v>
      </c>
      <c r="CA614">
        <v>108</v>
      </c>
      <c r="CB614">
        <v>3268</v>
      </c>
      <c r="CC614">
        <v>144</v>
      </c>
      <c r="CD614">
        <v>7707</v>
      </c>
      <c r="CE614">
        <v>147</v>
      </c>
      <c r="CF614">
        <v>5716</v>
      </c>
      <c r="CG614">
        <v>67</v>
      </c>
      <c r="CH614">
        <v>358</v>
      </c>
      <c r="CI614">
        <v>16424</v>
      </c>
      <c r="CJ614">
        <v>12780</v>
      </c>
      <c r="CK614">
        <v>5760</v>
      </c>
      <c r="CL614">
        <v>14924</v>
      </c>
      <c r="CM614">
        <v>629</v>
      </c>
      <c r="CN614">
        <v>132</v>
      </c>
      <c r="CO614">
        <v>98</v>
      </c>
      <c r="CP614">
        <v>589</v>
      </c>
      <c r="CQ614">
        <v>1295</v>
      </c>
      <c r="CR614">
        <v>225</v>
      </c>
      <c r="CS614">
        <v>1276</v>
      </c>
      <c r="CT614">
        <v>532</v>
      </c>
      <c r="CU614">
        <v>51</v>
      </c>
      <c r="CV614">
        <v>539</v>
      </c>
      <c r="CW614">
        <v>741</v>
      </c>
      <c r="CX614">
        <v>2290</v>
      </c>
      <c r="CY614">
        <v>490</v>
      </c>
      <c r="CZ614">
        <v>354</v>
      </c>
      <c r="DA614">
        <v>274</v>
      </c>
      <c r="DB614">
        <v>386</v>
      </c>
      <c r="DC614">
        <v>189</v>
      </c>
      <c r="DD614">
        <v>764</v>
      </c>
      <c r="DE614">
        <v>2364</v>
      </c>
      <c r="DF614">
        <v>4518</v>
      </c>
      <c r="DG614">
        <v>3398</v>
      </c>
      <c r="DH614">
        <v>1387</v>
      </c>
      <c r="DI614">
        <v>582</v>
      </c>
      <c r="DJ614">
        <v>322</v>
      </c>
      <c r="DK614">
        <v>538</v>
      </c>
      <c r="DL614">
        <v>362</v>
      </c>
      <c r="DM614">
        <v>14346</v>
      </c>
      <c r="DN614">
        <v>2246</v>
      </c>
      <c r="DO614">
        <v>4637</v>
      </c>
      <c r="DP614">
        <v>2245</v>
      </c>
      <c r="DQ614">
        <v>355</v>
      </c>
      <c r="DR614">
        <v>286</v>
      </c>
      <c r="DS614">
        <v>242</v>
      </c>
      <c r="DT614">
        <v>278</v>
      </c>
      <c r="DU614">
        <v>146</v>
      </c>
      <c r="DV614">
        <v>841</v>
      </c>
      <c r="DW614">
        <v>6882</v>
      </c>
      <c r="DX614" t="s">
        <v>1516</v>
      </c>
      <c r="DY614" t="s">
        <v>1020</v>
      </c>
      <c r="DZ614" t="s">
        <v>1769</v>
      </c>
      <c r="EA614" s="68" t="s">
        <v>700</v>
      </c>
      <c r="EB614">
        <v>56379</v>
      </c>
      <c r="EC614">
        <v>0.8</v>
      </c>
      <c r="ED614">
        <v>0.8</v>
      </c>
      <c r="EE614">
        <v>0.7</v>
      </c>
      <c r="EF614">
        <v>4.2</v>
      </c>
      <c r="EG614">
        <v>3.6</v>
      </c>
      <c r="EH614">
        <v>1.4</v>
      </c>
      <c r="EI614">
        <v>0.4</v>
      </c>
      <c r="EJ614">
        <v>2.2000000000000002</v>
      </c>
      <c r="EK614">
        <v>1.4</v>
      </c>
      <c r="EL614">
        <v>0.5</v>
      </c>
      <c r="EM614">
        <v>1.2</v>
      </c>
      <c r="EN614">
        <v>0.9</v>
      </c>
      <c r="EO614">
        <v>1</v>
      </c>
      <c r="EP614">
        <v>0.9</v>
      </c>
      <c r="EQ614">
        <v>0.7</v>
      </c>
      <c r="ER614">
        <v>21.1</v>
      </c>
      <c r="ES614">
        <v>58.2</v>
      </c>
      <c r="ET614">
        <v>2.5</v>
      </c>
      <c r="EU614">
        <v>12.8</v>
      </c>
      <c r="EV614">
        <v>11.6</v>
      </c>
      <c r="EW614">
        <v>16.5</v>
      </c>
      <c r="EX614">
        <v>0.6</v>
      </c>
      <c r="EY614">
        <v>0.6</v>
      </c>
      <c r="EZ614">
        <v>15.1</v>
      </c>
      <c r="FA614">
        <v>6.7</v>
      </c>
      <c r="FB614">
        <v>29.7</v>
      </c>
      <c r="FC614">
        <v>2.2999999999999998</v>
      </c>
      <c r="FD614">
        <v>0.8</v>
      </c>
      <c r="FE614">
        <v>6.9</v>
      </c>
      <c r="FF614">
        <v>1.8</v>
      </c>
      <c r="FG614">
        <v>1.1000000000000001</v>
      </c>
      <c r="FH614">
        <v>1.9</v>
      </c>
      <c r="FI614">
        <v>1.2</v>
      </c>
      <c r="FJ614">
        <v>1.2</v>
      </c>
      <c r="FK614">
        <v>9.1999999999999993</v>
      </c>
      <c r="FL614">
        <v>2.4</v>
      </c>
      <c r="FM614">
        <v>1.3</v>
      </c>
      <c r="FN614">
        <v>2.1</v>
      </c>
      <c r="FO614">
        <v>3.7</v>
      </c>
      <c r="FP614">
        <v>3</v>
      </c>
      <c r="FQ614">
        <v>0.8</v>
      </c>
      <c r="FR614">
        <v>0.7</v>
      </c>
      <c r="FS614">
        <v>93</v>
      </c>
      <c r="FZ614" s="115" t="s">
        <v>1871</v>
      </c>
      <c r="GA614" s="115" t="s">
        <v>1871</v>
      </c>
      <c r="GB614" t="s">
        <v>1420</v>
      </c>
      <c r="GC614" s="68" t="s">
        <v>2364</v>
      </c>
    </row>
    <row r="615" spans="1:185" x14ac:dyDescent="0.25">
      <c r="A615">
        <v>56381</v>
      </c>
      <c r="B615">
        <v>2377</v>
      </c>
      <c r="C615">
        <v>106</v>
      </c>
      <c r="D615">
        <v>540</v>
      </c>
      <c r="E615">
        <v>18</v>
      </c>
      <c r="F615">
        <v>1305</v>
      </c>
      <c r="G615">
        <v>86</v>
      </c>
      <c r="H615">
        <v>532</v>
      </c>
      <c r="I615">
        <v>2</v>
      </c>
      <c r="J615">
        <v>219</v>
      </c>
      <c r="K615">
        <v>0</v>
      </c>
      <c r="L615">
        <v>321</v>
      </c>
      <c r="M615">
        <v>18</v>
      </c>
      <c r="N615">
        <v>160</v>
      </c>
      <c r="O615">
        <v>10</v>
      </c>
      <c r="P615">
        <v>371</v>
      </c>
      <c r="Q615">
        <v>24</v>
      </c>
      <c r="R615">
        <v>191</v>
      </c>
      <c r="S615">
        <v>19</v>
      </c>
      <c r="T615">
        <v>220</v>
      </c>
      <c r="U615">
        <v>27</v>
      </c>
      <c r="V615">
        <v>363</v>
      </c>
      <c r="W615">
        <v>6</v>
      </c>
      <c r="X615">
        <v>1226</v>
      </c>
      <c r="Y615">
        <v>62</v>
      </c>
      <c r="Z615">
        <v>1151</v>
      </c>
      <c r="AA615">
        <v>44</v>
      </c>
      <c r="AB615">
        <v>2246</v>
      </c>
      <c r="AC615">
        <v>97</v>
      </c>
      <c r="AD615">
        <v>0</v>
      </c>
      <c r="AE615">
        <v>0</v>
      </c>
      <c r="AF615">
        <v>7</v>
      </c>
      <c r="AG615">
        <v>7</v>
      </c>
      <c r="AH615">
        <v>21</v>
      </c>
      <c r="AI615">
        <v>0</v>
      </c>
      <c r="AJ615">
        <v>13</v>
      </c>
      <c r="AK615">
        <v>2</v>
      </c>
      <c r="AL615">
        <v>90</v>
      </c>
      <c r="AM615">
        <v>0</v>
      </c>
      <c r="AN615">
        <v>23</v>
      </c>
      <c r="AO615">
        <v>2</v>
      </c>
      <c r="AP615">
        <v>2246</v>
      </c>
      <c r="AQ615">
        <v>97</v>
      </c>
      <c r="AR615">
        <v>355</v>
      </c>
      <c r="AS615">
        <v>8</v>
      </c>
      <c r="AT615">
        <v>2022</v>
      </c>
      <c r="AU615">
        <v>98</v>
      </c>
      <c r="AV615">
        <v>2344</v>
      </c>
      <c r="AW615">
        <v>104</v>
      </c>
      <c r="AX615">
        <v>33</v>
      </c>
      <c r="AY615">
        <v>2</v>
      </c>
      <c r="AZ615">
        <v>7</v>
      </c>
      <c r="BA615">
        <v>0</v>
      </c>
      <c r="BB615">
        <v>26</v>
      </c>
      <c r="BC615">
        <v>2</v>
      </c>
      <c r="BD615">
        <v>164</v>
      </c>
      <c r="BE615">
        <v>9</v>
      </c>
      <c r="BF615">
        <v>543</v>
      </c>
      <c r="BG615">
        <v>26</v>
      </c>
      <c r="BH615">
        <v>659</v>
      </c>
      <c r="BI615">
        <v>43</v>
      </c>
      <c r="BJ615">
        <v>311</v>
      </c>
      <c r="BK615">
        <v>0</v>
      </c>
      <c r="BL615">
        <v>1097</v>
      </c>
      <c r="BM615">
        <v>77</v>
      </c>
      <c r="BN615">
        <v>1075</v>
      </c>
      <c r="BO615">
        <v>64</v>
      </c>
      <c r="BP615">
        <v>22</v>
      </c>
      <c r="BQ615">
        <v>13</v>
      </c>
      <c r="BR615">
        <v>208</v>
      </c>
      <c r="BS615">
        <v>9</v>
      </c>
      <c r="BT615">
        <v>834</v>
      </c>
      <c r="BU615">
        <v>42</v>
      </c>
      <c r="BV615">
        <v>319</v>
      </c>
      <c r="BW615">
        <v>39</v>
      </c>
      <c r="BX615">
        <v>152</v>
      </c>
      <c r="BY615">
        <v>5</v>
      </c>
      <c r="BZ615">
        <v>179</v>
      </c>
      <c r="CA615">
        <v>7</v>
      </c>
      <c r="CB615">
        <v>326</v>
      </c>
      <c r="CC615">
        <v>15</v>
      </c>
      <c r="CD615">
        <v>1202</v>
      </c>
      <c r="CE615">
        <v>85</v>
      </c>
      <c r="CF615">
        <v>835</v>
      </c>
      <c r="CG615">
        <v>6</v>
      </c>
      <c r="CH615">
        <v>106</v>
      </c>
      <c r="CI615">
        <v>2271</v>
      </c>
      <c r="CJ615">
        <v>1709</v>
      </c>
      <c r="CK615">
        <v>1038</v>
      </c>
      <c r="CL615">
        <v>2207</v>
      </c>
      <c r="CM615">
        <v>65</v>
      </c>
      <c r="CN615">
        <v>16</v>
      </c>
      <c r="CO615">
        <v>81</v>
      </c>
      <c r="CP615">
        <v>107</v>
      </c>
      <c r="CQ615">
        <v>185</v>
      </c>
      <c r="CR615">
        <v>59</v>
      </c>
      <c r="CS615">
        <v>117</v>
      </c>
      <c r="CT615">
        <v>46</v>
      </c>
      <c r="CU615">
        <v>8</v>
      </c>
      <c r="CV615">
        <v>57</v>
      </c>
      <c r="CW615">
        <v>53</v>
      </c>
      <c r="CX615">
        <v>364</v>
      </c>
      <c r="CY615">
        <v>50</v>
      </c>
      <c r="CZ615">
        <v>47</v>
      </c>
      <c r="DA615">
        <v>41</v>
      </c>
      <c r="DB615">
        <v>57</v>
      </c>
      <c r="DC615">
        <v>28</v>
      </c>
      <c r="DD615">
        <v>104</v>
      </c>
      <c r="DE615">
        <v>329</v>
      </c>
      <c r="DF615">
        <v>712</v>
      </c>
      <c r="DG615">
        <v>617</v>
      </c>
      <c r="DH615">
        <v>181</v>
      </c>
      <c r="DI615">
        <v>47</v>
      </c>
      <c r="DJ615">
        <v>28</v>
      </c>
      <c r="DK615">
        <v>48</v>
      </c>
      <c r="DL615">
        <v>32</v>
      </c>
      <c r="DM615">
        <v>2104</v>
      </c>
      <c r="DN615">
        <v>300</v>
      </c>
      <c r="DO615">
        <v>821</v>
      </c>
      <c r="DP615">
        <v>220</v>
      </c>
      <c r="DQ615">
        <v>51</v>
      </c>
      <c r="DR615">
        <v>31</v>
      </c>
      <c r="DS615">
        <v>31</v>
      </c>
      <c r="DT615">
        <v>14</v>
      </c>
      <c r="DU615">
        <v>13</v>
      </c>
      <c r="DV615">
        <v>42</v>
      </c>
      <c r="DW615">
        <v>1041</v>
      </c>
      <c r="DX615" t="s">
        <v>1525</v>
      </c>
      <c r="DY615" t="s">
        <v>1076</v>
      </c>
      <c r="DZ615" t="s">
        <v>1770</v>
      </c>
      <c r="EA615" s="68" t="s">
        <v>700</v>
      </c>
      <c r="EB615">
        <v>56381</v>
      </c>
      <c r="EC615">
        <v>1.8</v>
      </c>
      <c r="ED615">
        <v>7.7</v>
      </c>
      <c r="EE615">
        <v>4.0999999999999996</v>
      </c>
      <c r="EF615">
        <v>8.6999999999999993</v>
      </c>
      <c r="EG615">
        <v>4.5999999999999996</v>
      </c>
      <c r="EH615">
        <v>6.2</v>
      </c>
      <c r="EI615">
        <v>7.9</v>
      </c>
      <c r="EJ615">
        <v>1.6</v>
      </c>
      <c r="EK615">
        <v>0.9</v>
      </c>
      <c r="EL615">
        <v>2.5</v>
      </c>
      <c r="EM615">
        <v>2.9</v>
      </c>
      <c r="EN615">
        <v>0.6</v>
      </c>
      <c r="EO615">
        <v>2.1</v>
      </c>
      <c r="EP615">
        <v>2.2000000000000002</v>
      </c>
      <c r="EQ615">
        <v>1.8</v>
      </c>
      <c r="ES615">
        <v>82.2</v>
      </c>
      <c r="ET615">
        <v>47.5</v>
      </c>
      <c r="EU615">
        <v>13.6</v>
      </c>
      <c r="EV615">
        <v>17.600000000000001</v>
      </c>
      <c r="EW615">
        <v>9.6999999999999993</v>
      </c>
      <c r="EX615">
        <v>1.8</v>
      </c>
      <c r="EY615">
        <v>1.8</v>
      </c>
      <c r="EZ615">
        <v>8.6</v>
      </c>
      <c r="FA615">
        <v>82.3</v>
      </c>
      <c r="FB615">
        <v>14.4</v>
      </c>
      <c r="FC615">
        <v>2.4</v>
      </c>
      <c r="FD615">
        <v>2.1</v>
      </c>
      <c r="FE615">
        <v>6.6</v>
      </c>
      <c r="FF615">
        <v>3.2</v>
      </c>
      <c r="FG615">
        <v>2.9</v>
      </c>
      <c r="FH615">
        <v>5.5</v>
      </c>
      <c r="FI615">
        <v>3.2</v>
      </c>
      <c r="FJ615">
        <v>3.1</v>
      </c>
      <c r="FK615">
        <v>28.9</v>
      </c>
      <c r="FL615">
        <v>4.2</v>
      </c>
      <c r="FM615">
        <v>2.6</v>
      </c>
      <c r="FN615">
        <v>6.7</v>
      </c>
      <c r="FO615">
        <v>4.0999999999999996</v>
      </c>
      <c r="FP615">
        <v>3.8</v>
      </c>
      <c r="FQ615">
        <v>3.3</v>
      </c>
      <c r="FR615">
        <v>0.6</v>
      </c>
      <c r="FS615">
        <v>7</v>
      </c>
      <c r="FZ615" s="115" t="s">
        <v>1871</v>
      </c>
      <c r="GA615" s="115" t="s">
        <v>1871</v>
      </c>
      <c r="GB615" t="s">
        <v>1421</v>
      </c>
      <c r="GC615" s="68" t="s">
        <v>2364</v>
      </c>
    </row>
    <row r="616" spans="1:185" x14ac:dyDescent="0.25">
      <c r="A616">
        <v>56382</v>
      </c>
      <c r="B616">
        <v>1442</v>
      </c>
      <c r="C616">
        <v>67</v>
      </c>
      <c r="D616">
        <v>360</v>
      </c>
      <c r="E616">
        <v>5</v>
      </c>
      <c r="F616">
        <v>846</v>
      </c>
      <c r="G616">
        <v>62</v>
      </c>
      <c r="H616">
        <v>236</v>
      </c>
      <c r="I616">
        <v>0</v>
      </c>
      <c r="J616">
        <v>125</v>
      </c>
      <c r="K616">
        <v>4</v>
      </c>
      <c r="L616">
        <v>235</v>
      </c>
      <c r="M616">
        <v>1</v>
      </c>
      <c r="N616">
        <v>98</v>
      </c>
      <c r="O616">
        <v>8</v>
      </c>
      <c r="P616">
        <v>148</v>
      </c>
      <c r="Q616">
        <v>17</v>
      </c>
      <c r="R616">
        <v>171</v>
      </c>
      <c r="S616">
        <v>3</v>
      </c>
      <c r="T616">
        <v>215</v>
      </c>
      <c r="U616">
        <v>17</v>
      </c>
      <c r="V616">
        <v>214</v>
      </c>
      <c r="W616">
        <v>17</v>
      </c>
      <c r="X616">
        <v>774</v>
      </c>
      <c r="Y616">
        <v>38</v>
      </c>
      <c r="Z616">
        <v>668</v>
      </c>
      <c r="AA616">
        <v>29</v>
      </c>
      <c r="AB616">
        <v>1405</v>
      </c>
      <c r="AC616">
        <v>55</v>
      </c>
      <c r="AD616">
        <v>0</v>
      </c>
      <c r="AE616">
        <v>0</v>
      </c>
      <c r="AF616">
        <v>0</v>
      </c>
      <c r="AG616">
        <v>0</v>
      </c>
      <c r="AH616">
        <v>0</v>
      </c>
      <c r="AI616">
        <v>0</v>
      </c>
      <c r="AJ616">
        <v>32</v>
      </c>
      <c r="AK616">
        <v>12</v>
      </c>
      <c r="AL616">
        <v>5</v>
      </c>
      <c r="AM616">
        <v>0</v>
      </c>
      <c r="AN616">
        <v>51</v>
      </c>
      <c r="AO616">
        <v>18</v>
      </c>
      <c r="AP616">
        <v>1387</v>
      </c>
      <c r="AQ616">
        <v>49</v>
      </c>
      <c r="AR616">
        <v>159</v>
      </c>
      <c r="AS616">
        <v>8</v>
      </c>
      <c r="AT616">
        <v>1283</v>
      </c>
      <c r="AU616">
        <v>59</v>
      </c>
      <c r="AV616">
        <v>1417</v>
      </c>
      <c r="AW616">
        <v>49</v>
      </c>
      <c r="AX616">
        <v>25</v>
      </c>
      <c r="AY616">
        <v>18</v>
      </c>
      <c r="AZ616">
        <v>13</v>
      </c>
      <c r="BA616">
        <v>6</v>
      </c>
      <c r="BB616">
        <v>12</v>
      </c>
      <c r="BC616">
        <v>12</v>
      </c>
      <c r="BD616">
        <v>102</v>
      </c>
      <c r="BE616">
        <v>18</v>
      </c>
      <c r="BF616">
        <v>427</v>
      </c>
      <c r="BG616">
        <v>28</v>
      </c>
      <c r="BH616">
        <v>345</v>
      </c>
      <c r="BI616">
        <v>6</v>
      </c>
      <c r="BJ616">
        <v>110</v>
      </c>
      <c r="BK616">
        <v>2</v>
      </c>
      <c r="BL616">
        <v>725</v>
      </c>
      <c r="BM616">
        <v>37</v>
      </c>
      <c r="BN616">
        <v>721</v>
      </c>
      <c r="BO616">
        <v>36</v>
      </c>
      <c r="BP616">
        <v>4</v>
      </c>
      <c r="BQ616">
        <v>1</v>
      </c>
      <c r="BR616">
        <v>121</v>
      </c>
      <c r="BS616">
        <v>25</v>
      </c>
      <c r="BT616">
        <v>573</v>
      </c>
      <c r="BU616">
        <v>35</v>
      </c>
      <c r="BV616">
        <v>181</v>
      </c>
      <c r="BW616">
        <v>10</v>
      </c>
      <c r="BX616">
        <v>92</v>
      </c>
      <c r="BY616">
        <v>17</v>
      </c>
      <c r="BZ616">
        <v>107</v>
      </c>
      <c r="CA616">
        <v>12</v>
      </c>
      <c r="CB616">
        <v>226</v>
      </c>
      <c r="CC616">
        <v>14</v>
      </c>
      <c r="CD616">
        <v>731</v>
      </c>
      <c r="CE616">
        <v>44</v>
      </c>
      <c r="CF616">
        <v>475</v>
      </c>
      <c r="CG616">
        <v>7</v>
      </c>
      <c r="CH616">
        <v>67</v>
      </c>
      <c r="CI616">
        <v>1375</v>
      </c>
      <c r="CJ616">
        <v>1067</v>
      </c>
      <c r="CK616">
        <v>503</v>
      </c>
      <c r="CL616">
        <v>1269</v>
      </c>
      <c r="CM616">
        <v>53</v>
      </c>
      <c r="CN616">
        <v>30</v>
      </c>
      <c r="CO616">
        <v>118</v>
      </c>
      <c r="CP616">
        <v>76</v>
      </c>
      <c r="CQ616">
        <v>94</v>
      </c>
      <c r="CR616">
        <v>33</v>
      </c>
      <c r="CS616">
        <v>98</v>
      </c>
      <c r="CT616">
        <v>39</v>
      </c>
      <c r="CU616">
        <v>10</v>
      </c>
      <c r="CV616">
        <v>40</v>
      </c>
      <c r="CW616">
        <v>46</v>
      </c>
      <c r="CX616">
        <v>156</v>
      </c>
      <c r="CY616">
        <v>46</v>
      </c>
      <c r="CZ616">
        <v>33</v>
      </c>
      <c r="DA616">
        <v>27</v>
      </c>
      <c r="DB616">
        <v>7</v>
      </c>
      <c r="DC616">
        <v>4</v>
      </c>
      <c r="DD616">
        <v>21</v>
      </c>
      <c r="DE616">
        <v>134</v>
      </c>
      <c r="DF616">
        <v>422</v>
      </c>
      <c r="DG616">
        <v>355</v>
      </c>
      <c r="DH616">
        <v>122</v>
      </c>
      <c r="DI616">
        <v>48</v>
      </c>
      <c r="DJ616">
        <v>19</v>
      </c>
      <c r="DK616">
        <v>19</v>
      </c>
      <c r="DL616">
        <v>8</v>
      </c>
      <c r="DM616">
        <v>1309</v>
      </c>
      <c r="DN616">
        <v>105</v>
      </c>
      <c r="DO616">
        <v>498</v>
      </c>
      <c r="DP616">
        <v>58</v>
      </c>
      <c r="DQ616">
        <v>24</v>
      </c>
      <c r="DR616">
        <v>4</v>
      </c>
      <c r="DS616">
        <v>3</v>
      </c>
      <c r="DT616">
        <v>0</v>
      </c>
      <c r="DU616">
        <v>5</v>
      </c>
      <c r="DV616">
        <v>5</v>
      </c>
      <c r="DW616">
        <v>556</v>
      </c>
      <c r="DX616" t="s">
        <v>1519</v>
      </c>
      <c r="DY616" t="s">
        <v>1064</v>
      </c>
      <c r="DZ616" t="s">
        <v>1771</v>
      </c>
      <c r="EA616" s="68" t="s">
        <v>700</v>
      </c>
      <c r="EB616">
        <v>56382</v>
      </c>
      <c r="EC616">
        <v>1.7</v>
      </c>
      <c r="ED616">
        <v>3.4</v>
      </c>
      <c r="EE616">
        <v>1.2</v>
      </c>
      <c r="EF616">
        <v>10.5</v>
      </c>
      <c r="EG616">
        <v>8.3000000000000007</v>
      </c>
      <c r="EH616">
        <v>1.7</v>
      </c>
      <c r="EI616">
        <v>4.7</v>
      </c>
      <c r="EJ616">
        <v>4.5999999999999996</v>
      </c>
      <c r="EK616">
        <v>11.1</v>
      </c>
      <c r="EL616">
        <v>1.2</v>
      </c>
      <c r="EM616">
        <v>2.7</v>
      </c>
      <c r="EN616">
        <v>7.1</v>
      </c>
      <c r="EO616">
        <v>2.2999999999999998</v>
      </c>
      <c r="EP616">
        <v>2.4</v>
      </c>
      <c r="EQ616">
        <v>1.4</v>
      </c>
      <c r="EU616">
        <v>10.7</v>
      </c>
      <c r="EV616">
        <v>97.3</v>
      </c>
      <c r="EW616">
        <v>13.1</v>
      </c>
      <c r="EX616">
        <v>1.4</v>
      </c>
      <c r="EY616">
        <v>1.3</v>
      </c>
      <c r="EZ616">
        <v>18.100000000000001</v>
      </c>
      <c r="FA616">
        <v>16.100000000000001</v>
      </c>
      <c r="FB616">
        <v>62.8</v>
      </c>
      <c r="FC616">
        <v>4.5999999999999996</v>
      </c>
      <c r="FD616">
        <v>1.7</v>
      </c>
      <c r="FE616">
        <v>14.1</v>
      </c>
      <c r="FF616">
        <v>2.6</v>
      </c>
      <c r="FG616">
        <v>1.7</v>
      </c>
      <c r="FH616">
        <v>2.5</v>
      </c>
      <c r="FI616">
        <v>2.2999999999999998</v>
      </c>
      <c r="FJ616">
        <v>2.2999999999999998</v>
      </c>
      <c r="FK616">
        <v>53.8</v>
      </c>
      <c r="FL616">
        <v>13.7</v>
      </c>
      <c r="FM616">
        <v>3.2</v>
      </c>
      <c r="FN616">
        <v>3.7</v>
      </c>
      <c r="FO616">
        <v>12.2</v>
      </c>
      <c r="FP616">
        <v>5.6</v>
      </c>
      <c r="FQ616">
        <v>3.1</v>
      </c>
      <c r="FR616">
        <v>1.2</v>
      </c>
      <c r="FS616">
        <v>14</v>
      </c>
      <c r="FZ616" s="115" t="s">
        <v>1871</v>
      </c>
      <c r="GA616" s="115" t="s">
        <v>1871</v>
      </c>
      <c r="GB616" t="s">
        <v>1422</v>
      </c>
      <c r="GC616" s="68" t="s">
        <v>2364</v>
      </c>
    </row>
    <row r="617" spans="1:185" x14ac:dyDescent="0.25">
      <c r="A617">
        <v>56387</v>
      </c>
      <c r="B617">
        <v>7281</v>
      </c>
      <c r="C617">
        <v>393</v>
      </c>
      <c r="D617">
        <v>1698</v>
      </c>
      <c r="E617">
        <v>15</v>
      </c>
      <c r="F617">
        <v>4422</v>
      </c>
      <c r="G617">
        <v>378</v>
      </c>
      <c r="H617">
        <v>1161</v>
      </c>
      <c r="I617">
        <v>0</v>
      </c>
      <c r="J617">
        <v>669</v>
      </c>
      <c r="K617">
        <v>0</v>
      </c>
      <c r="L617">
        <v>1029</v>
      </c>
      <c r="M617">
        <v>15</v>
      </c>
      <c r="N617">
        <v>1435</v>
      </c>
      <c r="O617">
        <v>118</v>
      </c>
      <c r="P617">
        <v>980</v>
      </c>
      <c r="Q617">
        <v>107</v>
      </c>
      <c r="R617">
        <v>562</v>
      </c>
      <c r="S617">
        <v>67</v>
      </c>
      <c r="T617">
        <v>833</v>
      </c>
      <c r="U617">
        <v>72</v>
      </c>
      <c r="V617">
        <v>612</v>
      </c>
      <c r="W617">
        <v>14</v>
      </c>
      <c r="X617">
        <v>3427</v>
      </c>
      <c r="Y617">
        <v>248</v>
      </c>
      <c r="Z617">
        <v>3854</v>
      </c>
      <c r="AA617">
        <v>145</v>
      </c>
      <c r="AB617">
        <v>5067</v>
      </c>
      <c r="AC617">
        <v>223</v>
      </c>
      <c r="AD617">
        <v>1342</v>
      </c>
      <c r="AE617">
        <v>71</v>
      </c>
      <c r="AF617">
        <v>0</v>
      </c>
      <c r="AG617">
        <v>0</v>
      </c>
      <c r="AH617">
        <v>275</v>
      </c>
      <c r="AI617">
        <v>16</v>
      </c>
      <c r="AJ617">
        <v>422</v>
      </c>
      <c r="AK617">
        <v>72</v>
      </c>
      <c r="AL617">
        <v>175</v>
      </c>
      <c r="AM617">
        <v>11</v>
      </c>
      <c r="AN617">
        <v>623</v>
      </c>
      <c r="AO617">
        <v>97</v>
      </c>
      <c r="AP617">
        <v>4887</v>
      </c>
      <c r="AQ617">
        <v>206</v>
      </c>
      <c r="AR617">
        <v>981</v>
      </c>
      <c r="AS617">
        <v>20</v>
      </c>
      <c r="AT617">
        <v>6300</v>
      </c>
      <c r="AU617">
        <v>373</v>
      </c>
      <c r="AV617">
        <v>5907</v>
      </c>
      <c r="AW617">
        <v>270</v>
      </c>
      <c r="AX617">
        <v>1374</v>
      </c>
      <c r="AY617">
        <v>123</v>
      </c>
      <c r="AZ617">
        <v>492</v>
      </c>
      <c r="BA617">
        <v>0</v>
      </c>
      <c r="BB617">
        <v>882</v>
      </c>
      <c r="BC617">
        <v>123</v>
      </c>
      <c r="BD617">
        <v>696</v>
      </c>
      <c r="BE617">
        <v>96</v>
      </c>
      <c r="BF617">
        <v>1152</v>
      </c>
      <c r="BG617">
        <v>16</v>
      </c>
      <c r="BH617">
        <v>1608</v>
      </c>
      <c r="BI617">
        <v>133</v>
      </c>
      <c r="BJ617">
        <v>692</v>
      </c>
      <c r="BK617">
        <v>15</v>
      </c>
      <c r="BL617">
        <v>3831</v>
      </c>
      <c r="BM617">
        <v>354</v>
      </c>
      <c r="BN617">
        <v>3673</v>
      </c>
      <c r="BO617">
        <v>313</v>
      </c>
      <c r="BP617">
        <v>158</v>
      </c>
      <c r="BQ617">
        <v>41</v>
      </c>
      <c r="BR617">
        <v>591</v>
      </c>
      <c r="BS617">
        <v>24</v>
      </c>
      <c r="BT617">
        <v>2593</v>
      </c>
      <c r="BU617">
        <v>168</v>
      </c>
      <c r="BV617">
        <v>1260</v>
      </c>
      <c r="BW617">
        <v>154</v>
      </c>
      <c r="BX617">
        <v>569</v>
      </c>
      <c r="BY617">
        <v>56</v>
      </c>
      <c r="BZ617">
        <v>1397</v>
      </c>
      <c r="CA617">
        <v>108</v>
      </c>
      <c r="CB617">
        <v>2213</v>
      </c>
      <c r="CC617">
        <v>196</v>
      </c>
      <c r="CD617">
        <v>3638</v>
      </c>
      <c r="CE617">
        <v>143</v>
      </c>
      <c r="CF617">
        <v>1350</v>
      </c>
      <c r="CG617">
        <v>54</v>
      </c>
      <c r="CH617">
        <v>393</v>
      </c>
      <c r="CI617">
        <v>6888</v>
      </c>
      <c r="CJ617">
        <v>4466</v>
      </c>
      <c r="CK617">
        <v>3562</v>
      </c>
      <c r="CL617">
        <v>5077</v>
      </c>
      <c r="CM617">
        <v>1653</v>
      </c>
      <c r="CN617">
        <v>1043</v>
      </c>
      <c r="CO617">
        <v>54</v>
      </c>
      <c r="CP617">
        <v>125</v>
      </c>
      <c r="CQ617">
        <v>504</v>
      </c>
      <c r="CR617">
        <v>87</v>
      </c>
      <c r="CS617">
        <v>675</v>
      </c>
      <c r="CT617">
        <v>281</v>
      </c>
      <c r="CU617">
        <v>12</v>
      </c>
      <c r="CV617">
        <v>206</v>
      </c>
      <c r="CW617">
        <v>244</v>
      </c>
      <c r="CX617">
        <v>884</v>
      </c>
      <c r="CY617">
        <v>419</v>
      </c>
      <c r="CZ617">
        <v>337</v>
      </c>
      <c r="DA617">
        <v>110</v>
      </c>
      <c r="DB617">
        <v>109</v>
      </c>
      <c r="DC617">
        <v>66</v>
      </c>
      <c r="DD617">
        <v>437</v>
      </c>
      <c r="DE617">
        <v>1647</v>
      </c>
      <c r="DF617">
        <v>1692</v>
      </c>
      <c r="DG617">
        <v>989</v>
      </c>
      <c r="DH617">
        <v>363</v>
      </c>
      <c r="DI617">
        <v>265</v>
      </c>
      <c r="DJ617">
        <v>173</v>
      </c>
      <c r="DK617">
        <v>438</v>
      </c>
      <c r="DL617">
        <v>305</v>
      </c>
      <c r="DM617">
        <v>5150</v>
      </c>
      <c r="DN617">
        <v>1946</v>
      </c>
      <c r="DO617">
        <v>1265</v>
      </c>
      <c r="DP617">
        <v>2074</v>
      </c>
      <c r="DQ617">
        <v>193</v>
      </c>
      <c r="DR617">
        <v>271</v>
      </c>
      <c r="DS617">
        <v>353</v>
      </c>
      <c r="DT617">
        <v>167</v>
      </c>
      <c r="DU617">
        <v>185</v>
      </c>
      <c r="DV617">
        <v>862</v>
      </c>
      <c r="DW617">
        <v>3339</v>
      </c>
      <c r="DX617" t="s">
        <v>1516</v>
      </c>
      <c r="DY617" t="s">
        <v>1088</v>
      </c>
      <c r="DZ617" t="s">
        <v>1772</v>
      </c>
      <c r="EA617" s="68" t="s">
        <v>700</v>
      </c>
      <c r="EB617">
        <v>56387</v>
      </c>
      <c r="EC617">
        <v>2.1</v>
      </c>
      <c r="ED617">
        <v>2.6</v>
      </c>
      <c r="EE617">
        <v>2.4</v>
      </c>
      <c r="EF617">
        <v>4.7</v>
      </c>
      <c r="EG617">
        <v>9.6</v>
      </c>
      <c r="EH617">
        <v>8</v>
      </c>
      <c r="EI617">
        <v>7.4</v>
      </c>
      <c r="EJ617">
        <v>3.8</v>
      </c>
      <c r="EK617">
        <v>2.9</v>
      </c>
      <c r="EL617">
        <v>1.5</v>
      </c>
      <c r="EM617">
        <v>3.2</v>
      </c>
      <c r="EN617">
        <v>1.5</v>
      </c>
      <c r="EO617">
        <v>3.4</v>
      </c>
      <c r="EP617">
        <v>2.1</v>
      </c>
      <c r="EQ617">
        <v>2.2999999999999998</v>
      </c>
      <c r="ER617">
        <v>5</v>
      </c>
      <c r="ET617">
        <v>5.8</v>
      </c>
      <c r="EU617">
        <v>17.5</v>
      </c>
      <c r="EV617">
        <v>11.1</v>
      </c>
      <c r="EW617">
        <v>12.1</v>
      </c>
      <c r="EX617">
        <v>2.2999999999999998</v>
      </c>
      <c r="EY617">
        <v>2.1</v>
      </c>
      <c r="EZ617">
        <v>8</v>
      </c>
      <c r="FA617">
        <v>3.5</v>
      </c>
      <c r="FB617">
        <v>11.6</v>
      </c>
      <c r="FC617">
        <v>2.4</v>
      </c>
      <c r="FD617">
        <v>2.4</v>
      </c>
      <c r="FE617">
        <v>13.3</v>
      </c>
      <c r="FF617">
        <v>2.4</v>
      </c>
      <c r="FG617">
        <v>4.0999999999999996</v>
      </c>
      <c r="FH617">
        <v>3.4</v>
      </c>
      <c r="FI617">
        <v>3.3</v>
      </c>
      <c r="FJ617">
        <v>3.2</v>
      </c>
      <c r="FK617">
        <v>27.1</v>
      </c>
      <c r="FL617">
        <v>5.9</v>
      </c>
      <c r="FM617">
        <v>3.5</v>
      </c>
      <c r="FN617">
        <v>6.5</v>
      </c>
      <c r="FO617">
        <v>9.1</v>
      </c>
      <c r="FP617">
        <v>4.0999999999999996</v>
      </c>
      <c r="FQ617">
        <v>2</v>
      </c>
      <c r="FR617">
        <v>4.2</v>
      </c>
      <c r="FS617">
        <v>75</v>
      </c>
      <c r="FZ617" s="115" t="s">
        <v>1871</v>
      </c>
      <c r="GA617" s="115" t="s">
        <v>1871</v>
      </c>
      <c r="GB617" t="s">
        <v>1423</v>
      </c>
      <c r="GC617" s="68" t="s">
        <v>2364</v>
      </c>
    </row>
    <row r="618" spans="1:185" x14ac:dyDescent="0.25">
      <c r="A618">
        <v>56401</v>
      </c>
      <c r="B618">
        <v>29033</v>
      </c>
      <c r="C618">
        <v>1514</v>
      </c>
      <c r="D618">
        <v>7182</v>
      </c>
      <c r="E618">
        <v>273</v>
      </c>
      <c r="F618">
        <v>17102</v>
      </c>
      <c r="G618">
        <v>1241</v>
      </c>
      <c r="H618">
        <v>4749</v>
      </c>
      <c r="I618">
        <v>0</v>
      </c>
      <c r="J618">
        <v>2412</v>
      </c>
      <c r="K618">
        <v>138</v>
      </c>
      <c r="L618">
        <v>4770</v>
      </c>
      <c r="M618">
        <v>135</v>
      </c>
      <c r="N618">
        <v>2495</v>
      </c>
      <c r="O618">
        <v>169</v>
      </c>
      <c r="P618">
        <v>3588</v>
      </c>
      <c r="Q618">
        <v>461</v>
      </c>
      <c r="R618">
        <v>3225</v>
      </c>
      <c r="S618">
        <v>150</v>
      </c>
      <c r="T618">
        <v>3543</v>
      </c>
      <c r="U618">
        <v>204</v>
      </c>
      <c r="V618">
        <v>4251</v>
      </c>
      <c r="W618">
        <v>257</v>
      </c>
      <c r="X618">
        <v>14217</v>
      </c>
      <c r="Y618">
        <v>828</v>
      </c>
      <c r="Z618">
        <v>14816</v>
      </c>
      <c r="AA618">
        <v>686</v>
      </c>
      <c r="AB618">
        <v>27912</v>
      </c>
      <c r="AC618">
        <v>1413</v>
      </c>
      <c r="AD618">
        <v>310</v>
      </c>
      <c r="AE618">
        <v>57</v>
      </c>
      <c r="AF618">
        <v>306</v>
      </c>
      <c r="AG618">
        <v>25</v>
      </c>
      <c r="AH618">
        <v>77</v>
      </c>
      <c r="AI618">
        <v>0</v>
      </c>
      <c r="AJ618">
        <v>36</v>
      </c>
      <c r="AK618">
        <v>0</v>
      </c>
      <c r="AL618">
        <v>392</v>
      </c>
      <c r="AM618">
        <v>19</v>
      </c>
      <c r="AN618">
        <v>408</v>
      </c>
      <c r="AO618">
        <v>0</v>
      </c>
      <c r="AP618">
        <v>27579</v>
      </c>
      <c r="AQ618">
        <v>1413</v>
      </c>
      <c r="AR618">
        <v>4005</v>
      </c>
      <c r="AS618">
        <v>173</v>
      </c>
      <c r="AT618">
        <v>25028</v>
      </c>
      <c r="AU618">
        <v>1341</v>
      </c>
      <c r="AV618">
        <v>28618</v>
      </c>
      <c r="AW618">
        <v>1457</v>
      </c>
      <c r="AX618">
        <v>415</v>
      </c>
      <c r="AY618">
        <v>57</v>
      </c>
      <c r="AZ618">
        <v>213</v>
      </c>
      <c r="BA618">
        <v>0</v>
      </c>
      <c r="BB618">
        <v>202</v>
      </c>
      <c r="BC618">
        <v>57</v>
      </c>
      <c r="BD618">
        <v>1430</v>
      </c>
      <c r="BE618">
        <v>198</v>
      </c>
      <c r="BF618">
        <v>5864</v>
      </c>
      <c r="BG618">
        <v>491</v>
      </c>
      <c r="BH618">
        <v>7857</v>
      </c>
      <c r="BI618">
        <v>348</v>
      </c>
      <c r="BJ618">
        <v>4205</v>
      </c>
      <c r="BK618">
        <v>35</v>
      </c>
      <c r="BL618">
        <v>13732</v>
      </c>
      <c r="BM618">
        <v>874</v>
      </c>
      <c r="BN618">
        <v>13467</v>
      </c>
      <c r="BO618">
        <v>857</v>
      </c>
      <c r="BP618">
        <v>265</v>
      </c>
      <c r="BQ618">
        <v>17</v>
      </c>
      <c r="BR618">
        <v>3370</v>
      </c>
      <c r="BS618">
        <v>367</v>
      </c>
      <c r="BT618">
        <v>9457</v>
      </c>
      <c r="BU618">
        <v>571</v>
      </c>
      <c r="BV618">
        <v>4675</v>
      </c>
      <c r="BW618">
        <v>349</v>
      </c>
      <c r="BX618">
        <v>2970</v>
      </c>
      <c r="BY618">
        <v>321</v>
      </c>
      <c r="BZ618">
        <v>3783</v>
      </c>
      <c r="CA618">
        <v>487</v>
      </c>
      <c r="CB618">
        <v>5844</v>
      </c>
      <c r="CC618">
        <v>626</v>
      </c>
      <c r="CD618">
        <v>13283</v>
      </c>
      <c r="CE618">
        <v>716</v>
      </c>
      <c r="CF618">
        <v>9761</v>
      </c>
      <c r="CG618">
        <v>172</v>
      </c>
      <c r="CH618">
        <v>1514</v>
      </c>
      <c r="CI618">
        <v>27519</v>
      </c>
      <c r="CJ618">
        <v>20047</v>
      </c>
      <c r="CK618">
        <v>12224</v>
      </c>
      <c r="CL618">
        <v>26992</v>
      </c>
      <c r="CM618">
        <v>523</v>
      </c>
      <c r="CN618">
        <v>161</v>
      </c>
      <c r="CO618">
        <v>212</v>
      </c>
      <c r="CP618">
        <v>1356</v>
      </c>
      <c r="CQ618">
        <v>1643</v>
      </c>
      <c r="CR618">
        <v>370</v>
      </c>
      <c r="CS618">
        <v>2331</v>
      </c>
      <c r="CT618">
        <v>761</v>
      </c>
      <c r="CU618">
        <v>202</v>
      </c>
      <c r="CV618">
        <v>833</v>
      </c>
      <c r="CW618">
        <v>1004</v>
      </c>
      <c r="CX618">
        <v>3464</v>
      </c>
      <c r="CY618">
        <v>1548</v>
      </c>
      <c r="CZ618">
        <v>564</v>
      </c>
      <c r="DA618">
        <v>607</v>
      </c>
      <c r="DB618">
        <v>889</v>
      </c>
      <c r="DC618">
        <v>440</v>
      </c>
      <c r="DD618">
        <v>1146</v>
      </c>
      <c r="DE618">
        <v>4558</v>
      </c>
      <c r="DF618">
        <v>7767</v>
      </c>
      <c r="DG618">
        <v>5821</v>
      </c>
      <c r="DH618">
        <v>2101</v>
      </c>
      <c r="DI618">
        <v>609</v>
      </c>
      <c r="DJ618">
        <v>356</v>
      </c>
      <c r="DK618">
        <v>1337</v>
      </c>
      <c r="DL618">
        <v>918</v>
      </c>
      <c r="DM618">
        <v>25524</v>
      </c>
      <c r="DN618">
        <v>3586</v>
      </c>
      <c r="DO618">
        <v>8611</v>
      </c>
      <c r="DP618">
        <v>3714</v>
      </c>
      <c r="DQ618">
        <v>429</v>
      </c>
      <c r="DR618">
        <v>435</v>
      </c>
      <c r="DS618">
        <v>414</v>
      </c>
      <c r="DT618">
        <v>538</v>
      </c>
      <c r="DU618">
        <v>314</v>
      </c>
      <c r="DV618">
        <v>1325</v>
      </c>
      <c r="DW618">
        <v>12325</v>
      </c>
      <c r="DX618" t="s">
        <v>1519</v>
      </c>
      <c r="DY618" t="s">
        <v>1033</v>
      </c>
      <c r="DZ618" t="s">
        <v>1773</v>
      </c>
      <c r="EA618" s="68" t="s">
        <v>700</v>
      </c>
      <c r="EB618">
        <v>56401</v>
      </c>
      <c r="EC618">
        <v>1.2</v>
      </c>
      <c r="ED618">
        <v>5.0999999999999996</v>
      </c>
      <c r="EE618">
        <v>2</v>
      </c>
      <c r="EF618">
        <v>3.5</v>
      </c>
      <c r="EG618">
        <v>4.4000000000000004</v>
      </c>
      <c r="EH618">
        <v>2.2999999999999998</v>
      </c>
      <c r="EI618">
        <v>2.7</v>
      </c>
      <c r="EJ618">
        <v>3.9</v>
      </c>
      <c r="EK618">
        <v>0.6</v>
      </c>
      <c r="EL618">
        <v>2.1</v>
      </c>
      <c r="EM618">
        <v>1.7</v>
      </c>
      <c r="EN618">
        <v>0.4</v>
      </c>
      <c r="EO618">
        <v>1.5</v>
      </c>
      <c r="EP618">
        <v>1.3</v>
      </c>
      <c r="EQ618">
        <v>1.2</v>
      </c>
      <c r="ER618">
        <v>21</v>
      </c>
      <c r="ES618">
        <v>12.2</v>
      </c>
      <c r="ET618">
        <v>20.2</v>
      </c>
      <c r="EU618">
        <v>36.1</v>
      </c>
      <c r="EV618">
        <v>5.8</v>
      </c>
      <c r="EW618">
        <v>4.2</v>
      </c>
      <c r="EX618">
        <v>1.2</v>
      </c>
      <c r="EY618">
        <v>1.2</v>
      </c>
      <c r="EZ618">
        <v>14.6</v>
      </c>
      <c r="FA618">
        <v>7.9</v>
      </c>
      <c r="FB618">
        <v>31.8</v>
      </c>
      <c r="FC618">
        <v>3.4</v>
      </c>
      <c r="FD618">
        <v>1.3</v>
      </c>
      <c r="FE618">
        <v>9.6999999999999993</v>
      </c>
      <c r="FF618">
        <v>3.1</v>
      </c>
      <c r="FG618">
        <v>1.3</v>
      </c>
      <c r="FH618">
        <v>0.5</v>
      </c>
      <c r="FI618">
        <v>1.5</v>
      </c>
      <c r="FJ618">
        <v>1.5</v>
      </c>
      <c r="FK618">
        <v>8.3000000000000007</v>
      </c>
      <c r="FL618">
        <v>4.0999999999999996</v>
      </c>
      <c r="FM618">
        <v>1.6</v>
      </c>
      <c r="FN618">
        <v>2.7</v>
      </c>
      <c r="FO618">
        <v>4.5</v>
      </c>
      <c r="FP618">
        <v>4.3</v>
      </c>
      <c r="FQ618">
        <v>1.6</v>
      </c>
      <c r="FR618">
        <v>0.7</v>
      </c>
      <c r="FS618">
        <v>242</v>
      </c>
      <c r="FZ618" t="s">
        <v>1872</v>
      </c>
      <c r="GA618" t="s">
        <v>1871</v>
      </c>
      <c r="GB618" t="s">
        <v>1424</v>
      </c>
      <c r="GC618" s="68" t="s">
        <v>2364</v>
      </c>
    </row>
    <row r="619" spans="1:185" x14ac:dyDescent="0.25">
      <c r="A619">
        <v>56425</v>
      </c>
      <c r="B619">
        <v>8135</v>
      </c>
      <c r="C619">
        <v>117</v>
      </c>
      <c r="D619">
        <v>2239</v>
      </c>
      <c r="E619">
        <v>8</v>
      </c>
      <c r="F619">
        <v>4417</v>
      </c>
      <c r="G619">
        <v>109</v>
      </c>
      <c r="H619">
        <v>1479</v>
      </c>
      <c r="I619">
        <v>0</v>
      </c>
      <c r="J619">
        <v>437</v>
      </c>
      <c r="K619">
        <v>0</v>
      </c>
      <c r="L619">
        <v>1802</v>
      </c>
      <c r="M619">
        <v>8</v>
      </c>
      <c r="N619">
        <v>504</v>
      </c>
      <c r="O619">
        <v>23</v>
      </c>
      <c r="P619">
        <v>713</v>
      </c>
      <c r="Q619">
        <v>35</v>
      </c>
      <c r="R619">
        <v>1147</v>
      </c>
      <c r="S619">
        <v>0</v>
      </c>
      <c r="T619">
        <v>1122</v>
      </c>
      <c r="U619">
        <v>10</v>
      </c>
      <c r="V619">
        <v>931</v>
      </c>
      <c r="W619">
        <v>41</v>
      </c>
      <c r="X619">
        <v>4104</v>
      </c>
      <c r="Y619">
        <v>100</v>
      </c>
      <c r="Z619">
        <v>4031</v>
      </c>
      <c r="AA619">
        <v>17</v>
      </c>
      <c r="AB619">
        <v>7567</v>
      </c>
      <c r="AC619">
        <v>74</v>
      </c>
      <c r="AD619">
        <v>42</v>
      </c>
      <c r="AE619">
        <v>0</v>
      </c>
      <c r="AF619">
        <v>152</v>
      </c>
      <c r="AG619">
        <v>33</v>
      </c>
      <c r="AH619">
        <v>120</v>
      </c>
      <c r="AI619">
        <v>10</v>
      </c>
      <c r="AJ619">
        <v>25</v>
      </c>
      <c r="AK619">
        <v>0</v>
      </c>
      <c r="AL619">
        <v>229</v>
      </c>
      <c r="AM619">
        <v>0</v>
      </c>
      <c r="AN619">
        <v>73</v>
      </c>
      <c r="AO619">
        <v>0</v>
      </c>
      <c r="AP619">
        <v>7547</v>
      </c>
      <c r="AQ619">
        <v>74</v>
      </c>
      <c r="AR619">
        <v>982</v>
      </c>
      <c r="AS619">
        <v>0</v>
      </c>
      <c r="AT619">
        <v>7153</v>
      </c>
      <c r="AU619">
        <v>117</v>
      </c>
      <c r="AV619">
        <v>7940</v>
      </c>
      <c r="AW619">
        <v>107</v>
      </c>
      <c r="AX619">
        <v>195</v>
      </c>
      <c r="AY619">
        <v>10</v>
      </c>
      <c r="AZ619">
        <v>171</v>
      </c>
      <c r="BA619">
        <v>0</v>
      </c>
      <c r="BB619">
        <v>24</v>
      </c>
      <c r="BC619">
        <v>10</v>
      </c>
      <c r="BD619">
        <v>180</v>
      </c>
      <c r="BE619">
        <v>0</v>
      </c>
      <c r="BF619">
        <v>1228</v>
      </c>
      <c r="BG619">
        <v>53</v>
      </c>
      <c r="BH619">
        <v>2244</v>
      </c>
      <c r="BI619">
        <v>23</v>
      </c>
      <c r="BJ619">
        <v>1740</v>
      </c>
      <c r="BK619">
        <v>10</v>
      </c>
      <c r="BL619">
        <v>3726</v>
      </c>
      <c r="BM619">
        <v>99</v>
      </c>
      <c r="BN619">
        <v>3627</v>
      </c>
      <c r="BO619">
        <v>85</v>
      </c>
      <c r="BP619">
        <v>99</v>
      </c>
      <c r="BQ619">
        <v>14</v>
      </c>
      <c r="BR619">
        <v>691</v>
      </c>
      <c r="BS619">
        <v>10</v>
      </c>
      <c r="BT619">
        <v>2574</v>
      </c>
      <c r="BU619">
        <v>70</v>
      </c>
      <c r="BV619">
        <v>1284</v>
      </c>
      <c r="BW619">
        <v>15</v>
      </c>
      <c r="BX619">
        <v>559</v>
      </c>
      <c r="BY619">
        <v>24</v>
      </c>
      <c r="BZ619">
        <v>542</v>
      </c>
      <c r="CA619">
        <v>27</v>
      </c>
      <c r="CB619">
        <v>965</v>
      </c>
      <c r="CC619">
        <v>27</v>
      </c>
      <c r="CD619">
        <v>3932</v>
      </c>
      <c r="CE619">
        <v>90</v>
      </c>
      <c r="CF619">
        <v>3197</v>
      </c>
      <c r="CG619">
        <v>0</v>
      </c>
      <c r="CH619">
        <v>117</v>
      </c>
      <c r="CI619">
        <v>8018</v>
      </c>
      <c r="CJ619">
        <v>6748</v>
      </c>
      <c r="CK619">
        <v>2701</v>
      </c>
      <c r="CL619">
        <v>7813</v>
      </c>
      <c r="CM619">
        <v>113</v>
      </c>
      <c r="CN619">
        <v>23</v>
      </c>
      <c r="CO619">
        <v>16</v>
      </c>
      <c r="CP619">
        <v>137</v>
      </c>
      <c r="CQ619">
        <v>252</v>
      </c>
      <c r="CR619">
        <v>55</v>
      </c>
      <c r="CS619">
        <v>508</v>
      </c>
      <c r="CT619">
        <v>109</v>
      </c>
      <c r="CU619">
        <v>107</v>
      </c>
      <c r="CV619">
        <v>258</v>
      </c>
      <c r="CW619">
        <v>339</v>
      </c>
      <c r="CX619">
        <v>1366</v>
      </c>
      <c r="CY619">
        <v>409</v>
      </c>
      <c r="CZ619">
        <v>120</v>
      </c>
      <c r="DA619">
        <v>266</v>
      </c>
      <c r="DB619">
        <v>122</v>
      </c>
      <c r="DC619">
        <v>62</v>
      </c>
      <c r="DD619">
        <v>97</v>
      </c>
      <c r="DE619">
        <v>1021</v>
      </c>
      <c r="DF619">
        <v>2205</v>
      </c>
      <c r="DG619">
        <v>1831</v>
      </c>
      <c r="DH619">
        <v>686</v>
      </c>
      <c r="DI619">
        <v>161</v>
      </c>
      <c r="DJ619">
        <v>120</v>
      </c>
      <c r="DK619">
        <v>213</v>
      </c>
      <c r="DL619">
        <v>184</v>
      </c>
      <c r="DM619">
        <v>7243</v>
      </c>
      <c r="DN619">
        <v>860</v>
      </c>
      <c r="DO619">
        <v>2275</v>
      </c>
      <c r="DP619">
        <v>951</v>
      </c>
      <c r="DQ619">
        <v>83</v>
      </c>
      <c r="DR619">
        <v>180</v>
      </c>
      <c r="DS619">
        <v>74</v>
      </c>
      <c r="DT619">
        <v>49</v>
      </c>
      <c r="DU619">
        <v>141</v>
      </c>
      <c r="DV619">
        <v>372</v>
      </c>
      <c r="DW619">
        <v>3226</v>
      </c>
      <c r="DX619" t="s">
        <v>1519</v>
      </c>
      <c r="DY619" t="s">
        <v>1033</v>
      </c>
      <c r="DZ619" t="s">
        <v>1774</v>
      </c>
      <c r="EA619" s="68" t="s">
        <v>700</v>
      </c>
      <c r="EB619">
        <v>56425</v>
      </c>
      <c r="EC619">
        <v>0.6</v>
      </c>
      <c r="ED619">
        <v>3.9</v>
      </c>
      <c r="EE619">
        <v>0.7</v>
      </c>
      <c r="EF619">
        <v>5.4</v>
      </c>
      <c r="EG619">
        <v>4.4000000000000004</v>
      </c>
      <c r="EH619">
        <v>1.5</v>
      </c>
      <c r="EI619">
        <v>1.6</v>
      </c>
      <c r="EJ619">
        <v>3.9</v>
      </c>
      <c r="EK619">
        <v>2.2999999999999998</v>
      </c>
      <c r="EL619">
        <v>0.6</v>
      </c>
      <c r="EM619">
        <v>1.1000000000000001</v>
      </c>
      <c r="EN619">
        <v>1.2</v>
      </c>
      <c r="EO619">
        <v>1.2</v>
      </c>
      <c r="EP619">
        <v>0.5</v>
      </c>
      <c r="EQ619">
        <v>0.6</v>
      </c>
      <c r="ER619">
        <v>32.700000000000003</v>
      </c>
      <c r="ES619">
        <v>22.2</v>
      </c>
      <c r="ET619">
        <v>18.2</v>
      </c>
      <c r="EU619">
        <v>43.5</v>
      </c>
      <c r="EV619">
        <v>7.4</v>
      </c>
      <c r="EW619">
        <v>21.1</v>
      </c>
      <c r="EX619">
        <v>0.6</v>
      </c>
      <c r="EY619">
        <v>0.6</v>
      </c>
      <c r="EZ619">
        <v>9.4</v>
      </c>
      <c r="FA619">
        <v>9.6999999999999993</v>
      </c>
      <c r="FB619">
        <v>52.9</v>
      </c>
      <c r="FC619">
        <v>1.8</v>
      </c>
      <c r="FD619">
        <v>0.7</v>
      </c>
      <c r="FE619">
        <v>9.3000000000000007</v>
      </c>
      <c r="FF619">
        <v>3.1</v>
      </c>
      <c r="FG619">
        <v>0.9</v>
      </c>
      <c r="FH619">
        <v>1</v>
      </c>
      <c r="FI619">
        <v>1.3</v>
      </c>
      <c r="FJ619">
        <v>1.2</v>
      </c>
      <c r="FK619">
        <v>20.6</v>
      </c>
      <c r="FL619">
        <v>2.6</v>
      </c>
      <c r="FM619">
        <v>1.6</v>
      </c>
      <c r="FN619">
        <v>1.2</v>
      </c>
      <c r="FO619">
        <v>5</v>
      </c>
      <c r="FP619">
        <v>2.9</v>
      </c>
      <c r="FQ619">
        <v>1.1000000000000001</v>
      </c>
      <c r="FR619">
        <v>0.5</v>
      </c>
      <c r="FS619">
        <v>30</v>
      </c>
      <c r="FZ619" s="115" t="s">
        <v>1871</v>
      </c>
      <c r="GA619" s="115" t="s">
        <v>1871</v>
      </c>
      <c r="GB619" t="s">
        <v>1425</v>
      </c>
      <c r="GC619" s="68" t="s">
        <v>2364</v>
      </c>
    </row>
    <row r="620" spans="1:185" x14ac:dyDescent="0.25">
      <c r="A620">
        <v>56431</v>
      </c>
      <c r="B620">
        <v>8652</v>
      </c>
      <c r="C620">
        <v>277</v>
      </c>
      <c r="D620">
        <v>1552</v>
      </c>
      <c r="E620">
        <v>28</v>
      </c>
      <c r="F620">
        <v>4301</v>
      </c>
      <c r="G620">
        <v>247</v>
      </c>
      <c r="H620">
        <v>2799</v>
      </c>
      <c r="I620">
        <v>2</v>
      </c>
      <c r="J620">
        <v>391</v>
      </c>
      <c r="K620">
        <v>3</v>
      </c>
      <c r="L620">
        <v>1161</v>
      </c>
      <c r="M620">
        <v>25</v>
      </c>
      <c r="N620">
        <v>433</v>
      </c>
      <c r="O620">
        <v>40</v>
      </c>
      <c r="P620">
        <v>605</v>
      </c>
      <c r="Q620">
        <v>45</v>
      </c>
      <c r="R620">
        <v>706</v>
      </c>
      <c r="S620">
        <v>34</v>
      </c>
      <c r="T620">
        <v>1028</v>
      </c>
      <c r="U620">
        <v>77</v>
      </c>
      <c r="V620">
        <v>1529</v>
      </c>
      <c r="W620">
        <v>51</v>
      </c>
      <c r="X620">
        <v>4331</v>
      </c>
      <c r="Y620">
        <v>174</v>
      </c>
      <c r="Z620">
        <v>4321</v>
      </c>
      <c r="AA620">
        <v>103</v>
      </c>
      <c r="AB620">
        <v>8369</v>
      </c>
      <c r="AC620">
        <v>268</v>
      </c>
      <c r="AD620">
        <v>35</v>
      </c>
      <c r="AE620">
        <v>5</v>
      </c>
      <c r="AF620">
        <v>32</v>
      </c>
      <c r="AG620">
        <v>0</v>
      </c>
      <c r="AH620">
        <v>49</v>
      </c>
      <c r="AI620">
        <v>3</v>
      </c>
      <c r="AJ620">
        <v>32</v>
      </c>
      <c r="AK620">
        <v>1</v>
      </c>
      <c r="AL620">
        <v>123</v>
      </c>
      <c r="AM620">
        <v>0</v>
      </c>
      <c r="AN620">
        <v>146</v>
      </c>
      <c r="AO620">
        <v>10</v>
      </c>
      <c r="AP620">
        <v>8263</v>
      </c>
      <c r="AQ620">
        <v>267</v>
      </c>
      <c r="AR620">
        <v>1469</v>
      </c>
      <c r="AS620">
        <v>45</v>
      </c>
      <c r="AT620">
        <v>7183</v>
      </c>
      <c r="AU620">
        <v>232</v>
      </c>
      <c r="AV620">
        <v>8541</v>
      </c>
      <c r="AW620">
        <v>276</v>
      </c>
      <c r="AX620">
        <v>111</v>
      </c>
      <c r="AY620">
        <v>1</v>
      </c>
      <c r="AZ620">
        <v>78</v>
      </c>
      <c r="BA620">
        <v>0</v>
      </c>
      <c r="BB620">
        <v>33</v>
      </c>
      <c r="BC620">
        <v>1</v>
      </c>
      <c r="BD620">
        <v>540</v>
      </c>
      <c r="BE620">
        <v>11</v>
      </c>
      <c r="BF620">
        <v>2533</v>
      </c>
      <c r="BG620">
        <v>77</v>
      </c>
      <c r="BH620">
        <v>2328</v>
      </c>
      <c r="BI620">
        <v>85</v>
      </c>
      <c r="BJ620">
        <v>1266</v>
      </c>
      <c r="BK620">
        <v>36</v>
      </c>
      <c r="BL620">
        <v>3295</v>
      </c>
      <c r="BM620">
        <v>193</v>
      </c>
      <c r="BN620">
        <v>3118</v>
      </c>
      <c r="BO620">
        <v>181</v>
      </c>
      <c r="BP620">
        <v>177</v>
      </c>
      <c r="BQ620">
        <v>12</v>
      </c>
      <c r="BR620">
        <v>1006</v>
      </c>
      <c r="BS620">
        <v>54</v>
      </c>
      <c r="BT620">
        <v>2231</v>
      </c>
      <c r="BU620">
        <v>139</v>
      </c>
      <c r="BV620">
        <v>1154</v>
      </c>
      <c r="BW620">
        <v>63</v>
      </c>
      <c r="BX620">
        <v>916</v>
      </c>
      <c r="BY620">
        <v>45</v>
      </c>
      <c r="BZ620">
        <v>1071</v>
      </c>
      <c r="CA620">
        <v>36</v>
      </c>
      <c r="CB620">
        <v>1814</v>
      </c>
      <c r="CC620">
        <v>67</v>
      </c>
      <c r="CD620">
        <v>4188</v>
      </c>
      <c r="CE620">
        <v>155</v>
      </c>
      <c r="CF620">
        <v>2602</v>
      </c>
      <c r="CG620">
        <v>55</v>
      </c>
      <c r="CH620">
        <v>277</v>
      </c>
      <c r="CI620">
        <v>8375</v>
      </c>
      <c r="CJ620">
        <v>5998</v>
      </c>
      <c r="CK620">
        <v>4725</v>
      </c>
      <c r="CL620">
        <v>8292</v>
      </c>
      <c r="CM620">
        <v>235</v>
      </c>
      <c r="CN620">
        <v>41</v>
      </c>
      <c r="CO620">
        <v>92</v>
      </c>
      <c r="CP620">
        <v>316</v>
      </c>
      <c r="CQ620">
        <v>266</v>
      </c>
      <c r="CR620">
        <v>125</v>
      </c>
      <c r="CS620">
        <v>472</v>
      </c>
      <c r="CT620">
        <v>183</v>
      </c>
      <c r="CU620">
        <v>59</v>
      </c>
      <c r="CV620">
        <v>162</v>
      </c>
      <c r="CW620">
        <v>200</v>
      </c>
      <c r="CX620">
        <v>950</v>
      </c>
      <c r="CY620">
        <v>361</v>
      </c>
      <c r="CZ620">
        <v>181</v>
      </c>
      <c r="DA620">
        <v>177</v>
      </c>
      <c r="DB620">
        <v>169</v>
      </c>
      <c r="DC620">
        <v>161</v>
      </c>
      <c r="DD620">
        <v>430</v>
      </c>
      <c r="DE620">
        <v>1403</v>
      </c>
      <c r="DF620">
        <v>2815</v>
      </c>
      <c r="DG620">
        <v>2295</v>
      </c>
      <c r="DH620">
        <v>456</v>
      </c>
      <c r="DI620">
        <v>186</v>
      </c>
      <c r="DJ620">
        <v>111</v>
      </c>
      <c r="DK620">
        <v>334</v>
      </c>
      <c r="DL620">
        <v>233</v>
      </c>
      <c r="DM620">
        <v>7852</v>
      </c>
      <c r="DN620">
        <v>910</v>
      </c>
      <c r="DO620">
        <v>3449</v>
      </c>
      <c r="DP620">
        <v>769</v>
      </c>
      <c r="DQ620">
        <v>60</v>
      </c>
      <c r="DR620">
        <v>84</v>
      </c>
      <c r="DS620">
        <v>66</v>
      </c>
      <c r="DT620">
        <v>89</v>
      </c>
      <c r="DU620">
        <v>52</v>
      </c>
      <c r="DV620">
        <v>292</v>
      </c>
      <c r="DW620">
        <v>4218</v>
      </c>
      <c r="DX620" t="s">
        <v>1515</v>
      </c>
      <c r="DY620" t="s">
        <v>1016</v>
      </c>
      <c r="DZ620" t="s">
        <v>1016</v>
      </c>
      <c r="EA620" s="68" t="s">
        <v>700</v>
      </c>
      <c r="EB620">
        <v>56431</v>
      </c>
      <c r="EC620">
        <v>0.8</v>
      </c>
      <c r="ED620">
        <v>1.2</v>
      </c>
      <c r="EE620">
        <v>1.7</v>
      </c>
      <c r="EF620">
        <v>6.5</v>
      </c>
      <c r="EG620">
        <v>4.8</v>
      </c>
      <c r="EH620">
        <v>2.8</v>
      </c>
      <c r="EI620">
        <v>3</v>
      </c>
      <c r="EJ620">
        <v>1.5</v>
      </c>
      <c r="EK620">
        <v>0.2</v>
      </c>
      <c r="EL620">
        <v>1.3</v>
      </c>
      <c r="EM620">
        <v>1.4</v>
      </c>
      <c r="EN620">
        <v>0.1</v>
      </c>
      <c r="EO620">
        <v>1.1000000000000001</v>
      </c>
      <c r="EP620">
        <v>0.8</v>
      </c>
      <c r="EQ620">
        <v>0.8</v>
      </c>
      <c r="ER620">
        <v>21.3</v>
      </c>
      <c r="ES620">
        <v>38.5</v>
      </c>
      <c r="ET620">
        <v>9.4</v>
      </c>
      <c r="EU620">
        <v>10.5</v>
      </c>
      <c r="EV620">
        <v>13.2</v>
      </c>
      <c r="EW620">
        <v>8.8000000000000007</v>
      </c>
      <c r="EX620">
        <v>0.8</v>
      </c>
      <c r="EY620">
        <v>0.8</v>
      </c>
      <c r="EZ620">
        <v>2</v>
      </c>
      <c r="FA620">
        <v>19.899999999999999</v>
      </c>
      <c r="FB620">
        <v>7.4</v>
      </c>
      <c r="FC620">
        <v>1.6</v>
      </c>
      <c r="FD620">
        <v>0.8</v>
      </c>
      <c r="FE620">
        <v>1.7</v>
      </c>
      <c r="FF620">
        <v>1.3</v>
      </c>
      <c r="FG620">
        <v>1.2</v>
      </c>
      <c r="FH620">
        <v>2</v>
      </c>
      <c r="FI620">
        <v>1.6</v>
      </c>
      <c r="FJ620">
        <v>1.6</v>
      </c>
      <c r="FK620">
        <v>6.3</v>
      </c>
      <c r="FL620">
        <v>2.2999999999999998</v>
      </c>
      <c r="FM620">
        <v>1.9</v>
      </c>
      <c r="FN620">
        <v>2.1</v>
      </c>
      <c r="FO620">
        <v>2.5</v>
      </c>
      <c r="FP620">
        <v>2.1</v>
      </c>
      <c r="FQ620">
        <v>1.1000000000000001</v>
      </c>
      <c r="FR620">
        <v>1</v>
      </c>
      <c r="FS620">
        <v>25</v>
      </c>
      <c r="FZ620" s="115" t="s">
        <v>1871</v>
      </c>
      <c r="GA620" s="115" t="s">
        <v>1871</v>
      </c>
      <c r="GB620" t="s">
        <v>1426</v>
      </c>
      <c r="GC620" s="68" t="s">
        <v>2364</v>
      </c>
    </row>
    <row r="621" spans="1:185" x14ac:dyDescent="0.25">
      <c r="A621">
        <v>56433</v>
      </c>
      <c r="B621">
        <v>1645</v>
      </c>
      <c r="C621">
        <v>98</v>
      </c>
      <c r="D621">
        <v>264</v>
      </c>
      <c r="E621">
        <v>18</v>
      </c>
      <c r="F621">
        <v>906</v>
      </c>
      <c r="G621">
        <v>80</v>
      </c>
      <c r="H621">
        <v>475</v>
      </c>
      <c r="I621">
        <v>0</v>
      </c>
      <c r="J621">
        <v>72</v>
      </c>
      <c r="K621">
        <v>7</v>
      </c>
      <c r="L621">
        <v>192</v>
      </c>
      <c r="M621">
        <v>11</v>
      </c>
      <c r="N621">
        <v>102</v>
      </c>
      <c r="O621">
        <v>22</v>
      </c>
      <c r="P621">
        <v>98</v>
      </c>
      <c r="Q621">
        <v>6</v>
      </c>
      <c r="R621">
        <v>117</v>
      </c>
      <c r="S621">
        <v>11</v>
      </c>
      <c r="T621">
        <v>246</v>
      </c>
      <c r="U621">
        <v>14</v>
      </c>
      <c r="V621">
        <v>343</v>
      </c>
      <c r="W621">
        <v>27</v>
      </c>
      <c r="X621">
        <v>853</v>
      </c>
      <c r="Y621">
        <v>43</v>
      </c>
      <c r="Z621">
        <v>792</v>
      </c>
      <c r="AA621">
        <v>55</v>
      </c>
      <c r="AB621">
        <v>1583</v>
      </c>
      <c r="AC621">
        <v>88</v>
      </c>
      <c r="AD621">
        <v>2</v>
      </c>
      <c r="AE621">
        <v>0</v>
      </c>
      <c r="AF621">
        <v>20</v>
      </c>
      <c r="AG621">
        <v>0</v>
      </c>
      <c r="AH621">
        <v>3</v>
      </c>
      <c r="AI621">
        <v>0</v>
      </c>
      <c r="AJ621">
        <v>2</v>
      </c>
      <c r="AK621">
        <v>0</v>
      </c>
      <c r="AL621">
        <v>35</v>
      </c>
      <c r="AM621">
        <v>10</v>
      </c>
      <c r="AN621">
        <v>30</v>
      </c>
      <c r="AO621">
        <v>5</v>
      </c>
      <c r="AP621">
        <v>1555</v>
      </c>
      <c r="AQ621">
        <v>83</v>
      </c>
      <c r="AR621">
        <v>331</v>
      </c>
      <c r="AS621">
        <v>27</v>
      </c>
      <c r="AT621">
        <v>1314</v>
      </c>
      <c r="AU621">
        <v>71</v>
      </c>
      <c r="AV621">
        <v>1635</v>
      </c>
      <c r="AW621">
        <v>98</v>
      </c>
      <c r="AX621">
        <v>10</v>
      </c>
      <c r="AY621">
        <v>0</v>
      </c>
      <c r="AZ621">
        <v>10</v>
      </c>
      <c r="BA621">
        <v>0</v>
      </c>
      <c r="BB621">
        <v>0</v>
      </c>
      <c r="BC621">
        <v>0</v>
      </c>
      <c r="BD621">
        <v>80</v>
      </c>
      <c r="BE621">
        <v>3</v>
      </c>
      <c r="BF621">
        <v>475</v>
      </c>
      <c r="BG621">
        <v>10</v>
      </c>
      <c r="BH621">
        <v>465</v>
      </c>
      <c r="BI621">
        <v>41</v>
      </c>
      <c r="BJ621">
        <v>259</v>
      </c>
      <c r="BK621">
        <v>4</v>
      </c>
      <c r="BL621">
        <v>727</v>
      </c>
      <c r="BM621">
        <v>70</v>
      </c>
      <c r="BN621">
        <v>703</v>
      </c>
      <c r="BO621">
        <v>70</v>
      </c>
      <c r="BP621">
        <v>24</v>
      </c>
      <c r="BQ621">
        <v>0</v>
      </c>
      <c r="BR621">
        <v>179</v>
      </c>
      <c r="BS621">
        <v>10</v>
      </c>
      <c r="BT621">
        <v>516</v>
      </c>
      <c r="BU621">
        <v>44</v>
      </c>
      <c r="BV621">
        <v>250</v>
      </c>
      <c r="BW621">
        <v>26</v>
      </c>
      <c r="BX621">
        <v>140</v>
      </c>
      <c r="BY621">
        <v>10</v>
      </c>
      <c r="BZ621">
        <v>161</v>
      </c>
      <c r="CA621">
        <v>12</v>
      </c>
      <c r="CB621">
        <v>274</v>
      </c>
      <c r="CC621">
        <v>15</v>
      </c>
      <c r="CD621">
        <v>829</v>
      </c>
      <c r="CE621">
        <v>55</v>
      </c>
      <c r="CF621">
        <v>538</v>
      </c>
      <c r="CG621">
        <v>28</v>
      </c>
      <c r="CH621">
        <v>98</v>
      </c>
      <c r="CI621">
        <v>1547</v>
      </c>
      <c r="CJ621">
        <v>1122</v>
      </c>
      <c r="CK621">
        <v>819</v>
      </c>
      <c r="CL621">
        <v>1576</v>
      </c>
      <c r="CM621">
        <v>16</v>
      </c>
      <c r="CN621">
        <v>2</v>
      </c>
      <c r="CO621">
        <v>26</v>
      </c>
      <c r="CP621">
        <v>93</v>
      </c>
      <c r="CQ621">
        <v>49</v>
      </c>
      <c r="CR621">
        <v>42</v>
      </c>
      <c r="CS621">
        <v>144</v>
      </c>
      <c r="CT621">
        <v>19</v>
      </c>
      <c r="CU621">
        <v>5</v>
      </c>
      <c r="CV621">
        <v>34</v>
      </c>
      <c r="CW621">
        <v>60</v>
      </c>
      <c r="CX621">
        <v>183</v>
      </c>
      <c r="CY621">
        <v>71</v>
      </c>
      <c r="CZ621">
        <v>9</v>
      </c>
      <c r="DA621">
        <v>40</v>
      </c>
      <c r="DB621">
        <v>50</v>
      </c>
      <c r="DC621">
        <v>21</v>
      </c>
      <c r="DD621">
        <v>50</v>
      </c>
      <c r="DE621">
        <v>305</v>
      </c>
      <c r="DF621">
        <v>481</v>
      </c>
      <c r="DG621">
        <v>410</v>
      </c>
      <c r="DH621">
        <v>82</v>
      </c>
      <c r="DI621">
        <v>27</v>
      </c>
      <c r="DJ621">
        <v>7</v>
      </c>
      <c r="DK621">
        <v>44</v>
      </c>
      <c r="DL621">
        <v>31</v>
      </c>
      <c r="DM621">
        <v>1510</v>
      </c>
      <c r="DN621">
        <v>130</v>
      </c>
      <c r="DO621">
        <v>658</v>
      </c>
      <c r="DP621">
        <v>128</v>
      </c>
      <c r="DQ621">
        <v>5</v>
      </c>
      <c r="DR621">
        <v>17</v>
      </c>
      <c r="DS621">
        <v>17</v>
      </c>
      <c r="DT621">
        <v>3</v>
      </c>
      <c r="DU621">
        <v>7</v>
      </c>
      <c r="DV621">
        <v>57</v>
      </c>
      <c r="DW621">
        <v>786</v>
      </c>
      <c r="DX621" t="s">
        <v>1518</v>
      </c>
      <c r="DY621" t="s">
        <v>1044</v>
      </c>
      <c r="DZ621" t="s">
        <v>1775</v>
      </c>
      <c r="EA621" s="68" t="s">
        <v>700</v>
      </c>
      <c r="EB621">
        <v>56433</v>
      </c>
      <c r="EC621">
        <v>2.1</v>
      </c>
      <c r="ED621">
        <v>8</v>
      </c>
      <c r="EE621">
        <v>5.2</v>
      </c>
      <c r="EF621">
        <v>14.2</v>
      </c>
      <c r="EG621">
        <v>6</v>
      </c>
      <c r="EH621">
        <v>8.1999999999999993</v>
      </c>
      <c r="EI621">
        <v>4.5</v>
      </c>
      <c r="EJ621">
        <v>5.4</v>
      </c>
      <c r="EK621">
        <v>6.1</v>
      </c>
      <c r="EL621">
        <v>4.4000000000000004</v>
      </c>
      <c r="EM621">
        <v>3.1</v>
      </c>
      <c r="EN621">
        <v>3.6</v>
      </c>
      <c r="EO621">
        <v>2.4</v>
      </c>
      <c r="EP621">
        <v>3.5</v>
      </c>
      <c r="EQ621">
        <v>2.1</v>
      </c>
      <c r="ER621">
        <v>100</v>
      </c>
      <c r="ES621">
        <v>48.7</v>
      </c>
      <c r="ET621">
        <v>100</v>
      </c>
      <c r="EU621">
        <v>100</v>
      </c>
      <c r="EV621">
        <v>31.6</v>
      </c>
      <c r="EW621">
        <v>20.3</v>
      </c>
      <c r="EX621">
        <v>2.1</v>
      </c>
      <c r="EY621">
        <v>2.2000000000000002</v>
      </c>
      <c r="EZ621">
        <v>68.8</v>
      </c>
      <c r="FA621">
        <v>68.8</v>
      </c>
      <c r="FC621">
        <v>6</v>
      </c>
      <c r="FD621">
        <v>2.2999999999999998</v>
      </c>
      <c r="FE621">
        <v>5.8</v>
      </c>
      <c r="FF621">
        <v>1.6</v>
      </c>
      <c r="FG621">
        <v>5.0999999999999996</v>
      </c>
      <c r="FH621">
        <v>2.2999999999999998</v>
      </c>
      <c r="FI621">
        <v>3.8</v>
      </c>
      <c r="FJ621">
        <v>4</v>
      </c>
      <c r="FK621">
        <v>44.4</v>
      </c>
      <c r="FL621">
        <v>4.3</v>
      </c>
      <c r="FM621">
        <v>4.5999999999999996</v>
      </c>
      <c r="FN621">
        <v>6</v>
      </c>
      <c r="FO621">
        <v>5.7</v>
      </c>
      <c r="FP621">
        <v>5.7</v>
      </c>
      <c r="FQ621">
        <v>2.7</v>
      </c>
      <c r="FR621">
        <v>3.8</v>
      </c>
      <c r="FS621">
        <v>15</v>
      </c>
      <c r="FZ621" s="115" t="s">
        <v>1871</v>
      </c>
      <c r="GA621" s="115" t="s">
        <v>1871</v>
      </c>
      <c r="GB621" t="s">
        <v>1427</v>
      </c>
      <c r="GC621" s="68" t="s">
        <v>2364</v>
      </c>
    </row>
    <row r="622" spans="1:185" x14ac:dyDescent="0.25">
      <c r="A622">
        <v>56435</v>
      </c>
      <c r="B622">
        <v>2479</v>
      </c>
      <c r="C622">
        <v>206</v>
      </c>
      <c r="D622">
        <v>554</v>
      </c>
      <c r="E622">
        <v>35</v>
      </c>
      <c r="F622">
        <v>1336</v>
      </c>
      <c r="G622">
        <v>171</v>
      </c>
      <c r="H622">
        <v>589</v>
      </c>
      <c r="I622">
        <v>0</v>
      </c>
      <c r="J622">
        <v>188</v>
      </c>
      <c r="K622">
        <v>11</v>
      </c>
      <c r="L622">
        <v>366</v>
      </c>
      <c r="M622">
        <v>24</v>
      </c>
      <c r="N622">
        <v>146</v>
      </c>
      <c r="O622">
        <v>13</v>
      </c>
      <c r="P622">
        <v>253</v>
      </c>
      <c r="Q622">
        <v>40</v>
      </c>
      <c r="R622">
        <v>249</v>
      </c>
      <c r="S622">
        <v>43</v>
      </c>
      <c r="T622">
        <v>279</v>
      </c>
      <c r="U622">
        <v>28</v>
      </c>
      <c r="V622">
        <v>409</v>
      </c>
      <c r="W622">
        <v>47</v>
      </c>
      <c r="X622">
        <v>1242</v>
      </c>
      <c r="Y622">
        <v>122</v>
      </c>
      <c r="Z622">
        <v>1237</v>
      </c>
      <c r="AA622">
        <v>84</v>
      </c>
      <c r="AB622">
        <v>2424</v>
      </c>
      <c r="AC622">
        <v>186</v>
      </c>
      <c r="AD622">
        <v>11</v>
      </c>
      <c r="AE622">
        <v>0</v>
      </c>
      <c r="AF622">
        <v>7</v>
      </c>
      <c r="AG622">
        <v>0</v>
      </c>
      <c r="AH622">
        <v>18</v>
      </c>
      <c r="AI622">
        <v>15</v>
      </c>
      <c r="AJ622">
        <v>0</v>
      </c>
      <c r="AK622">
        <v>0</v>
      </c>
      <c r="AL622">
        <v>19</v>
      </c>
      <c r="AM622">
        <v>5</v>
      </c>
      <c r="AN622">
        <v>37</v>
      </c>
      <c r="AO622">
        <v>7</v>
      </c>
      <c r="AP622">
        <v>2387</v>
      </c>
      <c r="AQ622">
        <v>179</v>
      </c>
      <c r="AR622">
        <v>366</v>
      </c>
      <c r="AS622">
        <v>5</v>
      </c>
      <c r="AT622">
        <v>2113</v>
      </c>
      <c r="AU622">
        <v>201</v>
      </c>
      <c r="AV622">
        <v>2454</v>
      </c>
      <c r="AW622">
        <v>195</v>
      </c>
      <c r="AX622">
        <v>25</v>
      </c>
      <c r="AY622">
        <v>11</v>
      </c>
      <c r="AZ622">
        <v>16</v>
      </c>
      <c r="BA622">
        <v>6</v>
      </c>
      <c r="BB622">
        <v>9</v>
      </c>
      <c r="BC622">
        <v>5</v>
      </c>
      <c r="BD622">
        <v>185</v>
      </c>
      <c r="BE622">
        <v>21</v>
      </c>
      <c r="BF622">
        <v>658</v>
      </c>
      <c r="BG622">
        <v>85</v>
      </c>
      <c r="BH622">
        <v>597</v>
      </c>
      <c r="BI622">
        <v>40</v>
      </c>
      <c r="BJ622">
        <v>339</v>
      </c>
      <c r="BK622">
        <v>12</v>
      </c>
      <c r="BL622">
        <v>1009</v>
      </c>
      <c r="BM622">
        <v>141</v>
      </c>
      <c r="BN622">
        <v>963</v>
      </c>
      <c r="BO622">
        <v>123</v>
      </c>
      <c r="BP622">
        <v>46</v>
      </c>
      <c r="BQ622">
        <v>18</v>
      </c>
      <c r="BR622">
        <v>327</v>
      </c>
      <c r="BS622">
        <v>30</v>
      </c>
      <c r="BT622">
        <v>583</v>
      </c>
      <c r="BU622">
        <v>59</v>
      </c>
      <c r="BV622">
        <v>488</v>
      </c>
      <c r="BW622">
        <v>92</v>
      </c>
      <c r="BX622">
        <v>265</v>
      </c>
      <c r="BY622">
        <v>20</v>
      </c>
      <c r="BZ622">
        <v>397</v>
      </c>
      <c r="CA622">
        <v>38</v>
      </c>
      <c r="CB622">
        <v>568</v>
      </c>
      <c r="CC622">
        <v>42</v>
      </c>
      <c r="CD622">
        <v>1214</v>
      </c>
      <c r="CE622">
        <v>95</v>
      </c>
      <c r="CF622">
        <v>679</v>
      </c>
      <c r="CG622">
        <v>65</v>
      </c>
      <c r="CH622">
        <v>206</v>
      </c>
      <c r="CI622">
        <v>2273</v>
      </c>
      <c r="CJ622">
        <v>1280</v>
      </c>
      <c r="CK622">
        <v>1498</v>
      </c>
      <c r="CL622">
        <v>2286</v>
      </c>
      <c r="CM622">
        <v>43</v>
      </c>
      <c r="CN622">
        <v>11</v>
      </c>
      <c r="CO622">
        <v>46</v>
      </c>
      <c r="CP622">
        <v>122</v>
      </c>
      <c r="CQ622">
        <v>150</v>
      </c>
      <c r="CR622">
        <v>18</v>
      </c>
      <c r="CS622">
        <v>125</v>
      </c>
      <c r="CT622">
        <v>35</v>
      </c>
      <c r="CU622">
        <v>8</v>
      </c>
      <c r="CV622">
        <v>23</v>
      </c>
      <c r="CW622">
        <v>78</v>
      </c>
      <c r="CX622">
        <v>248</v>
      </c>
      <c r="CY622">
        <v>125</v>
      </c>
      <c r="CZ622">
        <v>50</v>
      </c>
      <c r="DA622">
        <v>28</v>
      </c>
      <c r="DB622">
        <v>67</v>
      </c>
      <c r="DC622">
        <v>35</v>
      </c>
      <c r="DD622">
        <v>140</v>
      </c>
      <c r="DE622">
        <v>323</v>
      </c>
      <c r="DF622">
        <v>779</v>
      </c>
      <c r="DG622">
        <v>622</v>
      </c>
      <c r="DH622">
        <v>171</v>
      </c>
      <c r="DI622">
        <v>38</v>
      </c>
      <c r="DJ622">
        <v>36</v>
      </c>
      <c r="DK622">
        <v>119</v>
      </c>
      <c r="DL622">
        <v>65</v>
      </c>
      <c r="DM622">
        <v>2299</v>
      </c>
      <c r="DN622">
        <v>157</v>
      </c>
      <c r="DO622">
        <v>991</v>
      </c>
      <c r="DP622">
        <v>111</v>
      </c>
      <c r="DQ622">
        <v>14</v>
      </c>
      <c r="DR622">
        <v>23</v>
      </c>
      <c r="DS622">
        <v>10</v>
      </c>
      <c r="DT622">
        <v>5</v>
      </c>
      <c r="DU622">
        <v>6</v>
      </c>
      <c r="DV622">
        <v>30</v>
      </c>
      <c r="DW622">
        <v>1102</v>
      </c>
      <c r="DX622" t="s">
        <v>1519</v>
      </c>
      <c r="DY622" t="s">
        <v>1026</v>
      </c>
      <c r="DZ622" t="s">
        <v>1776</v>
      </c>
      <c r="EA622" s="68" t="s">
        <v>700</v>
      </c>
      <c r="EB622">
        <v>56435</v>
      </c>
      <c r="EC622">
        <v>2.4</v>
      </c>
      <c r="ED622">
        <v>5.2</v>
      </c>
      <c r="EE622">
        <v>4.7</v>
      </c>
      <c r="EF622">
        <v>7.4</v>
      </c>
      <c r="EG622">
        <v>6.9</v>
      </c>
      <c r="EH622">
        <v>9.4</v>
      </c>
      <c r="EI622">
        <v>6</v>
      </c>
      <c r="EJ622">
        <v>3.7</v>
      </c>
      <c r="EK622">
        <v>4.5</v>
      </c>
      <c r="EL622">
        <v>4</v>
      </c>
      <c r="EM622">
        <v>3.3</v>
      </c>
      <c r="EN622">
        <v>2.9</v>
      </c>
      <c r="EO622">
        <v>3</v>
      </c>
      <c r="EP622">
        <v>2.4</v>
      </c>
      <c r="EQ622">
        <v>2.2000000000000002</v>
      </c>
      <c r="ER622">
        <v>65.599999999999994</v>
      </c>
      <c r="ES622">
        <v>82.3</v>
      </c>
      <c r="ET622">
        <v>27.1</v>
      </c>
      <c r="EV622">
        <v>25.6</v>
      </c>
      <c r="EW622">
        <v>20.5</v>
      </c>
      <c r="EX622">
        <v>2.2999999999999998</v>
      </c>
      <c r="EY622">
        <v>2.4</v>
      </c>
      <c r="EZ622">
        <v>25.4</v>
      </c>
      <c r="FA622">
        <v>25.1</v>
      </c>
      <c r="FB622">
        <v>48.1</v>
      </c>
      <c r="FC622">
        <v>1.3</v>
      </c>
      <c r="FD622">
        <v>2.8</v>
      </c>
      <c r="FE622">
        <v>6.4</v>
      </c>
      <c r="FF622">
        <v>4.5</v>
      </c>
      <c r="FG622">
        <v>2.2999999999999998</v>
      </c>
      <c r="FH622">
        <v>3.2</v>
      </c>
      <c r="FI622">
        <v>3.7</v>
      </c>
      <c r="FJ622">
        <v>3.6</v>
      </c>
      <c r="FK622">
        <v>18.2</v>
      </c>
      <c r="FL622">
        <v>4.5999999999999996</v>
      </c>
      <c r="FM622">
        <v>4.4000000000000004</v>
      </c>
      <c r="FN622">
        <v>4.8</v>
      </c>
      <c r="FO622">
        <v>4.7</v>
      </c>
      <c r="FP622">
        <v>3.6</v>
      </c>
      <c r="FQ622">
        <v>3.7</v>
      </c>
      <c r="FR622">
        <v>4.2</v>
      </c>
      <c r="FS622">
        <v>19</v>
      </c>
      <c r="FZ622" s="115" t="s">
        <v>1871</v>
      </c>
      <c r="GA622" s="115" t="s">
        <v>1871</v>
      </c>
      <c r="GB622" t="s">
        <v>1428</v>
      </c>
      <c r="GC622" s="68" t="s">
        <v>2364</v>
      </c>
    </row>
    <row r="623" spans="1:185" x14ac:dyDescent="0.25">
      <c r="A623">
        <v>56437</v>
      </c>
      <c r="B623">
        <v>1458</v>
      </c>
      <c r="C623">
        <v>209</v>
      </c>
      <c r="D623">
        <v>472</v>
      </c>
      <c r="E623">
        <v>70</v>
      </c>
      <c r="F623">
        <v>710</v>
      </c>
      <c r="G623">
        <v>122</v>
      </c>
      <c r="H623">
        <v>276</v>
      </c>
      <c r="I623">
        <v>17</v>
      </c>
      <c r="J623">
        <v>120</v>
      </c>
      <c r="K623">
        <v>27</v>
      </c>
      <c r="L623">
        <v>352</v>
      </c>
      <c r="M623">
        <v>43</v>
      </c>
      <c r="N623">
        <v>152</v>
      </c>
      <c r="O623">
        <v>27</v>
      </c>
      <c r="P623">
        <v>76</v>
      </c>
      <c r="Q623">
        <v>12</v>
      </c>
      <c r="R623">
        <v>171</v>
      </c>
      <c r="S623">
        <v>37</v>
      </c>
      <c r="T623">
        <v>189</v>
      </c>
      <c r="U623">
        <v>36</v>
      </c>
      <c r="V623">
        <v>122</v>
      </c>
      <c r="W623">
        <v>10</v>
      </c>
      <c r="X623">
        <v>757</v>
      </c>
      <c r="Y623">
        <v>104</v>
      </c>
      <c r="Z623">
        <v>701</v>
      </c>
      <c r="AA623">
        <v>105</v>
      </c>
      <c r="AB623">
        <v>1359</v>
      </c>
      <c r="AC623">
        <v>209</v>
      </c>
      <c r="AD623">
        <v>37</v>
      </c>
      <c r="AE623">
        <v>0</v>
      </c>
      <c r="AF623">
        <v>3</v>
      </c>
      <c r="AG623">
        <v>0</v>
      </c>
      <c r="AH623">
        <v>0</v>
      </c>
      <c r="AI623">
        <v>0</v>
      </c>
      <c r="AJ623">
        <v>0</v>
      </c>
      <c r="AK623">
        <v>0</v>
      </c>
      <c r="AL623">
        <v>59</v>
      </c>
      <c r="AM623">
        <v>0</v>
      </c>
      <c r="AN623">
        <v>0</v>
      </c>
      <c r="AO623">
        <v>0</v>
      </c>
      <c r="AP623">
        <v>1359</v>
      </c>
      <c r="AQ623">
        <v>209</v>
      </c>
      <c r="AR623">
        <v>207</v>
      </c>
      <c r="AS623">
        <v>13</v>
      </c>
      <c r="AT623">
        <v>1251</v>
      </c>
      <c r="AU623">
        <v>196</v>
      </c>
      <c r="AV623">
        <v>1445</v>
      </c>
      <c r="AW623">
        <v>207</v>
      </c>
      <c r="AX623">
        <v>13</v>
      </c>
      <c r="AY623">
        <v>2</v>
      </c>
      <c r="AZ623">
        <v>6</v>
      </c>
      <c r="BA623">
        <v>0</v>
      </c>
      <c r="BB623">
        <v>7</v>
      </c>
      <c r="BC623">
        <v>2</v>
      </c>
      <c r="BD623">
        <v>129</v>
      </c>
      <c r="BE623">
        <v>47</v>
      </c>
      <c r="BF623">
        <v>260</v>
      </c>
      <c r="BG623">
        <v>29</v>
      </c>
      <c r="BH623">
        <v>308</v>
      </c>
      <c r="BI623">
        <v>31</v>
      </c>
      <c r="BJ623">
        <v>137</v>
      </c>
      <c r="BK623">
        <v>5</v>
      </c>
      <c r="BL623">
        <v>552</v>
      </c>
      <c r="BM623">
        <v>82</v>
      </c>
      <c r="BN623">
        <v>539</v>
      </c>
      <c r="BO623">
        <v>79</v>
      </c>
      <c r="BP623">
        <v>13</v>
      </c>
      <c r="BQ623">
        <v>3</v>
      </c>
      <c r="BR623">
        <v>158</v>
      </c>
      <c r="BS623">
        <v>40</v>
      </c>
      <c r="BT623">
        <v>384</v>
      </c>
      <c r="BU623">
        <v>49</v>
      </c>
      <c r="BV623">
        <v>192</v>
      </c>
      <c r="BW623">
        <v>33</v>
      </c>
      <c r="BX623">
        <v>134</v>
      </c>
      <c r="BY623">
        <v>40</v>
      </c>
      <c r="BZ623">
        <v>173</v>
      </c>
      <c r="CA623">
        <v>64</v>
      </c>
      <c r="CB623">
        <v>412</v>
      </c>
      <c r="CC623">
        <v>101</v>
      </c>
      <c r="CD623">
        <v>716</v>
      </c>
      <c r="CE623">
        <v>96</v>
      </c>
      <c r="CF623">
        <v>308</v>
      </c>
      <c r="CG623">
        <v>12</v>
      </c>
      <c r="CH623">
        <v>209</v>
      </c>
      <c r="CI623">
        <v>1249</v>
      </c>
      <c r="CJ623">
        <v>960</v>
      </c>
      <c r="CK623">
        <v>548</v>
      </c>
      <c r="CL623">
        <v>1238</v>
      </c>
      <c r="CM623">
        <v>121</v>
      </c>
      <c r="CN623">
        <v>83</v>
      </c>
      <c r="CO623">
        <v>65</v>
      </c>
      <c r="CP623">
        <v>34</v>
      </c>
      <c r="CQ623">
        <v>79</v>
      </c>
      <c r="CR623">
        <v>24</v>
      </c>
      <c r="CS623">
        <v>47</v>
      </c>
      <c r="CT623">
        <v>69</v>
      </c>
      <c r="CU623">
        <v>18</v>
      </c>
      <c r="CV623">
        <v>17</v>
      </c>
      <c r="CW623">
        <v>19</v>
      </c>
      <c r="CX623">
        <v>189</v>
      </c>
      <c r="CY623">
        <v>20</v>
      </c>
      <c r="CZ623">
        <v>24</v>
      </c>
      <c r="DA623">
        <v>15</v>
      </c>
      <c r="DB623">
        <v>39</v>
      </c>
      <c r="DC623">
        <v>17</v>
      </c>
      <c r="DD623">
        <v>49</v>
      </c>
      <c r="DE623">
        <v>165</v>
      </c>
      <c r="DF623">
        <v>379</v>
      </c>
      <c r="DG623">
        <v>312</v>
      </c>
      <c r="DH623">
        <v>130</v>
      </c>
      <c r="DI623">
        <v>35</v>
      </c>
      <c r="DJ623">
        <v>20</v>
      </c>
      <c r="DK623">
        <v>32</v>
      </c>
      <c r="DL623">
        <v>26</v>
      </c>
      <c r="DM623">
        <v>1218</v>
      </c>
      <c r="DN623">
        <v>214</v>
      </c>
      <c r="DO623">
        <v>417</v>
      </c>
      <c r="DP623">
        <v>127</v>
      </c>
      <c r="DQ623">
        <v>29</v>
      </c>
      <c r="DR623">
        <v>16</v>
      </c>
      <c r="DS623">
        <v>0</v>
      </c>
      <c r="DT623">
        <v>12</v>
      </c>
      <c r="DU623">
        <v>18</v>
      </c>
      <c r="DV623">
        <v>22</v>
      </c>
      <c r="DW623">
        <v>544</v>
      </c>
      <c r="DX623" t="s">
        <v>1519</v>
      </c>
      <c r="DY623" t="s">
        <v>1092</v>
      </c>
      <c r="DZ623" t="s">
        <v>1777</v>
      </c>
      <c r="EA623" s="68" t="s">
        <v>700</v>
      </c>
      <c r="EB623">
        <v>56437</v>
      </c>
      <c r="EC623">
        <v>4.5999999999999996</v>
      </c>
      <c r="ED623">
        <v>12.1</v>
      </c>
      <c r="EE623">
        <v>7.6</v>
      </c>
      <c r="EF623">
        <v>12.9</v>
      </c>
      <c r="EG623">
        <v>9.6</v>
      </c>
      <c r="EH623">
        <v>9.9</v>
      </c>
      <c r="EI623">
        <v>10.6</v>
      </c>
      <c r="EJ623">
        <v>7.1</v>
      </c>
      <c r="EK623">
        <v>2.9</v>
      </c>
      <c r="EL623">
        <v>7.5</v>
      </c>
      <c r="EM623">
        <v>5.4</v>
      </c>
      <c r="EN623">
        <v>7.3</v>
      </c>
      <c r="EO623">
        <v>4.4000000000000004</v>
      </c>
      <c r="EP623">
        <v>5.9</v>
      </c>
      <c r="EQ623">
        <v>4.9000000000000004</v>
      </c>
      <c r="ER623">
        <v>35.5</v>
      </c>
      <c r="ES623">
        <v>100</v>
      </c>
      <c r="EV623">
        <v>25.2</v>
      </c>
      <c r="EX623">
        <v>4.9000000000000004</v>
      </c>
      <c r="EY623">
        <v>4.7</v>
      </c>
      <c r="EZ623">
        <v>24.3</v>
      </c>
      <c r="FA623">
        <v>88.8</v>
      </c>
      <c r="FB623">
        <v>42.4</v>
      </c>
      <c r="FC623">
        <v>9.5</v>
      </c>
      <c r="FD623">
        <v>5.2</v>
      </c>
      <c r="FE623">
        <v>16.600000000000001</v>
      </c>
      <c r="FF623">
        <v>7</v>
      </c>
      <c r="FG623">
        <v>4.5</v>
      </c>
      <c r="FH623">
        <v>3.5</v>
      </c>
      <c r="FI623">
        <v>5</v>
      </c>
      <c r="FJ623">
        <v>5.0999999999999996</v>
      </c>
      <c r="FK623">
        <v>23.2</v>
      </c>
      <c r="FL623">
        <v>12.4</v>
      </c>
      <c r="FM623">
        <v>5.7</v>
      </c>
      <c r="FN623">
        <v>6.5</v>
      </c>
      <c r="FO623">
        <v>14.3</v>
      </c>
      <c r="FP623">
        <v>12.1</v>
      </c>
      <c r="FQ623">
        <v>6.6</v>
      </c>
      <c r="FR623">
        <v>3.3</v>
      </c>
      <c r="FS623">
        <v>49</v>
      </c>
      <c r="FZ623" t="s">
        <v>1871</v>
      </c>
      <c r="GA623" t="s">
        <v>1872</v>
      </c>
      <c r="GB623" t="s">
        <v>1429</v>
      </c>
      <c r="GC623" s="68" t="s">
        <v>2364</v>
      </c>
    </row>
    <row r="624" spans="1:185" x14ac:dyDescent="0.25">
      <c r="A624">
        <v>56438</v>
      </c>
      <c r="B624">
        <v>2922</v>
      </c>
      <c r="C624">
        <v>257</v>
      </c>
      <c r="D624">
        <v>770</v>
      </c>
      <c r="E624">
        <v>92</v>
      </c>
      <c r="F624">
        <v>1638</v>
      </c>
      <c r="G624">
        <v>163</v>
      </c>
      <c r="H624">
        <v>514</v>
      </c>
      <c r="I624">
        <v>2</v>
      </c>
      <c r="J624">
        <v>225</v>
      </c>
      <c r="K624">
        <v>35</v>
      </c>
      <c r="L624">
        <v>545</v>
      </c>
      <c r="M624">
        <v>57</v>
      </c>
      <c r="N624">
        <v>203</v>
      </c>
      <c r="O624">
        <v>40</v>
      </c>
      <c r="P624">
        <v>266</v>
      </c>
      <c r="Q624">
        <v>38</v>
      </c>
      <c r="R624">
        <v>327</v>
      </c>
      <c r="S624">
        <v>34</v>
      </c>
      <c r="T624">
        <v>416</v>
      </c>
      <c r="U624">
        <v>36</v>
      </c>
      <c r="V624">
        <v>426</v>
      </c>
      <c r="W624">
        <v>15</v>
      </c>
      <c r="X624">
        <v>1511</v>
      </c>
      <c r="Y624">
        <v>143</v>
      </c>
      <c r="Z624">
        <v>1411</v>
      </c>
      <c r="AA624">
        <v>114</v>
      </c>
      <c r="AB624">
        <v>2722</v>
      </c>
      <c r="AC624">
        <v>241</v>
      </c>
      <c r="AD624">
        <v>45</v>
      </c>
      <c r="AE624">
        <v>0</v>
      </c>
      <c r="AF624">
        <v>22</v>
      </c>
      <c r="AG624">
        <v>0</v>
      </c>
      <c r="AH624">
        <v>35</v>
      </c>
      <c r="AI624">
        <v>8</v>
      </c>
      <c r="AJ624">
        <v>7</v>
      </c>
      <c r="AK624">
        <v>0</v>
      </c>
      <c r="AL624">
        <v>91</v>
      </c>
      <c r="AM624">
        <v>8</v>
      </c>
      <c r="AN624">
        <v>32</v>
      </c>
      <c r="AO624">
        <v>1</v>
      </c>
      <c r="AP624">
        <v>2713</v>
      </c>
      <c r="AQ624">
        <v>240</v>
      </c>
      <c r="AR624">
        <v>436</v>
      </c>
      <c r="AS624">
        <v>9</v>
      </c>
      <c r="AT624">
        <v>2486</v>
      </c>
      <c r="AU624">
        <v>248</v>
      </c>
      <c r="AV624">
        <v>2885</v>
      </c>
      <c r="AW624">
        <v>253</v>
      </c>
      <c r="AX624">
        <v>37</v>
      </c>
      <c r="AY624">
        <v>4</v>
      </c>
      <c r="AZ624">
        <v>17</v>
      </c>
      <c r="BA624">
        <v>0</v>
      </c>
      <c r="BB624">
        <v>20</v>
      </c>
      <c r="BC624">
        <v>4</v>
      </c>
      <c r="BD624">
        <v>160</v>
      </c>
      <c r="BE624">
        <v>47</v>
      </c>
      <c r="BF624">
        <v>767</v>
      </c>
      <c r="BG624">
        <v>39</v>
      </c>
      <c r="BH624">
        <v>738</v>
      </c>
      <c r="BI624">
        <v>31</v>
      </c>
      <c r="BJ624">
        <v>284</v>
      </c>
      <c r="BK624">
        <v>8</v>
      </c>
      <c r="BL624">
        <v>1283</v>
      </c>
      <c r="BM624">
        <v>120</v>
      </c>
      <c r="BN624">
        <v>1247</v>
      </c>
      <c r="BO624">
        <v>113</v>
      </c>
      <c r="BP624">
        <v>36</v>
      </c>
      <c r="BQ624">
        <v>7</v>
      </c>
      <c r="BR624">
        <v>355</v>
      </c>
      <c r="BS624">
        <v>43</v>
      </c>
      <c r="BT624">
        <v>950</v>
      </c>
      <c r="BU624">
        <v>81</v>
      </c>
      <c r="BV624">
        <v>407</v>
      </c>
      <c r="BW624">
        <v>51</v>
      </c>
      <c r="BX624">
        <v>281</v>
      </c>
      <c r="BY624">
        <v>31</v>
      </c>
      <c r="BZ624">
        <v>286</v>
      </c>
      <c r="CA624">
        <v>14</v>
      </c>
      <c r="CB624">
        <v>563</v>
      </c>
      <c r="CC624">
        <v>72</v>
      </c>
      <c r="CD624">
        <v>1572</v>
      </c>
      <c r="CE624">
        <v>160</v>
      </c>
      <c r="CF624">
        <v>779</v>
      </c>
      <c r="CG624">
        <v>25</v>
      </c>
      <c r="CH624">
        <v>257</v>
      </c>
      <c r="CI624">
        <v>2665</v>
      </c>
      <c r="CJ624">
        <v>1992</v>
      </c>
      <c r="CK624">
        <v>1169</v>
      </c>
      <c r="CL624">
        <v>2553</v>
      </c>
      <c r="CM624">
        <v>168</v>
      </c>
      <c r="CN624">
        <v>50</v>
      </c>
      <c r="CO624">
        <v>122</v>
      </c>
      <c r="CP624">
        <v>91</v>
      </c>
      <c r="CQ624">
        <v>317</v>
      </c>
      <c r="CR624">
        <v>36</v>
      </c>
      <c r="CS624">
        <v>121</v>
      </c>
      <c r="CT624">
        <v>57</v>
      </c>
      <c r="CU624">
        <v>23</v>
      </c>
      <c r="CV624">
        <v>56</v>
      </c>
      <c r="CW624">
        <v>61</v>
      </c>
      <c r="CX624">
        <v>304</v>
      </c>
      <c r="CY624">
        <v>60</v>
      </c>
      <c r="CZ624">
        <v>59</v>
      </c>
      <c r="DA624">
        <v>55</v>
      </c>
      <c r="DB624">
        <v>53</v>
      </c>
      <c r="DC624">
        <v>49</v>
      </c>
      <c r="DD624">
        <v>115</v>
      </c>
      <c r="DE624">
        <v>296</v>
      </c>
      <c r="DF624">
        <v>807</v>
      </c>
      <c r="DG624">
        <v>703</v>
      </c>
      <c r="DH624">
        <v>263</v>
      </c>
      <c r="DI624">
        <v>43</v>
      </c>
      <c r="DJ624">
        <v>25</v>
      </c>
      <c r="DK624">
        <v>61</v>
      </c>
      <c r="DL624">
        <v>30</v>
      </c>
      <c r="DM624">
        <v>2692</v>
      </c>
      <c r="DN624">
        <v>189</v>
      </c>
      <c r="DO624">
        <v>959</v>
      </c>
      <c r="DP624">
        <v>144</v>
      </c>
      <c r="DQ624">
        <v>32</v>
      </c>
      <c r="DR624">
        <v>22</v>
      </c>
      <c r="DS624">
        <v>18</v>
      </c>
      <c r="DT624">
        <v>12</v>
      </c>
      <c r="DU624">
        <v>9</v>
      </c>
      <c r="DV624">
        <v>30</v>
      </c>
      <c r="DW624">
        <v>1103</v>
      </c>
      <c r="DX624" t="s">
        <v>1519</v>
      </c>
      <c r="DY624" t="s">
        <v>1092</v>
      </c>
      <c r="DZ624" t="s">
        <v>1778</v>
      </c>
      <c r="EA624" s="68" t="s">
        <v>700</v>
      </c>
      <c r="EB624">
        <v>56438</v>
      </c>
      <c r="EC624">
        <v>3</v>
      </c>
      <c r="ED624">
        <v>16.2</v>
      </c>
      <c r="EE624">
        <v>3.9</v>
      </c>
      <c r="EF624">
        <v>10.7</v>
      </c>
      <c r="EG624">
        <v>9.5</v>
      </c>
      <c r="EH624">
        <v>5.8</v>
      </c>
      <c r="EI624">
        <v>3.5</v>
      </c>
      <c r="EJ624">
        <v>2.1</v>
      </c>
      <c r="EK624">
        <v>0.9</v>
      </c>
      <c r="EL624">
        <v>6</v>
      </c>
      <c r="EM624">
        <v>2.9</v>
      </c>
      <c r="EN624">
        <v>0.5</v>
      </c>
      <c r="EO624">
        <v>3.2</v>
      </c>
      <c r="EP624">
        <v>3.2</v>
      </c>
      <c r="EQ624">
        <v>3.1</v>
      </c>
      <c r="ER624">
        <v>31.1</v>
      </c>
      <c r="ES624">
        <v>46.4</v>
      </c>
      <c r="ET624">
        <v>24.5</v>
      </c>
      <c r="EU624">
        <v>82.3</v>
      </c>
      <c r="EV624">
        <v>12.3</v>
      </c>
      <c r="EW624">
        <v>8.3000000000000007</v>
      </c>
      <c r="EX624">
        <v>3.1</v>
      </c>
      <c r="EY624">
        <v>3</v>
      </c>
      <c r="EZ624">
        <v>14.6</v>
      </c>
      <c r="FA624">
        <v>52.8</v>
      </c>
      <c r="FB624">
        <v>24.4</v>
      </c>
      <c r="FC624">
        <v>2.4</v>
      </c>
      <c r="FD624">
        <v>3.4</v>
      </c>
      <c r="FE624">
        <v>14.8</v>
      </c>
      <c r="FF624">
        <v>2.2000000000000002</v>
      </c>
      <c r="FG624">
        <v>2.7</v>
      </c>
      <c r="FH624">
        <v>1.8</v>
      </c>
      <c r="FI624">
        <v>2.8</v>
      </c>
      <c r="FJ624">
        <v>2.8</v>
      </c>
      <c r="FK624">
        <v>18.2</v>
      </c>
      <c r="FL624">
        <v>5.7</v>
      </c>
      <c r="FM624">
        <v>2.7</v>
      </c>
      <c r="FN624">
        <v>5.0999999999999996</v>
      </c>
      <c r="FO624">
        <v>6.7</v>
      </c>
      <c r="FP624">
        <v>6.1</v>
      </c>
      <c r="FQ624">
        <v>4.3</v>
      </c>
      <c r="FR624">
        <v>1.9</v>
      </c>
      <c r="FS624">
        <v>10</v>
      </c>
      <c r="FZ624" s="115" t="s">
        <v>1871</v>
      </c>
      <c r="GA624" s="115" t="s">
        <v>1871</v>
      </c>
      <c r="GB624" t="s">
        <v>1430</v>
      </c>
      <c r="GC624" s="68" t="s">
        <v>2364</v>
      </c>
    </row>
    <row r="625" spans="1:185" x14ac:dyDescent="0.25">
      <c r="A625">
        <v>56441</v>
      </c>
      <c r="B625">
        <v>3684</v>
      </c>
      <c r="C625">
        <v>283</v>
      </c>
      <c r="D625">
        <v>863</v>
      </c>
      <c r="E625">
        <v>35</v>
      </c>
      <c r="F625">
        <v>1983</v>
      </c>
      <c r="G625">
        <v>248</v>
      </c>
      <c r="H625">
        <v>838</v>
      </c>
      <c r="I625">
        <v>0</v>
      </c>
      <c r="J625">
        <v>244</v>
      </c>
      <c r="K625">
        <v>7</v>
      </c>
      <c r="L625">
        <v>619</v>
      </c>
      <c r="M625">
        <v>28</v>
      </c>
      <c r="N625">
        <v>296</v>
      </c>
      <c r="O625">
        <v>10</v>
      </c>
      <c r="P625">
        <v>313</v>
      </c>
      <c r="Q625">
        <v>63</v>
      </c>
      <c r="R625">
        <v>309</v>
      </c>
      <c r="S625">
        <v>25</v>
      </c>
      <c r="T625">
        <v>480</v>
      </c>
      <c r="U625">
        <v>68</v>
      </c>
      <c r="V625">
        <v>585</v>
      </c>
      <c r="W625">
        <v>82</v>
      </c>
      <c r="X625">
        <v>1791</v>
      </c>
      <c r="Y625">
        <v>81</v>
      </c>
      <c r="Z625">
        <v>1893</v>
      </c>
      <c r="AA625">
        <v>202</v>
      </c>
      <c r="AB625">
        <v>3497</v>
      </c>
      <c r="AC625">
        <v>283</v>
      </c>
      <c r="AD625">
        <v>8</v>
      </c>
      <c r="AE625">
        <v>0</v>
      </c>
      <c r="AF625">
        <v>53</v>
      </c>
      <c r="AG625">
        <v>0</v>
      </c>
      <c r="AH625">
        <v>5</v>
      </c>
      <c r="AI625">
        <v>0</v>
      </c>
      <c r="AJ625">
        <v>0</v>
      </c>
      <c r="AK625">
        <v>0</v>
      </c>
      <c r="AL625">
        <v>121</v>
      </c>
      <c r="AM625">
        <v>0</v>
      </c>
      <c r="AN625">
        <v>119</v>
      </c>
      <c r="AO625">
        <v>55</v>
      </c>
      <c r="AP625">
        <v>3392</v>
      </c>
      <c r="AQ625">
        <v>228</v>
      </c>
      <c r="AR625">
        <v>827</v>
      </c>
      <c r="AS625">
        <v>93</v>
      </c>
      <c r="AT625">
        <v>2857</v>
      </c>
      <c r="AU625">
        <v>190</v>
      </c>
      <c r="AV625">
        <v>3642</v>
      </c>
      <c r="AW625">
        <v>276</v>
      </c>
      <c r="AX625">
        <v>42</v>
      </c>
      <c r="AY625">
        <v>7</v>
      </c>
      <c r="AZ625">
        <v>26</v>
      </c>
      <c r="BA625">
        <v>0</v>
      </c>
      <c r="BB625">
        <v>16</v>
      </c>
      <c r="BC625">
        <v>7</v>
      </c>
      <c r="BD625">
        <v>304</v>
      </c>
      <c r="BE625">
        <v>40</v>
      </c>
      <c r="BF625">
        <v>961</v>
      </c>
      <c r="BG625">
        <v>127</v>
      </c>
      <c r="BH625">
        <v>850</v>
      </c>
      <c r="BI625">
        <v>64</v>
      </c>
      <c r="BJ625">
        <v>410</v>
      </c>
      <c r="BK625">
        <v>7</v>
      </c>
      <c r="BL625">
        <v>1425</v>
      </c>
      <c r="BM625">
        <v>96</v>
      </c>
      <c r="BN625">
        <v>1338</v>
      </c>
      <c r="BO625">
        <v>87</v>
      </c>
      <c r="BP625">
        <v>87</v>
      </c>
      <c r="BQ625">
        <v>9</v>
      </c>
      <c r="BR625">
        <v>558</v>
      </c>
      <c r="BS625">
        <v>152</v>
      </c>
      <c r="BT625">
        <v>907</v>
      </c>
      <c r="BU625">
        <v>59</v>
      </c>
      <c r="BV625">
        <v>655</v>
      </c>
      <c r="BW625">
        <v>81</v>
      </c>
      <c r="BX625">
        <v>421</v>
      </c>
      <c r="BY625">
        <v>108</v>
      </c>
      <c r="BZ625">
        <v>613</v>
      </c>
      <c r="CA625">
        <v>68</v>
      </c>
      <c r="CB625">
        <v>912</v>
      </c>
      <c r="CC625">
        <v>78</v>
      </c>
      <c r="CD625">
        <v>1794</v>
      </c>
      <c r="CE625">
        <v>196</v>
      </c>
      <c r="CF625">
        <v>970</v>
      </c>
      <c r="CG625">
        <v>5</v>
      </c>
      <c r="CH625">
        <v>283</v>
      </c>
      <c r="CI625">
        <v>3401</v>
      </c>
      <c r="CJ625">
        <v>2261</v>
      </c>
      <c r="CK625">
        <v>1839</v>
      </c>
      <c r="CL625">
        <v>3572</v>
      </c>
      <c r="CM625">
        <v>80</v>
      </c>
      <c r="CN625">
        <v>5</v>
      </c>
      <c r="CO625">
        <v>37</v>
      </c>
      <c r="CP625">
        <v>137</v>
      </c>
      <c r="CQ625">
        <v>201</v>
      </c>
      <c r="CR625">
        <v>10</v>
      </c>
      <c r="CS625">
        <v>151</v>
      </c>
      <c r="CT625">
        <v>42</v>
      </c>
      <c r="CU625">
        <v>21</v>
      </c>
      <c r="CV625">
        <v>49</v>
      </c>
      <c r="CW625">
        <v>75</v>
      </c>
      <c r="CX625">
        <v>348</v>
      </c>
      <c r="CY625">
        <v>255</v>
      </c>
      <c r="CZ625">
        <v>104</v>
      </c>
      <c r="DA625">
        <v>49</v>
      </c>
      <c r="DB625">
        <v>81</v>
      </c>
      <c r="DC625">
        <v>74</v>
      </c>
      <c r="DD625">
        <v>196</v>
      </c>
      <c r="DE625">
        <v>601</v>
      </c>
      <c r="DF625">
        <v>980</v>
      </c>
      <c r="DG625">
        <v>725</v>
      </c>
      <c r="DH625">
        <v>176</v>
      </c>
      <c r="DI625">
        <v>89</v>
      </c>
      <c r="DJ625">
        <v>59</v>
      </c>
      <c r="DK625">
        <v>166</v>
      </c>
      <c r="DL625">
        <v>107</v>
      </c>
      <c r="DM625">
        <v>2982</v>
      </c>
      <c r="DN625">
        <v>854</v>
      </c>
      <c r="DO625">
        <v>1080</v>
      </c>
      <c r="DP625">
        <v>501</v>
      </c>
      <c r="DQ625">
        <v>52</v>
      </c>
      <c r="DR625">
        <v>74</v>
      </c>
      <c r="DS625">
        <v>63</v>
      </c>
      <c r="DT625">
        <v>25</v>
      </c>
      <c r="DU625">
        <v>65</v>
      </c>
      <c r="DV625">
        <v>203</v>
      </c>
      <c r="DW625">
        <v>1581</v>
      </c>
      <c r="DX625" t="s">
        <v>1519</v>
      </c>
      <c r="DY625" t="s">
        <v>1033</v>
      </c>
      <c r="DZ625" t="s">
        <v>1779</v>
      </c>
      <c r="EA625" s="68" t="s">
        <v>700</v>
      </c>
      <c r="EB625">
        <v>56441</v>
      </c>
      <c r="EC625">
        <v>3</v>
      </c>
      <c r="ED625">
        <v>2.7</v>
      </c>
      <c r="EE625">
        <v>3.8</v>
      </c>
      <c r="EF625">
        <v>3.5</v>
      </c>
      <c r="EG625">
        <v>14.1</v>
      </c>
      <c r="EH625">
        <v>5</v>
      </c>
      <c r="EI625">
        <v>14</v>
      </c>
      <c r="EJ625">
        <v>8.4</v>
      </c>
      <c r="EK625">
        <v>3.9</v>
      </c>
      <c r="EL625">
        <v>3</v>
      </c>
      <c r="EM625">
        <v>5.2</v>
      </c>
      <c r="EN625">
        <v>2.1</v>
      </c>
      <c r="EO625">
        <v>2</v>
      </c>
      <c r="EP625">
        <v>4.5999999999999996</v>
      </c>
      <c r="EQ625">
        <v>3.1</v>
      </c>
      <c r="ER625">
        <v>76.900000000000006</v>
      </c>
      <c r="ES625">
        <v>27.5</v>
      </c>
      <c r="ET625">
        <v>97.3</v>
      </c>
      <c r="EV625">
        <v>13.4</v>
      </c>
      <c r="EW625">
        <v>21.5</v>
      </c>
      <c r="EX625">
        <v>2</v>
      </c>
      <c r="EY625">
        <v>3</v>
      </c>
      <c r="EZ625">
        <v>18.2</v>
      </c>
      <c r="FA625">
        <v>42.7</v>
      </c>
      <c r="FB625">
        <v>45.9</v>
      </c>
      <c r="FC625">
        <v>10.9</v>
      </c>
      <c r="FD625">
        <v>2.1</v>
      </c>
      <c r="FE625">
        <v>10.8</v>
      </c>
      <c r="FF625">
        <v>7.2</v>
      </c>
      <c r="FG625">
        <v>4.5999999999999996</v>
      </c>
      <c r="FH625">
        <v>1.7</v>
      </c>
      <c r="FI625">
        <v>2.5</v>
      </c>
      <c r="FJ625">
        <v>2.8</v>
      </c>
      <c r="FK625">
        <v>9.4</v>
      </c>
      <c r="FL625">
        <v>16</v>
      </c>
      <c r="FM625">
        <v>3.5</v>
      </c>
      <c r="FN625">
        <v>5.7</v>
      </c>
      <c r="FO625">
        <v>16.3</v>
      </c>
      <c r="FP625">
        <v>4.4000000000000004</v>
      </c>
      <c r="FQ625">
        <v>5.5</v>
      </c>
      <c r="FR625">
        <v>0.6</v>
      </c>
      <c r="FS625">
        <v>42</v>
      </c>
      <c r="FZ625" s="115" t="s">
        <v>1871</v>
      </c>
      <c r="GA625" s="115" t="s">
        <v>1871</v>
      </c>
      <c r="GB625" t="s">
        <v>1431</v>
      </c>
      <c r="GC625" s="68" t="s">
        <v>2364</v>
      </c>
    </row>
    <row r="626" spans="1:185" x14ac:dyDescent="0.25">
      <c r="A626">
        <v>56444</v>
      </c>
      <c r="B626">
        <v>3091</v>
      </c>
      <c r="C626">
        <v>192</v>
      </c>
      <c r="D626">
        <v>559</v>
      </c>
      <c r="E626">
        <v>37</v>
      </c>
      <c r="F626">
        <v>1548</v>
      </c>
      <c r="G626">
        <v>155</v>
      </c>
      <c r="H626">
        <v>984</v>
      </c>
      <c r="I626">
        <v>0</v>
      </c>
      <c r="J626">
        <v>149</v>
      </c>
      <c r="K626">
        <v>0</v>
      </c>
      <c r="L626">
        <v>410</v>
      </c>
      <c r="M626">
        <v>37</v>
      </c>
      <c r="N626">
        <v>95</v>
      </c>
      <c r="O626">
        <v>5</v>
      </c>
      <c r="P626">
        <v>211</v>
      </c>
      <c r="Q626">
        <v>45</v>
      </c>
      <c r="R626">
        <v>211</v>
      </c>
      <c r="S626">
        <v>54</v>
      </c>
      <c r="T626">
        <v>433</v>
      </c>
      <c r="U626">
        <v>24</v>
      </c>
      <c r="V626">
        <v>598</v>
      </c>
      <c r="W626">
        <v>27</v>
      </c>
      <c r="X626">
        <v>1568</v>
      </c>
      <c r="Y626">
        <v>106</v>
      </c>
      <c r="Z626">
        <v>1523</v>
      </c>
      <c r="AA626">
        <v>86</v>
      </c>
      <c r="AB626">
        <v>2942</v>
      </c>
      <c r="AC626">
        <v>144</v>
      </c>
      <c r="AD626">
        <v>47</v>
      </c>
      <c r="AE626">
        <v>21</v>
      </c>
      <c r="AF626">
        <v>25</v>
      </c>
      <c r="AG626">
        <v>4</v>
      </c>
      <c r="AH626">
        <v>0</v>
      </c>
      <c r="AI626">
        <v>0</v>
      </c>
      <c r="AJ626">
        <v>7</v>
      </c>
      <c r="AK626">
        <v>0</v>
      </c>
      <c r="AL626">
        <v>70</v>
      </c>
      <c r="AM626">
        <v>23</v>
      </c>
      <c r="AN626">
        <v>118</v>
      </c>
      <c r="AO626">
        <v>37</v>
      </c>
      <c r="AP626">
        <v>2899</v>
      </c>
      <c r="AQ626">
        <v>144</v>
      </c>
      <c r="AR626">
        <v>509</v>
      </c>
      <c r="AS626">
        <v>15</v>
      </c>
      <c r="AT626">
        <v>2582</v>
      </c>
      <c r="AU626">
        <v>177</v>
      </c>
      <c r="AV626">
        <v>3069</v>
      </c>
      <c r="AW626">
        <v>192</v>
      </c>
      <c r="AX626">
        <v>22</v>
      </c>
      <c r="AY626">
        <v>0</v>
      </c>
      <c r="AZ626">
        <v>19</v>
      </c>
      <c r="BA626">
        <v>0</v>
      </c>
      <c r="BB626">
        <v>3</v>
      </c>
      <c r="BC626">
        <v>0</v>
      </c>
      <c r="BD626">
        <v>105</v>
      </c>
      <c r="BE626">
        <v>12</v>
      </c>
      <c r="BF626">
        <v>799</v>
      </c>
      <c r="BG626">
        <v>78</v>
      </c>
      <c r="BH626">
        <v>932</v>
      </c>
      <c r="BI626">
        <v>51</v>
      </c>
      <c r="BJ626">
        <v>601</v>
      </c>
      <c r="BK626">
        <v>9</v>
      </c>
      <c r="BL626">
        <v>1172</v>
      </c>
      <c r="BM626">
        <v>105</v>
      </c>
      <c r="BN626">
        <v>1127</v>
      </c>
      <c r="BO626">
        <v>96</v>
      </c>
      <c r="BP626">
        <v>45</v>
      </c>
      <c r="BQ626">
        <v>9</v>
      </c>
      <c r="BR626">
        <v>376</v>
      </c>
      <c r="BS626">
        <v>50</v>
      </c>
      <c r="BT626">
        <v>762</v>
      </c>
      <c r="BU626">
        <v>78</v>
      </c>
      <c r="BV626">
        <v>456</v>
      </c>
      <c r="BW626">
        <v>29</v>
      </c>
      <c r="BX626">
        <v>330</v>
      </c>
      <c r="BY626">
        <v>48</v>
      </c>
      <c r="BZ626">
        <v>285</v>
      </c>
      <c r="CA626">
        <v>24</v>
      </c>
      <c r="CB626">
        <v>453</v>
      </c>
      <c r="CC626">
        <v>33</v>
      </c>
      <c r="CD626">
        <v>1266</v>
      </c>
      <c r="CE626">
        <v>128</v>
      </c>
      <c r="CF626">
        <v>1327</v>
      </c>
      <c r="CG626">
        <v>31</v>
      </c>
      <c r="CH626">
        <v>192</v>
      </c>
      <c r="CI626">
        <v>2899</v>
      </c>
      <c r="CJ626">
        <v>2187</v>
      </c>
      <c r="CK626">
        <v>1513</v>
      </c>
      <c r="CL626">
        <v>2917</v>
      </c>
      <c r="CM626">
        <v>48</v>
      </c>
      <c r="CN626">
        <v>5</v>
      </c>
      <c r="CO626">
        <v>18</v>
      </c>
      <c r="CP626">
        <v>113</v>
      </c>
      <c r="CQ626">
        <v>156</v>
      </c>
      <c r="CR626">
        <v>30</v>
      </c>
      <c r="CS626">
        <v>149</v>
      </c>
      <c r="CT626">
        <v>59</v>
      </c>
      <c r="CU626">
        <v>36</v>
      </c>
      <c r="CV626">
        <v>41</v>
      </c>
      <c r="CW626">
        <v>103</v>
      </c>
      <c r="CX626">
        <v>382</v>
      </c>
      <c r="CY626">
        <v>123</v>
      </c>
      <c r="CZ626">
        <v>59</v>
      </c>
      <c r="DA626">
        <v>59</v>
      </c>
      <c r="DB626">
        <v>72</v>
      </c>
      <c r="DC626">
        <v>53</v>
      </c>
      <c r="DD626">
        <v>89</v>
      </c>
      <c r="DE626">
        <v>464</v>
      </c>
      <c r="DF626">
        <v>931</v>
      </c>
      <c r="DG626">
        <v>809</v>
      </c>
      <c r="DH626">
        <v>139</v>
      </c>
      <c r="DI626">
        <v>57</v>
      </c>
      <c r="DJ626">
        <v>29</v>
      </c>
      <c r="DK626">
        <v>65</v>
      </c>
      <c r="DL626">
        <v>37</v>
      </c>
      <c r="DM626">
        <v>2761</v>
      </c>
      <c r="DN626">
        <v>316</v>
      </c>
      <c r="DO626">
        <v>1209</v>
      </c>
      <c r="DP626">
        <v>186</v>
      </c>
      <c r="DQ626">
        <v>21</v>
      </c>
      <c r="DR626">
        <v>30</v>
      </c>
      <c r="DS626">
        <v>16</v>
      </c>
      <c r="DT626">
        <v>25</v>
      </c>
      <c r="DU626">
        <v>29</v>
      </c>
      <c r="DV626">
        <v>31</v>
      </c>
      <c r="DW626">
        <v>1395</v>
      </c>
      <c r="DX626" t="s">
        <v>1519</v>
      </c>
      <c r="DY626" t="s">
        <v>1033</v>
      </c>
      <c r="DZ626" t="s">
        <v>1780</v>
      </c>
      <c r="EA626" s="68" t="s">
        <v>700</v>
      </c>
      <c r="EB626">
        <v>56444</v>
      </c>
      <c r="EC626">
        <v>2.5</v>
      </c>
      <c r="ED626">
        <v>11.1</v>
      </c>
      <c r="EE626">
        <v>5.9</v>
      </c>
      <c r="EF626">
        <v>6.7</v>
      </c>
      <c r="EG626">
        <v>16.899999999999999</v>
      </c>
      <c r="EH626">
        <v>15.3</v>
      </c>
      <c r="EI626">
        <v>4.0999999999999996</v>
      </c>
      <c r="EJ626">
        <v>3.4</v>
      </c>
      <c r="EK626">
        <v>2.9</v>
      </c>
      <c r="EL626">
        <v>4.3</v>
      </c>
      <c r="EM626">
        <v>4.2</v>
      </c>
      <c r="EN626">
        <v>1.8</v>
      </c>
      <c r="EO626">
        <v>3</v>
      </c>
      <c r="EP626">
        <v>3</v>
      </c>
      <c r="EQ626">
        <v>1.9</v>
      </c>
      <c r="ER626">
        <v>42</v>
      </c>
      <c r="ES626">
        <v>22.8</v>
      </c>
      <c r="EU626">
        <v>82.3</v>
      </c>
      <c r="EV626">
        <v>25.1</v>
      </c>
      <c r="EW626">
        <v>27.7</v>
      </c>
      <c r="EX626">
        <v>2</v>
      </c>
      <c r="EY626">
        <v>2.5</v>
      </c>
      <c r="EZ626">
        <v>46.4</v>
      </c>
      <c r="FA626">
        <v>49.9</v>
      </c>
      <c r="FB626">
        <v>100</v>
      </c>
      <c r="FC626">
        <v>2.7</v>
      </c>
      <c r="FD626">
        <v>3</v>
      </c>
      <c r="FE626">
        <v>13</v>
      </c>
      <c r="FF626">
        <v>5.5</v>
      </c>
      <c r="FG626">
        <v>3.9</v>
      </c>
      <c r="FH626">
        <v>2.2999999999999998</v>
      </c>
      <c r="FI626">
        <v>4.0999999999999996</v>
      </c>
      <c r="FJ626">
        <v>4.2</v>
      </c>
      <c r="FK626">
        <v>27.9</v>
      </c>
      <c r="FL626">
        <v>8.8000000000000007</v>
      </c>
      <c r="FM626">
        <v>5.8</v>
      </c>
      <c r="FN626">
        <v>4.4000000000000004</v>
      </c>
      <c r="FO626">
        <v>10</v>
      </c>
      <c r="FP626">
        <v>5.3</v>
      </c>
      <c r="FQ626">
        <v>5.0999999999999996</v>
      </c>
      <c r="FR626">
        <v>1.5</v>
      </c>
      <c r="FS626">
        <v>19</v>
      </c>
      <c r="FZ626" s="115" t="s">
        <v>1871</v>
      </c>
      <c r="GA626" s="115" t="s">
        <v>1871</v>
      </c>
      <c r="GB626" t="s">
        <v>1432</v>
      </c>
      <c r="GC626" s="68" t="s">
        <v>2364</v>
      </c>
    </row>
    <row r="627" spans="1:185" x14ac:dyDescent="0.25">
      <c r="A627">
        <v>56446</v>
      </c>
      <c r="B627">
        <v>1406</v>
      </c>
      <c r="C627">
        <v>131</v>
      </c>
      <c r="D627">
        <v>307</v>
      </c>
      <c r="E627">
        <v>17</v>
      </c>
      <c r="F627">
        <v>785</v>
      </c>
      <c r="G627">
        <v>114</v>
      </c>
      <c r="H627">
        <v>314</v>
      </c>
      <c r="I627">
        <v>0</v>
      </c>
      <c r="J627">
        <v>56</v>
      </c>
      <c r="K627">
        <v>0</v>
      </c>
      <c r="L627">
        <v>251</v>
      </c>
      <c r="M627">
        <v>17</v>
      </c>
      <c r="N627">
        <v>104</v>
      </c>
      <c r="O627">
        <v>41</v>
      </c>
      <c r="P627">
        <v>97</v>
      </c>
      <c r="Q627">
        <v>8</v>
      </c>
      <c r="R627">
        <v>148</v>
      </c>
      <c r="S627">
        <v>20</v>
      </c>
      <c r="T627">
        <v>190</v>
      </c>
      <c r="U627">
        <v>20</v>
      </c>
      <c r="V627">
        <v>246</v>
      </c>
      <c r="W627">
        <v>25</v>
      </c>
      <c r="X627">
        <v>698</v>
      </c>
      <c r="Y627">
        <v>70</v>
      </c>
      <c r="Z627">
        <v>708</v>
      </c>
      <c r="AA627">
        <v>61</v>
      </c>
      <c r="AB627">
        <v>1352</v>
      </c>
      <c r="AC627">
        <v>131</v>
      </c>
      <c r="AD627">
        <v>3</v>
      </c>
      <c r="AE627">
        <v>0</v>
      </c>
      <c r="AF627">
        <v>0</v>
      </c>
      <c r="AG627">
        <v>0</v>
      </c>
      <c r="AH627">
        <v>8</v>
      </c>
      <c r="AI627">
        <v>0</v>
      </c>
      <c r="AJ627">
        <v>2</v>
      </c>
      <c r="AK627">
        <v>0</v>
      </c>
      <c r="AL627">
        <v>41</v>
      </c>
      <c r="AM627">
        <v>0</v>
      </c>
      <c r="AN627">
        <v>20</v>
      </c>
      <c r="AO627">
        <v>9</v>
      </c>
      <c r="AP627">
        <v>1337</v>
      </c>
      <c r="AQ627">
        <v>122</v>
      </c>
      <c r="AR627">
        <v>252</v>
      </c>
      <c r="AS627">
        <v>8</v>
      </c>
      <c r="AT627">
        <v>1154</v>
      </c>
      <c r="AU627">
        <v>123</v>
      </c>
      <c r="AV627">
        <v>1383</v>
      </c>
      <c r="AW627">
        <v>131</v>
      </c>
      <c r="AX627">
        <v>23</v>
      </c>
      <c r="AY627">
        <v>0</v>
      </c>
      <c r="AZ627">
        <v>14</v>
      </c>
      <c r="BA627">
        <v>0</v>
      </c>
      <c r="BB627">
        <v>9</v>
      </c>
      <c r="BC627">
        <v>0</v>
      </c>
      <c r="BD627">
        <v>112</v>
      </c>
      <c r="BE627">
        <v>26</v>
      </c>
      <c r="BF627">
        <v>401</v>
      </c>
      <c r="BG627">
        <v>23</v>
      </c>
      <c r="BH627">
        <v>383</v>
      </c>
      <c r="BI627">
        <v>14</v>
      </c>
      <c r="BJ627">
        <v>99</v>
      </c>
      <c r="BK627">
        <v>10</v>
      </c>
      <c r="BL627">
        <v>608</v>
      </c>
      <c r="BM627">
        <v>64</v>
      </c>
      <c r="BN627">
        <v>582</v>
      </c>
      <c r="BO627">
        <v>63</v>
      </c>
      <c r="BP627">
        <v>26</v>
      </c>
      <c r="BQ627">
        <v>1</v>
      </c>
      <c r="BR627">
        <v>177</v>
      </c>
      <c r="BS627">
        <v>50</v>
      </c>
      <c r="BT627">
        <v>399</v>
      </c>
      <c r="BU627">
        <v>27</v>
      </c>
      <c r="BV627">
        <v>235</v>
      </c>
      <c r="BW627">
        <v>54</v>
      </c>
      <c r="BX627">
        <v>151</v>
      </c>
      <c r="BY627">
        <v>33</v>
      </c>
      <c r="BZ627">
        <v>265</v>
      </c>
      <c r="CA627">
        <v>64</v>
      </c>
      <c r="CB627">
        <v>372</v>
      </c>
      <c r="CC627">
        <v>81</v>
      </c>
      <c r="CD627">
        <v>703</v>
      </c>
      <c r="CE627">
        <v>36</v>
      </c>
      <c r="CF627">
        <v>323</v>
      </c>
      <c r="CG627">
        <v>11</v>
      </c>
      <c r="CH627">
        <v>131</v>
      </c>
      <c r="CI627">
        <v>1275</v>
      </c>
      <c r="CJ627">
        <v>877</v>
      </c>
      <c r="CK627">
        <v>674</v>
      </c>
      <c r="CL627">
        <v>1247</v>
      </c>
      <c r="CM627">
        <v>111</v>
      </c>
      <c r="CN627">
        <v>73</v>
      </c>
      <c r="CO627">
        <v>53</v>
      </c>
      <c r="CP627">
        <v>56</v>
      </c>
      <c r="CQ627">
        <v>136</v>
      </c>
      <c r="CR627">
        <v>20</v>
      </c>
      <c r="CS627">
        <v>88</v>
      </c>
      <c r="CT627">
        <v>26</v>
      </c>
      <c r="CU627">
        <v>8</v>
      </c>
      <c r="CV627">
        <v>21</v>
      </c>
      <c r="CW627">
        <v>20</v>
      </c>
      <c r="CX627">
        <v>145</v>
      </c>
      <c r="CY627">
        <v>24</v>
      </c>
      <c r="CZ627">
        <v>36</v>
      </c>
      <c r="DA627">
        <v>18</v>
      </c>
      <c r="DB627">
        <v>48</v>
      </c>
      <c r="DC627">
        <v>28</v>
      </c>
      <c r="DD627">
        <v>62</v>
      </c>
      <c r="DE627">
        <v>250</v>
      </c>
      <c r="DF627">
        <v>361</v>
      </c>
      <c r="DG627">
        <v>309</v>
      </c>
      <c r="DH627">
        <v>99</v>
      </c>
      <c r="DI627">
        <v>18</v>
      </c>
      <c r="DJ627">
        <v>10</v>
      </c>
      <c r="DK627">
        <v>34</v>
      </c>
      <c r="DL627">
        <v>14</v>
      </c>
      <c r="DM627">
        <v>1298</v>
      </c>
      <c r="DN627">
        <v>100</v>
      </c>
      <c r="DO627">
        <v>493</v>
      </c>
      <c r="DP627">
        <v>118</v>
      </c>
      <c r="DQ627">
        <v>13</v>
      </c>
      <c r="DR627">
        <v>9</v>
      </c>
      <c r="DS627">
        <v>4</v>
      </c>
      <c r="DT627">
        <v>28</v>
      </c>
      <c r="DU627">
        <v>6</v>
      </c>
      <c r="DV627">
        <v>38</v>
      </c>
      <c r="DW627">
        <v>611</v>
      </c>
      <c r="DX627" t="s">
        <v>1519</v>
      </c>
      <c r="DY627" t="s">
        <v>1092</v>
      </c>
      <c r="DZ627" t="s">
        <v>1781</v>
      </c>
      <c r="EA627" s="68" t="s">
        <v>700</v>
      </c>
      <c r="EB627">
        <v>56446</v>
      </c>
      <c r="EC627">
        <v>4.5</v>
      </c>
      <c r="ED627">
        <v>26.3</v>
      </c>
      <c r="EE627">
        <v>4.0999999999999996</v>
      </c>
      <c r="EF627">
        <v>22.8</v>
      </c>
      <c r="EG627">
        <v>6.2</v>
      </c>
      <c r="EH627">
        <v>8.8000000000000007</v>
      </c>
      <c r="EI627">
        <v>5.8</v>
      </c>
      <c r="EJ627">
        <v>7.8</v>
      </c>
      <c r="EK627">
        <v>9.8000000000000007</v>
      </c>
      <c r="EL627">
        <v>3.6</v>
      </c>
      <c r="EM627">
        <v>7.2</v>
      </c>
      <c r="EN627">
        <v>5.4</v>
      </c>
      <c r="EO627">
        <v>4.3</v>
      </c>
      <c r="EP627">
        <v>5.2</v>
      </c>
      <c r="EQ627">
        <v>4.7</v>
      </c>
      <c r="ER627">
        <v>100</v>
      </c>
      <c r="ET627">
        <v>76.900000000000006</v>
      </c>
      <c r="EU627">
        <v>100</v>
      </c>
      <c r="EV627">
        <v>33.200000000000003</v>
      </c>
      <c r="EW627">
        <v>30.2</v>
      </c>
      <c r="EX627">
        <v>4.5999999999999996</v>
      </c>
      <c r="EY627">
        <v>4.5999999999999996</v>
      </c>
      <c r="EZ627">
        <v>45.4</v>
      </c>
      <c r="FA627">
        <v>58.2</v>
      </c>
      <c r="FB627">
        <v>72.5</v>
      </c>
      <c r="FC627">
        <v>2.6</v>
      </c>
      <c r="FD627">
        <v>5.3</v>
      </c>
      <c r="FE627">
        <v>15.2</v>
      </c>
      <c r="FF627">
        <v>3.1</v>
      </c>
      <c r="FG627">
        <v>2.8</v>
      </c>
      <c r="FH627">
        <v>10.5</v>
      </c>
      <c r="FI627">
        <v>4.9000000000000004</v>
      </c>
      <c r="FJ627">
        <v>5.0999999999999996</v>
      </c>
      <c r="FK627">
        <v>9.6999999999999993</v>
      </c>
      <c r="FL627">
        <v>15.6</v>
      </c>
      <c r="FM627">
        <v>3.6</v>
      </c>
      <c r="FN627">
        <v>13.9</v>
      </c>
      <c r="FO627">
        <v>13.1</v>
      </c>
      <c r="FP627">
        <v>12.3</v>
      </c>
      <c r="FQ627">
        <v>2.7</v>
      </c>
      <c r="FR627">
        <v>2.5</v>
      </c>
      <c r="FS627">
        <v>63</v>
      </c>
      <c r="FZ627" s="115" t="s">
        <v>1871</v>
      </c>
      <c r="GA627" s="115" t="s">
        <v>1871</v>
      </c>
      <c r="GB627" t="s">
        <v>1433</v>
      </c>
      <c r="GC627" s="68" t="s">
        <v>2364</v>
      </c>
    </row>
    <row r="628" spans="1:185" x14ac:dyDescent="0.25">
      <c r="A628">
        <v>56449</v>
      </c>
      <c r="B628">
        <v>1786</v>
      </c>
      <c r="C628">
        <v>68</v>
      </c>
      <c r="D628">
        <v>487</v>
      </c>
      <c r="E628">
        <v>7</v>
      </c>
      <c r="F628">
        <v>970</v>
      </c>
      <c r="G628">
        <v>61</v>
      </c>
      <c r="H628">
        <v>329</v>
      </c>
      <c r="I628">
        <v>0</v>
      </c>
      <c r="J628">
        <v>123</v>
      </c>
      <c r="K628">
        <v>3</v>
      </c>
      <c r="L628">
        <v>364</v>
      </c>
      <c r="M628">
        <v>4</v>
      </c>
      <c r="N628">
        <v>74</v>
      </c>
      <c r="O628">
        <v>5</v>
      </c>
      <c r="P628">
        <v>148</v>
      </c>
      <c r="Q628">
        <v>12</v>
      </c>
      <c r="R628">
        <v>265</v>
      </c>
      <c r="S628">
        <v>17</v>
      </c>
      <c r="T628">
        <v>245</v>
      </c>
      <c r="U628">
        <v>20</v>
      </c>
      <c r="V628">
        <v>238</v>
      </c>
      <c r="W628">
        <v>7</v>
      </c>
      <c r="X628">
        <v>932</v>
      </c>
      <c r="Y628">
        <v>42</v>
      </c>
      <c r="Z628">
        <v>854</v>
      </c>
      <c r="AA628">
        <v>26</v>
      </c>
      <c r="AB628">
        <v>1723</v>
      </c>
      <c r="AC628">
        <v>62</v>
      </c>
      <c r="AD628">
        <v>11</v>
      </c>
      <c r="AE628">
        <v>0</v>
      </c>
      <c r="AF628">
        <v>0</v>
      </c>
      <c r="AG628">
        <v>0</v>
      </c>
      <c r="AH628">
        <v>3</v>
      </c>
      <c r="AI628">
        <v>0</v>
      </c>
      <c r="AJ628">
        <v>0</v>
      </c>
      <c r="AK628">
        <v>0</v>
      </c>
      <c r="AL628">
        <v>49</v>
      </c>
      <c r="AM628">
        <v>6</v>
      </c>
      <c r="AN628">
        <v>34</v>
      </c>
      <c r="AO628">
        <v>0</v>
      </c>
      <c r="AP628">
        <v>1702</v>
      </c>
      <c r="AQ628">
        <v>62</v>
      </c>
      <c r="AR628">
        <v>160</v>
      </c>
      <c r="AS628">
        <v>6</v>
      </c>
      <c r="AT628">
        <v>1626</v>
      </c>
      <c r="AU628">
        <v>62</v>
      </c>
      <c r="AV628">
        <v>1767</v>
      </c>
      <c r="AW628">
        <v>68</v>
      </c>
      <c r="AX628">
        <v>19</v>
      </c>
      <c r="AY628">
        <v>0</v>
      </c>
      <c r="AZ628">
        <v>17</v>
      </c>
      <c r="BA628">
        <v>0</v>
      </c>
      <c r="BB628">
        <v>2</v>
      </c>
      <c r="BC628">
        <v>0</v>
      </c>
      <c r="BD628">
        <v>93</v>
      </c>
      <c r="BE628">
        <v>8</v>
      </c>
      <c r="BF628">
        <v>438</v>
      </c>
      <c r="BG628">
        <v>19</v>
      </c>
      <c r="BH628">
        <v>485</v>
      </c>
      <c r="BI628">
        <v>27</v>
      </c>
      <c r="BJ628">
        <v>209</v>
      </c>
      <c r="BK628">
        <v>2</v>
      </c>
      <c r="BL628">
        <v>843</v>
      </c>
      <c r="BM628">
        <v>48</v>
      </c>
      <c r="BN628">
        <v>802</v>
      </c>
      <c r="BO628">
        <v>34</v>
      </c>
      <c r="BP628">
        <v>41</v>
      </c>
      <c r="BQ628">
        <v>14</v>
      </c>
      <c r="BR628">
        <v>127</v>
      </c>
      <c r="BS628">
        <v>13</v>
      </c>
      <c r="BT628">
        <v>598</v>
      </c>
      <c r="BU628">
        <v>24</v>
      </c>
      <c r="BV628">
        <v>270</v>
      </c>
      <c r="BW628">
        <v>28</v>
      </c>
      <c r="BX628">
        <v>102</v>
      </c>
      <c r="BY628">
        <v>9</v>
      </c>
      <c r="BZ628">
        <v>66</v>
      </c>
      <c r="CA628">
        <v>5</v>
      </c>
      <c r="CB628">
        <v>212</v>
      </c>
      <c r="CC628">
        <v>15</v>
      </c>
      <c r="CD628">
        <v>844</v>
      </c>
      <c r="CE628">
        <v>34</v>
      </c>
      <c r="CF628">
        <v>719</v>
      </c>
      <c r="CG628">
        <v>19</v>
      </c>
      <c r="CH628">
        <v>68</v>
      </c>
      <c r="CI628">
        <v>1718</v>
      </c>
      <c r="CJ628">
        <v>1485</v>
      </c>
      <c r="CK628">
        <v>591</v>
      </c>
      <c r="CL628">
        <v>1623</v>
      </c>
      <c r="CM628">
        <v>53</v>
      </c>
      <c r="CN628">
        <v>15</v>
      </c>
      <c r="CO628">
        <v>54</v>
      </c>
      <c r="CP628">
        <v>122</v>
      </c>
      <c r="CQ628">
        <v>123</v>
      </c>
      <c r="CR628">
        <v>26</v>
      </c>
      <c r="CS628">
        <v>99</v>
      </c>
      <c r="CT628">
        <v>54</v>
      </c>
      <c r="CU628">
        <v>8</v>
      </c>
      <c r="CV628">
        <v>41</v>
      </c>
      <c r="CW628">
        <v>39</v>
      </c>
      <c r="CX628">
        <v>174</v>
      </c>
      <c r="CY628">
        <v>54</v>
      </c>
      <c r="CZ628">
        <v>45</v>
      </c>
      <c r="DA628">
        <v>52</v>
      </c>
      <c r="DB628">
        <v>21</v>
      </c>
      <c r="DC628">
        <v>7</v>
      </c>
      <c r="DD628">
        <v>19</v>
      </c>
      <c r="DE628">
        <v>193</v>
      </c>
      <c r="DF628">
        <v>491</v>
      </c>
      <c r="DG628">
        <v>419</v>
      </c>
      <c r="DH628">
        <v>144</v>
      </c>
      <c r="DI628">
        <v>52</v>
      </c>
      <c r="DJ628">
        <v>25</v>
      </c>
      <c r="DK628">
        <v>20</v>
      </c>
      <c r="DL628">
        <v>14</v>
      </c>
      <c r="DM628">
        <v>1686</v>
      </c>
      <c r="DN628">
        <v>94</v>
      </c>
      <c r="DO628">
        <v>643</v>
      </c>
      <c r="DP628">
        <v>41</v>
      </c>
      <c r="DQ628">
        <v>2</v>
      </c>
      <c r="DR628">
        <v>6</v>
      </c>
      <c r="DS628">
        <v>2</v>
      </c>
      <c r="DT628">
        <v>5</v>
      </c>
      <c r="DU628">
        <v>0</v>
      </c>
      <c r="DV628">
        <v>7</v>
      </c>
      <c r="DW628">
        <v>684</v>
      </c>
      <c r="DX628" t="s">
        <v>1519</v>
      </c>
      <c r="DY628" t="s">
        <v>1033</v>
      </c>
      <c r="DZ628" t="s">
        <v>1782</v>
      </c>
      <c r="EA628" s="68" t="s">
        <v>700</v>
      </c>
      <c r="EB628">
        <v>56449</v>
      </c>
      <c r="EC628">
        <v>1.6</v>
      </c>
      <c r="ED628">
        <v>4.4000000000000004</v>
      </c>
      <c r="EE628">
        <v>1.3</v>
      </c>
      <c r="EF628">
        <v>9.8000000000000007</v>
      </c>
      <c r="EG628">
        <v>6.8</v>
      </c>
      <c r="EH628">
        <v>5.4</v>
      </c>
      <c r="EI628">
        <v>5.3</v>
      </c>
      <c r="EJ628">
        <v>2.5</v>
      </c>
      <c r="EK628">
        <v>7.6</v>
      </c>
      <c r="EL628">
        <v>1.5</v>
      </c>
      <c r="EM628">
        <v>2.5</v>
      </c>
      <c r="EN628">
        <v>5.2</v>
      </c>
      <c r="EO628">
        <v>2.2999999999999998</v>
      </c>
      <c r="EP628">
        <v>2.1</v>
      </c>
      <c r="EQ628">
        <v>1.4</v>
      </c>
      <c r="ER628">
        <v>65.599999999999994</v>
      </c>
      <c r="ET628">
        <v>100</v>
      </c>
      <c r="EV628">
        <v>23</v>
      </c>
      <c r="EW628">
        <v>37.299999999999997</v>
      </c>
      <c r="EX628">
        <v>1.4</v>
      </c>
      <c r="EY628">
        <v>1.6</v>
      </c>
      <c r="EZ628">
        <v>49.9</v>
      </c>
      <c r="FA628">
        <v>52.8</v>
      </c>
      <c r="FB628">
        <v>100</v>
      </c>
      <c r="FC628">
        <v>3.3</v>
      </c>
      <c r="FD628">
        <v>1.7</v>
      </c>
      <c r="FE628">
        <v>9.6999999999999993</v>
      </c>
      <c r="FF628">
        <v>3.7</v>
      </c>
      <c r="FG628">
        <v>3.1</v>
      </c>
      <c r="FH628">
        <v>1.2</v>
      </c>
      <c r="FI628">
        <v>2.8</v>
      </c>
      <c r="FJ628">
        <v>2.5</v>
      </c>
      <c r="FK628">
        <v>17.5</v>
      </c>
      <c r="FL628">
        <v>6</v>
      </c>
      <c r="FM628">
        <v>2.8</v>
      </c>
      <c r="FN628">
        <v>5.7</v>
      </c>
      <c r="FO628">
        <v>6.6</v>
      </c>
      <c r="FP628">
        <v>5</v>
      </c>
      <c r="FQ628">
        <v>2.4</v>
      </c>
      <c r="FR628">
        <v>2</v>
      </c>
      <c r="FS628">
        <v>5</v>
      </c>
      <c r="FZ628" s="115" t="s">
        <v>1871</v>
      </c>
      <c r="GA628" s="115" t="s">
        <v>1871</v>
      </c>
      <c r="GB628" t="s">
        <v>1434</v>
      </c>
      <c r="GC628" s="68" t="s">
        <v>2364</v>
      </c>
    </row>
    <row r="629" spans="1:185" x14ac:dyDescent="0.25">
      <c r="A629">
        <v>56452</v>
      </c>
      <c r="B629">
        <v>1845</v>
      </c>
      <c r="C629">
        <v>81</v>
      </c>
      <c r="D629">
        <v>235</v>
      </c>
      <c r="E629">
        <v>7</v>
      </c>
      <c r="F629">
        <v>827</v>
      </c>
      <c r="G629">
        <v>74</v>
      </c>
      <c r="H629">
        <v>783</v>
      </c>
      <c r="I629">
        <v>0</v>
      </c>
      <c r="J629">
        <v>59</v>
      </c>
      <c r="K629">
        <v>3</v>
      </c>
      <c r="L629">
        <v>176</v>
      </c>
      <c r="M629">
        <v>4</v>
      </c>
      <c r="N629">
        <v>53</v>
      </c>
      <c r="O629">
        <v>5</v>
      </c>
      <c r="P629">
        <v>74</v>
      </c>
      <c r="Q629">
        <v>5</v>
      </c>
      <c r="R629">
        <v>151</v>
      </c>
      <c r="S629">
        <v>13</v>
      </c>
      <c r="T629">
        <v>171</v>
      </c>
      <c r="U629">
        <v>19</v>
      </c>
      <c r="V629">
        <v>378</v>
      </c>
      <c r="W629">
        <v>32</v>
      </c>
      <c r="X629">
        <v>954</v>
      </c>
      <c r="Y629">
        <v>44</v>
      </c>
      <c r="Z629">
        <v>891</v>
      </c>
      <c r="AA629">
        <v>37</v>
      </c>
      <c r="AB629">
        <v>1758</v>
      </c>
      <c r="AC629">
        <v>74</v>
      </c>
      <c r="AD629">
        <v>5</v>
      </c>
      <c r="AE629">
        <v>0</v>
      </c>
      <c r="AF629">
        <v>11</v>
      </c>
      <c r="AG629">
        <v>1</v>
      </c>
      <c r="AH629">
        <v>36</v>
      </c>
      <c r="AI629">
        <v>6</v>
      </c>
      <c r="AJ629">
        <v>15</v>
      </c>
      <c r="AK629">
        <v>0</v>
      </c>
      <c r="AL629">
        <v>20</v>
      </c>
      <c r="AM629">
        <v>0</v>
      </c>
      <c r="AN629">
        <v>17</v>
      </c>
      <c r="AO629">
        <v>0</v>
      </c>
      <c r="AP629">
        <v>1757</v>
      </c>
      <c r="AQ629">
        <v>74</v>
      </c>
      <c r="AR629">
        <v>341</v>
      </c>
      <c r="AS629">
        <v>13</v>
      </c>
      <c r="AT629">
        <v>1504</v>
      </c>
      <c r="AU629">
        <v>68</v>
      </c>
      <c r="AV629">
        <v>1807</v>
      </c>
      <c r="AW629">
        <v>74</v>
      </c>
      <c r="AX629">
        <v>38</v>
      </c>
      <c r="AY629">
        <v>7</v>
      </c>
      <c r="AZ629">
        <v>22</v>
      </c>
      <c r="BA629">
        <v>3</v>
      </c>
      <c r="BB629">
        <v>16</v>
      </c>
      <c r="BC629">
        <v>4</v>
      </c>
      <c r="BD629">
        <v>71</v>
      </c>
      <c r="BE629">
        <v>17</v>
      </c>
      <c r="BF629">
        <v>525</v>
      </c>
      <c r="BG629">
        <v>18</v>
      </c>
      <c r="BH629">
        <v>492</v>
      </c>
      <c r="BI629">
        <v>10</v>
      </c>
      <c r="BJ629">
        <v>469</v>
      </c>
      <c r="BK629">
        <v>24</v>
      </c>
      <c r="BL629">
        <v>592</v>
      </c>
      <c r="BM629">
        <v>52</v>
      </c>
      <c r="BN629">
        <v>557</v>
      </c>
      <c r="BO629">
        <v>48</v>
      </c>
      <c r="BP629">
        <v>35</v>
      </c>
      <c r="BQ629">
        <v>4</v>
      </c>
      <c r="BR629">
        <v>235</v>
      </c>
      <c r="BS629">
        <v>22</v>
      </c>
      <c r="BT629">
        <v>371</v>
      </c>
      <c r="BU629">
        <v>27</v>
      </c>
      <c r="BV629">
        <v>256</v>
      </c>
      <c r="BW629">
        <v>25</v>
      </c>
      <c r="BX629">
        <v>200</v>
      </c>
      <c r="BY629">
        <v>22</v>
      </c>
      <c r="BZ629">
        <v>113</v>
      </c>
      <c r="CA629">
        <v>10</v>
      </c>
      <c r="CB629">
        <v>195</v>
      </c>
      <c r="CC629">
        <v>18</v>
      </c>
      <c r="CD629">
        <v>802</v>
      </c>
      <c r="CE629">
        <v>41</v>
      </c>
      <c r="CF629">
        <v>820</v>
      </c>
      <c r="CG629">
        <v>22</v>
      </c>
      <c r="CH629">
        <v>81</v>
      </c>
      <c r="CI629">
        <v>1764</v>
      </c>
      <c r="CJ629">
        <v>1438</v>
      </c>
      <c r="CK629">
        <v>1028</v>
      </c>
      <c r="CL629">
        <v>1749</v>
      </c>
      <c r="CM629">
        <v>48</v>
      </c>
      <c r="CN629">
        <v>22</v>
      </c>
      <c r="CO629">
        <v>11</v>
      </c>
      <c r="CP629">
        <v>81</v>
      </c>
      <c r="CQ629">
        <v>55</v>
      </c>
      <c r="CR629">
        <v>5</v>
      </c>
      <c r="CS629">
        <v>98</v>
      </c>
      <c r="CT629">
        <v>42</v>
      </c>
      <c r="CU629">
        <v>8</v>
      </c>
      <c r="CV629">
        <v>74</v>
      </c>
      <c r="CW629">
        <v>53</v>
      </c>
      <c r="CX629">
        <v>138</v>
      </c>
      <c r="CY629">
        <v>60</v>
      </c>
      <c r="CZ629">
        <v>38</v>
      </c>
      <c r="DA629">
        <v>15</v>
      </c>
      <c r="DB629">
        <v>34</v>
      </c>
      <c r="DC629">
        <v>16</v>
      </c>
      <c r="DD629">
        <v>21</v>
      </c>
      <c r="DE629">
        <v>304</v>
      </c>
      <c r="DF629">
        <v>620</v>
      </c>
      <c r="DG629">
        <v>556</v>
      </c>
      <c r="DH629">
        <v>73</v>
      </c>
      <c r="DI629">
        <v>40</v>
      </c>
      <c r="DJ629">
        <v>28</v>
      </c>
      <c r="DK629">
        <v>24</v>
      </c>
      <c r="DL629">
        <v>9</v>
      </c>
      <c r="DM629">
        <v>1665</v>
      </c>
      <c r="DN629">
        <v>168</v>
      </c>
      <c r="DO629">
        <v>811</v>
      </c>
      <c r="DP629">
        <v>113</v>
      </c>
      <c r="DQ629">
        <v>13</v>
      </c>
      <c r="DR629">
        <v>3</v>
      </c>
      <c r="DS629">
        <v>16</v>
      </c>
      <c r="DT629">
        <v>13</v>
      </c>
      <c r="DU629">
        <v>10</v>
      </c>
      <c r="DV629">
        <v>36</v>
      </c>
      <c r="DW629">
        <v>924</v>
      </c>
      <c r="DX629" t="s">
        <v>1519</v>
      </c>
      <c r="DY629" t="s">
        <v>1026</v>
      </c>
      <c r="DZ629" t="s">
        <v>1783</v>
      </c>
      <c r="EA629" s="68" t="s">
        <v>700</v>
      </c>
      <c r="EB629">
        <v>56452</v>
      </c>
      <c r="EC629">
        <v>1.7</v>
      </c>
      <c r="ED629">
        <v>11</v>
      </c>
      <c r="EE629">
        <v>4.3</v>
      </c>
      <c r="EF629">
        <v>8.6999999999999993</v>
      </c>
      <c r="EG629">
        <v>11.2</v>
      </c>
      <c r="EH629">
        <v>5.4</v>
      </c>
      <c r="EI629">
        <v>5.8</v>
      </c>
      <c r="EJ629">
        <v>5.6</v>
      </c>
      <c r="EK629">
        <v>3.4</v>
      </c>
      <c r="EL629">
        <v>5.4</v>
      </c>
      <c r="EM629">
        <v>2.9</v>
      </c>
      <c r="EN629">
        <v>2.2000000000000002</v>
      </c>
      <c r="EO629">
        <v>2.1</v>
      </c>
      <c r="EP629">
        <v>2</v>
      </c>
      <c r="EQ629">
        <v>1.7</v>
      </c>
      <c r="ER629">
        <v>97.3</v>
      </c>
      <c r="ES629">
        <v>17.8</v>
      </c>
      <c r="ET629">
        <v>13.2</v>
      </c>
      <c r="EU629">
        <v>56.2</v>
      </c>
      <c r="EV629">
        <v>48.7</v>
      </c>
      <c r="EW629">
        <v>52.8</v>
      </c>
      <c r="EX629">
        <v>1.7</v>
      </c>
      <c r="EY629">
        <v>1.7</v>
      </c>
      <c r="EZ629">
        <v>13.9</v>
      </c>
      <c r="FA629">
        <v>14.9</v>
      </c>
      <c r="FB629">
        <v>27.8</v>
      </c>
      <c r="FC629">
        <v>3</v>
      </c>
      <c r="FD629">
        <v>2</v>
      </c>
      <c r="FE629">
        <v>16.5</v>
      </c>
      <c r="FF629">
        <v>2.6</v>
      </c>
      <c r="FG629">
        <v>1.5</v>
      </c>
      <c r="FH629">
        <v>2.2999999999999998</v>
      </c>
      <c r="FI629">
        <v>3.2</v>
      </c>
      <c r="FJ629">
        <v>3.5</v>
      </c>
      <c r="FK629">
        <v>14.8</v>
      </c>
      <c r="FL629">
        <v>5.9</v>
      </c>
      <c r="FM629">
        <v>3.8</v>
      </c>
      <c r="FN629">
        <v>4.5</v>
      </c>
      <c r="FO629">
        <v>7.3</v>
      </c>
      <c r="FP629">
        <v>4.9000000000000004</v>
      </c>
      <c r="FQ629">
        <v>3.1</v>
      </c>
      <c r="FR629">
        <v>2.5</v>
      </c>
      <c r="FS629">
        <v>7</v>
      </c>
      <c r="FZ629" s="115" t="s">
        <v>1871</v>
      </c>
      <c r="GA629" s="115" t="s">
        <v>1871</v>
      </c>
      <c r="GB629" t="s">
        <v>1435</v>
      </c>
      <c r="GC629" s="68" t="s">
        <v>2364</v>
      </c>
    </row>
    <row r="630" spans="1:185" x14ac:dyDescent="0.25">
      <c r="A630">
        <v>56461</v>
      </c>
      <c r="B630">
        <v>3346</v>
      </c>
      <c r="C630">
        <v>177</v>
      </c>
      <c r="D630">
        <v>765</v>
      </c>
      <c r="E630">
        <v>10</v>
      </c>
      <c r="F630">
        <v>1893</v>
      </c>
      <c r="G630">
        <v>167</v>
      </c>
      <c r="H630">
        <v>688</v>
      </c>
      <c r="I630">
        <v>0</v>
      </c>
      <c r="J630">
        <v>224</v>
      </c>
      <c r="K630">
        <v>2</v>
      </c>
      <c r="L630">
        <v>541</v>
      </c>
      <c r="M630">
        <v>8</v>
      </c>
      <c r="N630">
        <v>206</v>
      </c>
      <c r="O630">
        <v>40</v>
      </c>
      <c r="P630">
        <v>278</v>
      </c>
      <c r="Q630">
        <v>36</v>
      </c>
      <c r="R630">
        <v>392</v>
      </c>
      <c r="S630">
        <v>31</v>
      </c>
      <c r="T630">
        <v>451</v>
      </c>
      <c r="U630">
        <v>33</v>
      </c>
      <c r="V630">
        <v>566</v>
      </c>
      <c r="W630">
        <v>27</v>
      </c>
      <c r="X630">
        <v>1823</v>
      </c>
      <c r="Y630">
        <v>109</v>
      </c>
      <c r="Z630">
        <v>1523</v>
      </c>
      <c r="AA630">
        <v>68</v>
      </c>
      <c r="AB630">
        <v>3076</v>
      </c>
      <c r="AC630">
        <v>146</v>
      </c>
      <c r="AD630">
        <v>1</v>
      </c>
      <c r="AE630">
        <v>0</v>
      </c>
      <c r="AF630">
        <v>192</v>
      </c>
      <c r="AG630">
        <v>16</v>
      </c>
      <c r="AH630">
        <v>13</v>
      </c>
      <c r="AI630">
        <v>0</v>
      </c>
      <c r="AJ630">
        <v>1</v>
      </c>
      <c r="AK630">
        <v>0</v>
      </c>
      <c r="AL630">
        <v>63</v>
      </c>
      <c r="AM630">
        <v>15</v>
      </c>
      <c r="AN630">
        <v>42</v>
      </c>
      <c r="AO630">
        <v>9</v>
      </c>
      <c r="AP630">
        <v>3040</v>
      </c>
      <c r="AQ630">
        <v>137</v>
      </c>
      <c r="AR630">
        <v>454</v>
      </c>
      <c r="AS630">
        <v>7</v>
      </c>
      <c r="AT630">
        <v>2892</v>
      </c>
      <c r="AU630">
        <v>170</v>
      </c>
      <c r="AV630">
        <v>3316</v>
      </c>
      <c r="AW630">
        <v>175</v>
      </c>
      <c r="AX630">
        <v>30</v>
      </c>
      <c r="AY630">
        <v>2</v>
      </c>
      <c r="AZ630">
        <v>19</v>
      </c>
      <c r="BA630">
        <v>2</v>
      </c>
      <c r="BB630">
        <v>11</v>
      </c>
      <c r="BC630">
        <v>0</v>
      </c>
      <c r="BD630">
        <v>170</v>
      </c>
      <c r="BE630">
        <v>25</v>
      </c>
      <c r="BF630">
        <v>780</v>
      </c>
      <c r="BG630">
        <v>36</v>
      </c>
      <c r="BH630">
        <v>815</v>
      </c>
      <c r="BI630">
        <v>52</v>
      </c>
      <c r="BJ630">
        <v>610</v>
      </c>
      <c r="BK630">
        <v>14</v>
      </c>
      <c r="BL630">
        <v>1512</v>
      </c>
      <c r="BM630">
        <v>145</v>
      </c>
      <c r="BN630">
        <v>1452</v>
      </c>
      <c r="BO630">
        <v>138</v>
      </c>
      <c r="BP630">
        <v>60</v>
      </c>
      <c r="BQ630">
        <v>7</v>
      </c>
      <c r="BR630">
        <v>381</v>
      </c>
      <c r="BS630">
        <v>22</v>
      </c>
      <c r="BT630">
        <v>1041</v>
      </c>
      <c r="BU630">
        <v>91</v>
      </c>
      <c r="BV630">
        <v>581</v>
      </c>
      <c r="BW630">
        <v>55</v>
      </c>
      <c r="BX630">
        <v>271</v>
      </c>
      <c r="BY630">
        <v>21</v>
      </c>
      <c r="BZ630">
        <v>321</v>
      </c>
      <c r="CA630">
        <v>35</v>
      </c>
      <c r="CB630">
        <v>540</v>
      </c>
      <c r="CC630">
        <v>47</v>
      </c>
      <c r="CD630">
        <v>1681</v>
      </c>
      <c r="CE630">
        <v>98</v>
      </c>
      <c r="CF630">
        <v>1100</v>
      </c>
      <c r="CG630">
        <v>32</v>
      </c>
      <c r="CH630">
        <v>177</v>
      </c>
      <c r="CI630">
        <v>3169</v>
      </c>
      <c r="CJ630">
        <v>2232</v>
      </c>
      <c r="CK630">
        <v>1523</v>
      </c>
      <c r="CL630">
        <v>3099</v>
      </c>
      <c r="CM630">
        <v>57</v>
      </c>
      <c r="CN630">
        <v>21</v>
      </c>
      <c r="CO630">
        <v>57</v>
      </c>
      <c r="CP630">
        <v>194</v>
      </c>
      <c r="CQ630">
        <v>114</v>
      </c>
      <c r="CR630">
        <v>34</v>
      </c>
      <c r="CS630">
        <v>199</v>
      </c>
      <c r="CT630">
        <v>79</v>
      </c>
      <c r="CU630">
        <v>13</v>
      </c>
      <c r="CV630">
        <v>46</v>
      </c>
      <c r="CW630">
        <v>94</v>
      </c>
      <c r="CX630">
        <v>402</v>
      </c>
      <c r="CY630">
        <v>189</v>
      </c>
      <c r="CZ630">
        <v>78</v>
      </c>
      <c r="DA630">
        <v>132</v>
      </c>
      <c r="DB630">
        <v>41</v>
      </c>
      <c r="DC630">
        <v>34</v>
      </c>
      <c r="DD630">
        <v>65</v>
      </c>
      <c r="DE630">
        <v>359</v>
      </c>
      <c r="DF630">
        <v>964</v>
      </c>
      <c r="DG630">
        <v>780</v>
      </c>
      <c r="DH630">
        <v>237</v>
      </c>
      <c r="DI630">
        <v>82</v>
      </c>
      <c r="DJ630">
        <v>42</v>
      </c>
      <c r="DK630">
        <v>102</v>
      </c>
      <c r="DL630">
        <v>45</v>
      </c>
      <c r="DM630">
        <v>2980</v>
      </c>
      <c r="DN630">
        <v>335</v>
      </c>
      <c r="DO630">
        <v>1163</v>
      </c>
      <c r="DP630">
        <v>160</v>
      </c>
      <c r="DQ630">
        <v>14</v>
      </c>
      <c r="DR630">
        <v>15</v>
      </c>
      <c r="DS630">
        <v>11</v>
      </c>
      <c r="DT630">
        <v>17</v>
      </c>
      <c r="DU630">
        <v>11</v>
      </c>
      <c r="DV630">
        <v>44</v>
      </c>
      <c r="DW630">
        <v>1323</v>
      </c>
      <c r="DX630" t="s">
        <v>1518</v>
      </c>
      <c r="DY630" t="s">
        <v>1044</v>
      </c>
      <c r="DZ630" t="s">
        <v>1784</v>
      </c>
      <c r="EA630" s="68" t="s">
        <v>700</v>
      </c>
      <c r="EB630">
        <v>56461</v>
      </c>
      <c r="EC630">
        <v>1.3</v>
      </c>
      <c r="ED630">
        <v>1.1000000000000001</v>
      </c>
      <c r="EE630">
        <v>1.4</v>
      </c>
      <c r="EF630">
        <v>9.6</v>
      </c>
      <c r="EG630">
        <v>6.8</v>
      </c>
      <c r="EH630">
        <v>3.8</v>
      </c>
      <c r="EI630">
        <v>3.9</v>
      </c>
      <c r="EJ630">
        <v>2</v>
      </c>
      <c r="EK630">
        <v>4.5999999999999996</v>
      </c>
      <c r="EL630">
        <v>1</v>
      </c>
      <c r="EM630">
        <v>2.2000000000000002</v>
      </c>
      <c r="EN630">
        <v>2.5</v>
      </c>
      <c r="EO630">
        <v>1.8</v>
      </c>
      <c r="EP630">
        <v>1.4</v>
      </c>
      <c r="EQ630">
        <v>1.4</v>
      </c>
      <c r="ER630">
        <v>100</v>
      </c>
      <c r="ES630">
        <v>5.9</v>
      </c>
      <c r="ET630">
        <v>60.4</v>
      </c>
      <c r="EU630">
        <v>100</v>
      </c>
      <c r="EV630">
        <v>13.3</v>
      </c>
      <c r="EW630">
        <v>23.4</v>
      </c>
      <c r="EX630">
        <v>1.2</v>
      </c>
      <c r="EY630">
        <v>1.4</v>
      </c>
      <c r="EZ630">
        <v>10.1</v>
      </c>
      <c r="FA630">
        <v>16.100000000000001</v>
      </c>
      <c r="FB630">
        <v>65.599999999999994</v>
      </c>
      <c r="FC630">
        <v>1.4</v>
      </c>
      <c r="FD630">
        <v>1.6</v>
      </c>
      <c r="FE630">
        <v>5.9</v>
      </c>
      <c r="FF630">
        <v>1.9</v>
      </c>
      <c r="FG630">
        <v>2.2999999999999998</v>
      </c>
      <c r="FH630">
        <v>1.9</v>
      </c>
      <c r="FI630">
        <v>2.7</v>
      </c>
      <c r="FJ630">
        <v>2.8</v>
      </c>
      <c r="FK630">
        <v>9.4</v>
      </c>
      <c r="FL630">
        <v>2.2999999999999998</v>
      </c>
      <c r="FM630">
        <v>2.9</v>
      </c>
      <c r="FN630">
        <v>2.9</v>
      </c>
      <c r="FO630">
        <v>3</v>
      </c>
      <c r="FP630">
        <v>3.7</v>
      </c>
      <c r="FQ630">
        <v>1.8</v>
      </c>
      <c r="FR630">
        <v>1.4</v>
      </c>
      <c r="FS630">
        <v>17</v>
      </c>
      <c r="FZ630" s="115" t="s">
        <v>1871</v>
      </c>
      <c r="GA630" s="115" t="s">
        <v>1871</v>
      </c>
      <c r="GB630" t="s">
        <v>1436</v>
      </c>
      <c r="GC630" s="68" t="s">
        <v>2364</v>
      </c>
    </row>
    <row r="631" spans="1:185" x14ac:dyDescent="0.25">
      <c r="A631">
        <v>56464</v>
      </c>
      <c r="B631">
        <v>4540</v>
      </c>
      <c r="C631">
        <v>295</v>
      </c>
      <c r="D631">
        <v>1457</v>
      </c>
      <c r="E631">
        <v>60</v>
      </c>
      <c r="F631">
        <v>2347</v>
      </c>
      <c r="G631">
        <v>234</v>
      </c>
      <c r="H631">
        <v>736</v>
      </c>
      <c r="I631">
        <v>1</v>
      </c>
      <c r="J631">
        <v>446</v>
      </c>
      <c r="K631">
        <v>17</v>
      </c>
      <c r="L631">
        <v>1011</v>
      </c>
      <c r="M631">
        <v>43</v>
      </c>
      <c r="N631">
        <v>250</v>
      </c>
      <c r="O631">
        <v>33</v>
      </c>
      <c r="P631">
        <v>341</v>
      </c>
      <c r="Q631">
        <v>34</v>
      </c>
      <c r="R631">
        <v>442</v>
      </c>
      <c r="S631">
        <v>61</v>
      </c>
      <c r="T631">
        <v>531</v>
      </c>
      <c r="U631">
        <v>56</v>
      </c>
      <c r="V631">
        <v>783</v>
      </c>
      <c r="W631">
        <v>50</v>
      </c>
      <c r="X631">
        <v>2340</v>
      </c>
      <c r="Y631">
        <v>183</v>
      </c>
      <c r="Z631">
        <v>2200</v>
      </c>
      <c r="AA631">
        <v>112</v>
      </c>
      <c r="AB631">
        <v>4364</v>
      </c>
      <c r="AC631">
        <v>274</v>
      </c>
      <c r="AD631">
        <v>37</v>
      </c>
      <c r="AE631">
        <v>0</v>
      </c>
      <c r="AF631">
        <v>7</v>
      </c>
      <c r="AG631">
        <v>0</v>
      </c>
      <c r="AH631">
        <v>44</v>
      </c>
      <c r="AI631">
        <v>0</v>
      </c>
      <c r="AJ631">
        <v>8</v>
      </c>
      <c r="AK631">
        <v>0</v>
      </c>
      <c r="AL631">
        <v>80</v>
      </c>
      <c r="AM631">
        <v>21</v>
      </c>
      <c r="AN631">
        <v>51</v>
      </c>
      <c r="AO631">
        <v>0</v>
      </c>
      <c r="AP631">
        <v>4328</v>
      </c>
      <c r="AQ631">
        <v>274</v>
      </c>
      <c r="AR631">
        <v>532</v>
      </c>
      <c r="AS631">
        <v>12</v>
      </c>
      <c r="AT631">
        <v>4008</v>
      </c>
      <c r="AU631">
        <v>283</v>
      </c>
      <c r="AV631">
        <v>4481</v>
      </c>
      <c r="AW631">
        <v>290</v>
      </c>
      <c r="AX631">
        <v>59</v>
      </c>
      <c r="AY631">
        <v>5</v>
      </c>
      <c r="AZ631">
        <v>36</v>
      </c>
      <c r="BA631">
        <v>0</v>
      </c>
      <c r="BB631">
        <v>23</v>
      </c>
      <c r="BC631">
        <v>5</v>
      </c>
      <c r="BD631">
        <v>217</v>
      </c>
      <c r="BE631">
        <v>11</v>
      </c>
      <c r="BF631">
        <v>1200</v>
      </c>
      <c r="BG631">
        <v>105</v>
      </c>
      <c r="BH631">
        <v>977</v>
      </c>
      <c r="BI631">
        <v>64</v>
      </c>
      <c r="BJ631">
        <v>439</v>
      </c>
      <c r="BK631">
        <v>22</v>
      </c>
      <c r="BL631">
        <v>1848</v>
      </c>
      <c r="BM631">
        <v>182</v>
      </c>
      <c r="BN631">
        <v>1772</v>
      </c>
      <c r="BO631">
        <v>173</v>
      </c>
      <c r="BP631">
        <v>76</v>
      </c>
      <c r="BQ631">
        <v>9</v>
      </c>
      <c r="BR631">
        <v>499</v>
      </c>
      <c r="BS631">
        <v>52</v>
      </c>
      <c r="BT631">
        <v>1203</v>
      </c>
      <c r="BU631">
        <v>111</v>
      </c>
      <c r="BV631">
        <v>715</v>
      </c>
      <c r="BW631">
        <v>75</v>
      </c>
      <c r="BX631">
        <v>429</v>
      </c>
      <c r="BY631">
        <v>48</v>
      </c>
      <c r="BZ631">
        <v>546</v>
      </c>
      <c r="CA631">
        <v>34</v>
      </c>
      <c r="CB631">
        <v>987</v>
      </c>
      <c r="CC631">
        <v>59</v>
      </c>
      <c r="CD631">
        <v>2333</v>
      </c>
      <c r="CE631">
        <v>159</v>
      </c>
      <c r="CF631">
        <v>1211</v>
      </c>
      <c r="CG631">
        <v>77</v>
      </c>
      <c r="CH631">
        <v>295</v>
      </c>
      <c r="CI631">
        <v>4245</v>
      </c>
      <c r="CJ631">
        <v>2928</v>
      </c>
      <c r="CK631">
        <v>2033</v>
      </c>
      <c r="CL631">
        <v>4061</v>
      </c>
      <c r="CM631">
        <v>187</v>
      </c>
      <c r="CN631">
        <v>53</v>
      </c>
      <c r="CO631">
        <v>123</v>
      </c>
      <c r="CP631">
        <v>195</v>
      </c>
      <c r="CQ631">
        <v>298</v>
      </c>
      <c r="CR631">
        <v>39</v>
      </c>
      <c r="CS631">
        <v>229</v>
      </c>
      <c r="CT631">
        <v>112</v>
      </c>
      <c r="CU631">
        <v>28</v>
      </c>
      <c r="CV631">
        <v>95</v>
      </c>
      <c r="CW631">
        <v>93</v>
      </c>
      <c r="CX631">
        <v>484</v>
      </c>
      <c r="CY631">
        <v>90</v>
      </c>
      <c r="CZ631">
        <v>98</v>
      </c>
      <c r="DA631">
        <v>69</v>
      </c>
      <c r="DB631">
        <v>60</v>
      </c>
      <c r="DC631">
        <v>76</v>
      </c>
      <c r="DD631">
        <v>139</v>
      </c>
      <c r="DE631">
        <v>626</v>
      </c>
      <c r="DF631">
        <v>1119</v>
      </c>
      <c r="DG631">
        <v>963</v>
      </c>
      <c r="DH631">
        <v>352</v>
      </c>
      <c r="DI631">
        <v>63</v>
      </c>
      <c r="DJ631">
        <v>38</v>
      </c>
      <c r="DK631">
        <v>93</v>
      </c>
      <c r="DL631">
        <v>35</v>
      </c>
      <c r="DM631">
        <v>4085</v>
      </c>
      <c r="DN631">
        <v>467</v>
      </c>
      <c r="DO631">
        <v>1470</v>
      </c>
      <c r="DP631">
        <v>275</v>
      </c>
      <c r="DQ631">
        <v>26</v>
      </c>
      <c r="DR631">
        <v>22</v>
      </c>
      <c r="DS631">
        <v>19</v>
      </c>
      <c r="DT631">
        <v>33</v>
      </c>
      <c r="DU631">
        <v>11</v>
      </c>
      <c r="DV631">
        <v>105</v>
      </c>
      <c r="DW631">
        <v>1745</v>
      </c>
      <c r="DX631" t="s">
        <v>1519</v>
      </c>
      <c r="DY631" t="s">
        <v>1095</v>
      </c>
      <c r="DZ631" t="s">
        <v>1785</v>
      </c>
      <c r="EA631" s="68" t="s">
        <v>700</v>
      </c>
      <c r="EB631">
        <v>56464</v>
      </c>
      <c r="EC631">
        <v>1.3</v>
      </c>
      <c r="ED631">
        <v>1.9</v>
      </c>
      <c r="EE631">
        <v>2</v>
      </c>
      <c r="EF631">
        <v>6.8</v>
      </c>
      <c r="EG631">
        <v>4.4000000000000004</v>
      </c>
      <c r="EH631">
        <v>5.4</v>
      </c>
      <c r="EI631">
        <v>3.5</v>
      </c>
      <c r="EJ631">
        <v>2.1</v>
      </c>
      <c r="EK631">
        <v>0.5</v>
      </c>
      <c r="EL631">
        <v>1.8</v>
      </c>
      <c r="EM631">
        <v>2.1</v>
      </c>
      <c r="EN631">
        <v>0.3</v>
      </c>
      <c r="EO631">
        <v>1.9</v>
      </c>
      <c r="EP631">
        <v>1.4</v>
      </c>
      <c r="EQ631">
        <v>1.3</v>
      </c>
      <c r="ER631">
        <v>35.5</v>
      </c>
      <c r="ES631">
        <v>82.3</v>
      </c>
      <c r="ET631">
        <v>31.6</v>
      </c>
      <c r="EU631">
        <v>76.900000000000006</v>
      </c>
      <c r="EV631">
        <v>22</v>
      </c>
      <c r="EW631">
        <v>28.3</v>
      </c>
      <c r="EX631">
        <v>1.4</v>
      </c>
      <c r="EY631">
        <v>1.4</v>
      </c>
      <c r="EZ631">
        <v>10.199999999999999</v>
      </c>
      <c r="FA631">
        <v>36.1</v>
      </c>
      <c r="FB631">
        <v>24.5</v>
      </c>
      <c r="FC631">
        <v>1.5</v>
      </c>
      <c r="FD631">
        <v>1.5</v>
      </c>
      <c r="FE631">
        <v>3.9</v>
      </c>
      <c r="FF631">
        <v>3.4</v>
      </c>
      <c r="FG631">
        <v>2.2999999999999998</v>
      </c>
      <c r="FH631">
        <v>3.6</v>
      </c>
      <c r="FI631">
        <v>2.1</v>
      </c>
      <c r="FJ631">
        <v>2.2000000000000002</v>
      </c>
      <c r="FK631">
        <v>8.1999999999999993</v>
      </c>
      <c r="FL631">
        <v>4.2</v>
      </c>
      <c r="FM631">
        <v>2.7</v>
      </c>
      <c r="FN631">
        <v>3</v>
      </c>
      <c r="FO631">
        <v>4.5999999999999996</v>
      </c>
      <c r="FP631">
        <v>2</v>
      </c>
      <c r="FQ631">
        <v>2.1</v>
      </c>
      <c r="FR631">
        <v>2.5</v>
      </c>
      <c r="FS631">
        <v>15</v>
      </c>
      <c r="FZ631" s="115" t="s">
        <v>1871</v>
      </c>
      <c r="GA631" s="115" t="s">
        <v>1871</v>
      </c>
      <c r="GB631" t="s">
        <v>1437</v>
      </c>
      <c r="GC631" s="68" t="s">
        <v>2364</v>
      </c>
    </row>
    <row r="632" spans="1:185" x14ac:dyDescent="0.25">
      <c r="A632">
        <v>56465</v>
      </c>
      <c r="B632">
        <v>1976</v>
      </c>
      <c r="C632">
        <v>114</v>
      </c>
      <c r="D632">
        <v>328</v>
      </c>
      <c r="E632">
        <v>15</v>
      </c>
      <c r="F632">
        <v>1079</v>
      </c>
      <c r="G632">
        <v>99</v>
      </c>
      <c r="H632">
        <v>569</v>
      </c>
      <c r="I632">
        <v>0</v>
      </c>
      <c r="J632">
        <v>96</v>
      </c>
      <c r="K632">
        <v>0</v>
      </c>
      <c r="L632">
        <v>232</v>
      </c>
      <c r="M632">
        <v>15</v>
      </c>
      <c r="N632">
        <v>94</v>
      </c>
      <c r="O632">
        <v>16</v>
      </c>
      <c r="P632">
        <v>154</v>
      </c>
      <c r="Q632">
        <v>31</v>
      </c>
      <c r="R632">
        <v>174</v>
      </c>
      <c r="S632">
        <v>12</v>
      </c>
      <c r="T632">
        <v>227</v>
      </c>
      <c r="U632">
        <v>12</v>
      </c>
      <c r="V632">
        <v>430</v>
      </c>
      <c r="W632">
        <v>28</v>
      </c>
      <c r="X632">
        <v>1054</v>
      </c>
      <c r="Y632">
        <v>69</v>
      </c>
      <c r="Z632">
        <v>922</v>
      </c>
      <c r="AA632">
        <v>45</v>
      </c>
      <c r="AB632">
        <v>1967</v>
      </c>
      <c r="AC632">
        <v>114</v>
      </c>
      <c r="AD632">
        <v>3</v>
      </c>
      <c r="AE632">
        <v>0</v>
      </c>
      <c r="AF632">
        <v>3</v>
      </c>
      <c r="AG632">
        <v>0</v>
      </c>
      <c r="AH632">
        <v>0</v>
      </c>
      <c r="AI632">
        <v>0</v>
      </c>
      <c r="AJ632">
        <v>0</v>
      </c>
      <c r="AK632">
        <v>0</v>
      </c>
      <c r="AL632">
        <v>3</v>
      </c>
      <c r="AM632">
        <v>0</v>
      </c>
      <c r="AN632">
        <v>4</v>
      </c>
      <c r="AO632">
        <v>0</v>
      </c>
      <c r="AP632">
        <v>1963</v>
      </c>
      <c r="AQ632">
        <v>114</v>
      </c>
      <c r="AR632">
        <v>275</v>
      </c>
      <c r="AS632">
        <v>20</v>
      </c>
      <c r="AT632">
        <v>1701</v>
      </c>
      <c r="AU632">
        <v>94</v>
      </c>
      <c r="AV632">
        <v>1968</v>
      </c>
      <c r="AW632">
        <v>114</v>
      </c>
      <c r="AX632">
        <v>8</v>
      </c>
      <c r="AY632">
        <v>0</v>
      </c>
      <c r="AZ632">
        <v>5</v>
      </c>
      <c r="BA632">
        <v>0</v>
      </c>
      <c r="BB632">
        <v>3</v>
      </c>
      <c r="BC632">
        <v>0</v>
      </c>
      <c r="BD632">
        <v>51</v>
      </c>
      <c r="BE632">
        <v>14</v>
      </c>
      <c r="BF632">
        <v>519</v>
      </c>
      <c r="BG632">
        <v>34</v>
      </c>
      <c r="BH632">
        <v>658</v>
      </c>
      <c r="BI632">
        <v>33</v>
      </c>
      <c r="BJ632">
        <v>326</v>
      </c>
      <c r="BK632">
        <v>2</v>
      </c>
      <c r="BL632">
        <v>830</v>
      </c>
      <c r="BM632">
        <v>79</v>
      </c>
      <c r="BN632">
        <v>803</v>
      </c>
      <c r="BO632">
        <v>62</v>
      </c>
      <c r="BP632">
        <v>27</v>
      </c>
      <c r="BQ632">
        <v>17</v>
      </c>
      <c r="BR632">
        <v>249</v>
      </c>
      <c r="BS632">
        <v>20</v>
      </c>
      <c r="BT632">
        <v>595</v>
      </c>
      <c r="BU632">
        <v>58</v>
      </c>
      <c r="BV632">
        <v>289</v>
      </c>
      <c r="BW632">
        <v>23</v>
      </c>
      <c r="BX632">
        <v>195</v>
      </c>
      <c r="BY632">
        <v>18</v>
      </c>
      <c r="BZ632">
        <v>97</v>
      </c>
      <c r="CA632">
        <v>5</v>
      </c>
      <c r="CB632">
        <v>203</v>
      </c>
      <c r="CC632">
        <v>8</v>
      </c>
      <c r="CD632">
        <v>840</v>
      </c>
      <c r="CE632">
        <v>85</v>
      </c>
      <c r="CF632">
        <v>933</v>
      </c>
      <c r="CG632">
        <v>21</v>
      </c>
      <c r="CH632">
        <v>114</v>
      </c>
      <c r="CI632">
        <v>1862</v>
      </c>
      <c r="CJ632">
        <v>1494</v>
      </c>
      <c r="CK632">
        <v>935</v>
      </c>
      <c r="CL632">
        <v>1843</v>
      </c>
      <c r="CM632">
        <v>50</v>
      </c>
      <c r="CN632">
        <v>19</v>
      </c>
      <c r="CO632">
        <v>20</v>
      </c>
      <c r="CP632">
        <v>110</v>
      </c>
      <c r="CQ632">
        <v>117</v>
      </c>
      <c r="CR632">
        <v>13</v>
      </c>
      <c r="CS632">
        <v>107</v>
      </c>
      <c r="CT632">
        <v>34</v>
      </c>
      <c r="CU632">
        <v>15</v>
      </c>
      <c r="CV632">
        <v>34</v>
      </c>
      <c r="CW632">
        <v>59</v>
      </c>
      <c r="CX632">
        <v>171</v>
      </c>
      <c r="CY632">
        <v>108</v>
      </c>
      <c r="CZ632">
        <v>37</v>
      </c>
      <c r="DA632">
        <v>57</v>
      </c>
      <c r="DB632">
        <v>29</v>
      </c>
      <c r="DC632">
        <v>20</v>
      </c>
      <c r="DD632">
        <v>28</v>
      </c>
      <c r="DE632">
        <v>228</v>
      </c>
      <c r="DF632">
        <v>624</v>
      </c>
      <c r="DG632">
        <v>575</v>
      </c>
      <c r="DH632">
        <v>129</v>
      </c>
      <c r="DI632">
        <v>27</v>
      </c>
      <c r="DJ632">
        <v>20</v>
      </c>
      <c r="DK632">
        <v>22</v>
      </c>
      <c r="DL632">
        <v>4</v>
      </c>
      <c r="DM632">
        <v>1821</v>
      </c>
      <c r="DN632">
        <v>150</v>
      </c>
      <c r="DO632">
        <v>802</v>
      </c>
      <c r="DP632">
        <v>50</v>
      </c>
      <c r="DQ632">
        <v>6</v>
      </c>
      <c r="DR632">
        <v>12</v>
      </c>
      <c r="DS632">
        <v>0</v>
      </c>
      <c r="DT632">
        <v>3</v>
      </c>
      <c r="DU632">
        <v>0</v>
      </c>
      <c r="DV632">
        <v>19</v>
      </c>
      <c r="DW632">
        <v>852</v>
      </c>
      <c r="DX632" t="s">
        <v>1519</v>
      </c>
      <c r="DY632" t="s">
        <v>1033</v>
      </c>
      <c r="DZ632" t="s">
        <v>1786</v>
      </c>
      <c r="EA632" s="68" t="s">
        <v>700</v>
      </c>
      <c r="EB632">
        <v>56465</v>
      </c>
      <c r="EC632">
        <v>2.7</v>
      </c>
      <c r="ED632">
        <v>16.600000000000001</v>
      </c>
      <c r="EE632">
        <v>5.6</v>
      </c>
      <c r="EF632">
        <v>17.100000000000001</v>
      </c>
      <c r="EG632">
        <v>13.6</v>
      </c>
      <c r="EH632">
        <v>5.8</v>
      </c>
      <c r="EI632">
        <v>3.8</v>
      </c>
      <c r="EJ632">
        <v>4.3</v>
      </c>
      <c r="EK632">
        <v>5.4</v>
      </c>
      <c r="EL632">
        <v>3.9</v>
      </c>
      <c r="EM632">
        <v>4</v>
      </c>
      <c r="EN632">
        <v>3</v>
      </c>
      <c r="EO632">
        <v>3</v>
      </c>
      <c r="EP632">
        <v>2.9</v>
      </c>
      <c r="EQ632">
        <v>2.7</v>
      </c>
      <c r="ER632">
        <v>100</v>
      </c>
      <c r="ES632">
        <v>100</v>
      </c>
      <c r="EV632">
        <v>100</v>
      </c>
      <c r="EW632">
        <v>100</v>
      </c>
      <c r="EX632">
        <v>2.7</v>
      </c>
      <c r="EY632">
        <v>2.7</v>
      </c>
      <c r="EZ632">
        <v>76.900000000000006</v>
      </c>
      <c r="FA632">
        <v>97.3</v>
      </c>
      <c r="FB632">
        <v>100</v>
      </c>
      <c r="FC632">
        <v>7.1</v>
      </c>
      <c r="FD632">
        <v>2.4</v>
      </c>
      <c r="FE632">
        <v>21.4</v>
      </c>
      <c r="FF632">
        <v>4.5999999999999996</v>
      </c>
      <c r="FG632">
        <v>2.5</v>
      </c>
      <c r="FH632">
        <v>1</v>
      </c>
      <c r="FI632">
        <v>5.0999999999999996</v>
      </c>
      <c r="FJ632">
        <v>3.7</v>
      </c>
      <c r="FK632">
        <v>41.1</v>
      </c>
      <c r="FL632">
        <v>5.6</v>
      </c>
      <c r="FM632">
        <v>4.5999999999999996</v>
      </c>
      <c r="FN632">
        <v>6.4</v>
      </c>
      <c r="FO632">
        <v>7</v>
      </c>
      <c r="FP632">
        <v>3.7</v>
      </c>
      <c r="FQ632">
        <v>5.3</v>
      </c>
      <c r="FR632">
        <v>2.2000000000000002</v>
      </c>
      <c r="FS632">
        <v>5</v>
      </c>
      <c r="FZ632" s="115" t="s">
        <v>1871</v>
      </c>
      <c r="GA632" s="115" t="s">
        <v>1871</v>
      </c>
      <c r="GB632" t="s">
        <v>1438</v>
      </c>
      <c r="GC632" s="68" t="s">
        <v>2364</v>
      </c>
    </row>
    <row r="633" spans="1:185" x14ac:dyDescent="0.25">
      <c r="A633">
        <v>56466</v>
      </c>
      <c r="B633">
        <v>2987</v>
      </c>
      <c r="C633">
        <v>168</v>
      </c>
      <c r="D633">
        <v>571</v>
      </c>
      <c r="E633">
        <v>19</v>
      </c>
      <c r="F633">
        <v>1663</v>
      </c>
      <c r="G633">
        <v>149</v>
      </c>
      <c r="H633">
        <v>753</v>
      </c>
      <c r="I633">
        <v>0</v>
      </c>
      <c r="J633">
        <v>143</v>
      </c>
      <c r="K633">
        <v>8</v>
      </c>
      <c r="L633">
        <v>428</v>
      </c>
      <c r="M633">
        <v>11</v>
      </c>
      <c r="N633">
        <v>204</v>
      </c>
      <c r="O633">
        <v>34</v>
      </c>
      <c r="P633">
        <v>220</v>
      </c>
      <c r="Q633">
        <v>25</v>
      </c>
      <c r="R633">
        <v>286</v>
      </c>
      <c r="S633">
        <v>17</v>
      </c>
      <c r="T633">
        <v>379</v>
      </c>
      <c r="U633">
        <v>35</v>
      </c>
      <c r="V633">
        <v>574</v>
      </c>
      <c r="W633">
        <v>38</v>
      </c>
      <c r="X633">
        <v>1471</v>
      </c>
      <c r="Y633">
        <v>110</v>
      </c>
      <c r="Z633">
        <v>1516</v>
      </c>
      <c r="AA633">
        <v>58</v>
      </c>
      <c r="AB633">
        <v>2881</v>
      </c>
      <c r="AC633">
        <v>160</v>
      </c>
      <c r="AD633">
        <v>6</v>
      </c>
      <c r="AE633">
        <v>0</v>
      </c>
      <c r="AF633">
        <v>26</v>
      </c>
      <c r="AG633">
        <v>0</v>
      </c>
      <c r="AH633">
        <v>7</v>
      </c>
      <c r="AI633">
        <v>0</v>
      </c>
      <c r="AJ633">
        <v>0</v>
      </c>
      <c r="AK633">
        <v>0</v>
      </c>
      <c r="AL633">
        <v>67</v>
      </c>
      <c r="AM633">
        <v>8</v>
      </c>
      <c r="AN633">
        <v>36</v>
      </c>
      <c r="AO633">
        <v>6</v>
      </c>
      <c r="AP633">
        <v>2845</v>
      </c>
      <c r="AQ633">
        <v>154</v>
      </c>
      <c r="AR633">
        <v>485</v>
      </c>
      <c r="AS633">
        <v>10</v>
      </c>
      <c r="AT633">
        <v>2502</v>
      </c>
      <c r="AU633">
        <v>158</v>
      </c>
      <c r="AV633">
        <v>2953</v>
      </c>
      <c r="AW633">
        <v>161</v>
      </c>
      <c r="AX633">
        <v>34</v>
      </c>
      <c r="AY633">
        <v>7</v>
      </c>
      <c r="AZ633">
        <v>13</v>
      </c>
      <c r="BA633">
        <v>2</v>
      </c>
      <c r="BB633">
        <v>21</v>
      </c>
      <c r="BC633">
        <v>5</v>
      </c>
      <c r="BD633">
        <v>192</v>
      </c>
      <c r="BE633">
        <v>17</v>
      </c>
      <c r="BF633">
        <v>800</v>
      </c>
      <c r="BG633">
        <v>50</v>
      </c>
      <c r="BH633">
        <v>857</v>
      </c>
      <c r="BI633">
        <v>43</v>
      </c>
      <c r="BJ633">
        <v>363</v>
      </c>
      <c r="BK633">
        <v>5</v>
      </c>
      <c r="BL633">
        <v>1275</v>
      </c>
      <c r="BM633">
        <v>106</v>
      </c>
      <c r="BN633">
        <v>1216</v>
      </c>
      <c r="BO633">
        <v>96</v>
      </c>
      <c r="BP633">
        <v>59</v>
      </c>
      <c r="BQ633">
        <v>10</v>
      </c>
      <c r="BR633">
        <v>388</v>
      </c>
      <c r="BS633">
        <v>43</v>
      </c>
      <c r="BT633">
        <v>804</v>
      </c>
      <c r="BU633">
        <v>46</v>
      </c>
      <c r="BV633">
        <v>525</v>
      </c>
      <c r="BW633">
        <v>68</v>
      </c>
      <c r="BX633">
        <v>334</v>
      </c>
      <c r="BY633">
        <v>35</v>
      </c>
      <c r="BZ633">
        <v>526</v>
      </c>
      <c r="CA633">
        <v>39</v>
      </c>
      <c r="CB633">
        <v>833</v>
      </c>
      <c r="CC633">
        <v>57</v>
      </c>
      <c r="CD633">
        <v>1291</v>
      </c>
      <c r="CE633">
        <v>100</v>
      </c>
      <c r="CF633">
        <v>848</v>
      </c>
      <c r="CG633">
        <v>9</v>
      </c>
      <c r="CH633">
        <v>168</v>
      </c>
      <c r="CI633">
        <v>2819</v>
      </c>
      <c r="CJ633">
        <v>1813</v>
      </c>
      <c r="CK633">
        <v>1641</v>
      </c>
      <c r="CL633">
        <v>2815</v>
      </c>
      <c r="CM633">
        <v>58</v>
      </c>
      <c r="CN633">
        <v>26</v>
      </c>
      <c r="CO633">
        <v>63</v>
      </c>
      <c r="CP633">
        <v>75</v>
      </c>
      <c r="CQ633">
        <v>204</v>
      </c>
      <c r="CR633">
        <v>49</v>
      </c>
      <c r="CS633">
        <v>179</v>
      </c>
      <c r="CT633">
        <v>105</v>
      </c>
      <c r="CU633">
        <v>5</v>
      </c>
      <c r="CV633">
        <v>17</v>
      </c>
      <c r="CW633">
        <v>90</v>
      </c>
      <c r="CX633">
        <v>383</v>
      </c>
      <c r="CY633">
        <v>130</v>
      </c>
      <c r="CZ633">
        <v>50</v>
      </c>
      <c r="DA633">
        <v>53</v>
      </c>
      <c r="DB633">
        <v>63</v>
      </c>
      <c r="DC633">
        <v>55</v>
      </c>
      <c r="DD633">
        <v>175</v>
      </c>
      <c r="DE633">
        <v>472</v>
      </c>
      <c r="DF633">
        <v>922</v>
      </c>
      <c r="DG633">
        <v>741</v>
      </c>
      <c r="DH633">
        <v>186</v>
      </c>
      <c r="DI633">
        <v>42</v>
      </c>
      <c r="DJ633">
        <v>10</v>
      </c>
      <c r="DK633">
        <v>139</v>
      </c>
      <c r="DL633">
        <v>110</v>
      </c>
      <c r="DM633">
        <v>2671</v>
      </c>
      <c r="DN633">
        <v>299</v>
      </c>
      <c r="DO633">
        <v>1081</v>
      </c>
      <c r="DP633">
        <v>313</v>
      </c>
      <c r="DQ633">
        <v>18</v>
      </c>
      <c r="DR633">
        <v>58</v>
      </c>
      <c r="DS633">
        <v>40</v>
      </c>
      <c r="DT633">
        <v>38</v>
      </c>
      <c r="DU633">
        <v>23</v>
      </c>
      <c r="DV633">
        <v>72</v>
      </c>
      <c r="DW633">
        <v>1394</v>
      </c>
      <c r="DX633" t="s">
        <v>1519</v>
      </c>
      <c r="DY633" t="s">
        <v>1026</v>
      </c>
      <c r="DZ633" t="s">
        <v>1787</v>
      </c>
      <c r="EA633" s="68" t="s">
        <v>700</v>
      </c>
      <c r="EB633">
        <v>56466</v>
      </c>
      <c r="EC633">
        <v>1.4</v>
      </c>
      <c r="ED633">
        <v>5.0999999999999996</v>
      </c>
      <c r="EE633">
        <v>1.8</v>
      </c>
      <c r="EF633">
        <v>11.4</v>
      </c>
      <c r="EG633">
        <v>7.2</v>
      </c>
      <c r="EH633">
        <v>4.4000000000000004</v>
      </c>
      <c r="EI633">
        <v>3.7</v>
      </c>
      <c r="EJ633">
        <v>2.7</v>
      </c>
      <c r="EK633">
        <v>3.7</v>
      </c>
      <c r="EL633">
        <v>2.2999999999999998</v>
      </c>
      <c r="EM633">
        <v>2.2999999999999998</v>
      </c>
      <c r="EN633">
        <v>2.2999999999999998</v>
      </c>
      <c r="EO633">
        <v>2.2000000000000002</v>
      </c>
      <c r="EP633">
        <v>1.4</v>
      </c>
      <c r="EQ633">
        <v>1.5</v>
      </c>
      <c r="ER633">
        <v>88.8</v>
      </c>
      <c r="ES633">
        <v>42.7</v>
      </c>
      <c r="ET633">
        <v>82.3</v>
      </c>
      <c r="EV633">
        <v>9.3000000000000007</v>
      </c>
      <c r="EW633">
        <v>16.7</v>
      </c>
      <c r="EX633">
        <v>1.5</v>
      </c>
      <c r="EY633">
        <v>1.5</v>
      </c>
      <c r="EZ633">
        <v>13.9</v>
      </c>
      <c r="FA633">
        <v>18.100000000000001</v>
      </c>
      <c r="FB633">
        <v>14.9</v>
      </c>
      <c r="FC633">
        <v>1.4</v>
      </c>
      <c r="FD633">
        <v>1.8</v>
      </c>
      <c r="FE633">
        <v>5.7</v>
      </c>
      <c r="FF633">
        <v>3</v>
      </c>
      <c r="FG633">
        <v>2.1</v>
      </c>
      <c r="FH633">
        <v>1.7</v>
      </c>
      <c r="FI633">
        <v>2.5</v>
      </c>
      <c r="FJ633">
        <v>2.6</v>
      </c>
      <c r="FK633">
        <v>13.6</v>
      </c>
      <c r="FL633">
        <v>4.5999999999999996</v>
      </c>
      <c r="FM633">
        <v>2.9</v>
      </c>
      <c r="FN633">
        <v>4.8</v>
      </c>
      <c r="FO633">
        <v>5.0999999999999996</v>
      </c>
      <c r="FP633">
        <v>3.2</v>
      </c>
      <c r="FQ633">
        <v>2.5</v>
      </c>
      <c r="FR633">
        <v>1.2</v>
      </c>
      <c r="FS633">
        <v>23</v>
      </c>
      <c r="FZ633" s="115" t="s">
        <v>1871</v>
      </c>
      <c r="GA633" s="115" t="s">
        <v>1871</v>
      </c>
      <c r="GB633" t="s">
        <v>1439</v>
      </c>
      <c r="GC633" s="68" t="s">
        <v>2364</v>
      </c>
    </row>
    <row r="634" spans="1:185" x14ac:dyDescent="0.25">
      <c r="A634">
        <v>56467</v>
      </c>
      <c r="B634">
        <v>2561</v>
      </c>
      <c r="C634">
        <v>106</v>
      </c>
      <c r="D634">
        <v>540</v>
      </c>
      <c r="E634">
        <v>23</v>
      </c>
      <c r="F634">
        <v>1248</v>
      </c>
      <c r="G634">
        <v>83</v>
      </c>
      <c r="H634">
        <v>773</v>
      </c>
      <c r="I634">
        <v>0</v>
      </c>
      <c r="J634">
        <v>173</v>
      </c>
      <c r="K634">
        <v>18</v>
      </c>
      <c r="L634">
        <v>367</v>
      </c>
      <c r="M634">
        <v>5</v>
      </c>
      <c r="N634">
        <v>99</v>
      </c>
      <c r="O634">
        <v>16</v>
      </c>
      <c r="P634">
        <v>172</v>
      </c>
      <c r="Q634">
        <v>23</v>
      </c>
      <c r="R634">
        <v>234</v>
      </c>
      <c r="S634">
        <v>30</v>
      </c>
      <c r="T634">
        <v>313</v>
      </c>
      <c r="U634">
        <v>6</v>
      </c>
      <c r="V634">
        <v>430</v>
      </c>
      <c r="W634">
        <v>8</v>
      </c>
      <c r="X634">
        <v>1295</v>
      </c>
      <c r="Y634">
        <v>79</v>
      </c>
      <c r="Z634">
        <v>1266</v>
      </c>
      <c r="AA634">
        <v>27</v>
      </c>
      <c r="AB634">
        <v>2497</v>
      </c>
      <c r="AC634">
        <v>104</v>
      </c>
      <c r="AD634">
        <v>13</v>
      </c>
      <c r="AE634">
        <v>0</v>
      </c>
      <c r="AF634">
        <v>9</v>
      </c>
      <c r="AG634">
        <v>0</v>
      </c>
      <c r="AH634">
        <v>1</v>
      </c>
      <c r="AI634">
        <v>0</v>
      </c>
      <c r="AJ634">
        <v>0</v>
      </c>
      <c r="AK634">
        <v>0</v>
      </c>
      <c r="AL634">
        <v>41</v>
      </c>
      <c r="AM634">
        <v>2</v>
      </c>
      <c r="AN634">
        <v>40</v>
      </c>
      <c r="AO634">
        <v>0</v>
      </c>
      <c r="AP634">
        <v>2491</v>
      </c>
      <c r="AQ634">
        <v>104</v>
      </c>
      <c r="AR634">
        <v>361</v>
      </c>
      <c r="AS634">
        <v>11</v>
      </c>
      <c r="AT634">
        <v>2200</v>
      </c>
      <c r="AU634">
        <v>95</v>
      </c>
      <c r="AV634">
        <v>2545</v>
      </c>
      <c r="AW634">
        <v>106</v>
      </c>
      <c r="AX634">
        <v>16</v>
      </c>
      <c r="AY634">
        <v>0</v>
      </c>
      <c r="AZ634">
        <v>14</v>
      </c>
      <c r="BA634">
        <v>0</v>
      </c>
      <c r="BB634">
        <v>2</v>
      </c>
      <c r="BC634">
        <v>0</v>
      </c>
      <c r="BD634">
        <v>84</v>
      </c>
      <c r="BE634">
        <v>12</v>
      </c>
      <c r="BF634">
        <v>536</v>
      </c>
      <c r="BG634">
        <v>27</v>
      </c>
      <c r="BH634">
        <v>714</v>
      </c>
      <c r="BI634">
        <v>17</v>
      </c>
      <c r="BJ634">
        <v>588</v>
      </c>
      <c r="BK634">
        <v>11</v>
      </c>
      <c r="BL634">
        <v>1026</v>
      </c>
      <c r="BM634">
        <v>72</v>
      </c>
      <c r="BN634">
        <v>1004</v>
      </c>
      <c r="BO634">
        <v>64</v>
      </c>
      <c r="BP634">
        <v>22</v>
      </c>
      <c r="BQ634">
        <v>8</v>
      </c>
      <c r="BR634">
        <v>222</v>
      </c>
      <c r="BS634">
        <v>11</v>
      </c>
      <c r="BT634">
        <v>704</v>
      </c>
      <c r="BU634">
        <v>41</v>
      </c>
      <c r="BV634">
        <v>378</v>
      </c>
      <c r="BW634">
        <v>31</v>
      </c>
      <c r="BX634">
        <v>166</v>
      </c>
      <c r="BY634">
        <v>11</v>
      </c>
      <c r="BZ634">
        <v>94</v>
      </c>
      <c r="CA634">
        <v>7</v>
      </c>
      <c r="CB634">
        <v>371</v>
      </c>
      <c r="CC634">
        <v>15</v>
      </c>
      <c r="CD634">
        <v>1251</v>
      </c>
      <c r="CE634">
        <v>71</v>
      </c>
      <c r="CF634">
        <v>928</v>
      </c>
      <c r="CG634">
        <v>20</v>
      </c>
      <c r="CH634">
        <v>106</v>
      </c>
      <c r="CI634">
        <v>2455</v>
      </c>
      <c r="CJ634">
        <v>1916</v>
      </c>
      <c r="CK634">
        <v>1276</v>
      </c>
      <c r="CL634">
        <v>2341</v>
      </c>
      <c r="CM634">
        <v>77</v>
      </c>
      <c r="CN634">
        <v>4</v>
      </c>
      <c r="CO634">
        <v>54</v>
      </c>
      <c r="CP634">
        <v>80</v>
      </c>
      <c r="CQ634">
        <v>115</v>
      </c>
      <c r="CR634">
        <v>17</v>
      </c>
      <c r="CS634">
        <v>149</v>
      </c>
      <c r="CT634">
        <v>35</v>
      </c>
      <c r="CU634">
        <v>10</v>
      </c>
      <c r="CV634">
        <v>42</v>
      </c>
      <c r="CW634">
        <v>84</v>
      </c>
      <c r="CX634">
        <v>334</v>
      </c>
      <c r="CY634">
        <v>82</v>
      </c>
      <c r="CZ634">
        <v>47</v>
      </c>
      <c r="DA634">
        <v>62</v>
      </c>
      <c r="DB634">
        <v>28</v>
      </c>
      <c r="DC634">
        <v>16</v>
      </c>
      <c r="DD634">
        <v>61</v>
      </c>
      <c r="DE634">
        <v>252</v>
      </c>
      <c r="DF634">
        <v>836</v>
      </c>
      <c r="DG634">
        <v>756</v>
      </c>
      <c r="DH634">
        <v>171</v>
      </c>
      <c r="DI634">
        <v>31</v>
      </c>
      <c r="DJ634">
        <v>17</v>
      </c>
      <c r="DK634">
        <v>49</v>
      </c>
      <c r="DL634">
        <v>32</v>
      </c>
      <c r="DM634">
        <v>2273</v>
      </c>
      <c r="DN634">
        <v>266</v>
      </c>
      <c r="DO634">
        <v>974</v>
      </c>
      <c r="DP634">
        <v>114</v>
      </c>
      <c r="DQ634">
        <v>7</v>
      </c>
      <c r="DR634">
        <v>3</v>
      </c>
      <c r="DS634">
        <v>28</v>
      </c>
      <c r="DT634">
        <v>4</v>
      </c>
      <c r="DU634">
        <v>1</v>
      </c>
      <c r="DV634">
        <v>34</v>
      </c>
      <c r="DW634">
        <v>1088</v>
      </c>
      <c r="DX634" t="s">
        <v>1518</v>
      </c>
      <c r="DY634" t="s">
        <v>1044</v>
      </c>
      <c r="DZ634" t="s">
        <v>1788</v>
      </c>
      <c r="EA634" s="68" t="s">
        <v>700</v>
      </c>
      <c r="EB634">
        <v>56467</v>
      </c>
      <c r="EC634">
        <v>2</v>
      </c>
      <c r="ED634">
        <v>13.2</v>
      </c>
      <c r="EE634">
        <v>2.1</v>
      </c>
      <c r="EF634">
        <v>11.1</v>
      </c>
      <c r="EG634">
        <v>8.8000000000000007</v>
      </c>
      <c r="EH634">
        <v>6.9</v>
      </c>
      <c r="EI634">
        <v>2.2999999999999998</v>
      </c>
      <c r="EJ634">
        <v>1.7</v>
      </c>
      <c r="EK634">
        <v>3.6</v>
      </c>
      <c r="EL634">
        <v>4.4000000000000004</v>
      </c>
      <c r="EM634">
        <v>2.5</v>
      </c>
      <c r="EN634">
        <v>2.2000000000000002</v>
      </c>
      <c r="EO634">
        <v>3.2</v>
      </c>
      <c r="EP634">
        <v>1.3</v>
      </c>
      <c r="EQ634">
        <v>2.1</v>
      </c>
      <c r="ER634">
        <v>60.4</v>
      </c>
      <c r="ES634">
        <v>72.5</v>
      </c>
      <c r="ET634">
        <v>100</v>
      </c>
      <c r="EV634">
        <v>16.100000000000001</v>
      </c>
      <c r="EW634">
        <v>33.700000000000003</v>
      </c>
      <c r="EX634">
        <v>2.1</v>
      </c>
      <c r="EY634">
        <v>2</v>
      </c>
      <c r="EZ634">
        <v>54.4</v>
      </c>
      <c r="FA634">
        <v>58.2</v>
      </c>
      <c r="FB634">
        <v>100</v>
      </c>
      <c r="FC634">
        <v>2.6</v>
      </c>
      <c r="FD634">
        <v>2.2000000000000002</v>
      </c>
      <c r="FE634">
        <v>12.7</v>
      </c>
      <c r="FF634">
        <v>3.1</v>
      </c>
      <c r="FG634">
        <v>1.9</v>
      </c>
      <c r="FH634">
        <v>1.2</v>
      </c>
      <c r="FI634">
        <v>2.9</v>
      </c>
      <c r="FJ634">
        <v>2.9</v>
      </c>
      <c r="FK634">
        <v>29.3</v>
      </c>
      <c r="FL634">
        <v>3.3</v>
      </c>
      <c r="FM634">
        <v>3</v>
      </c>
      <c r="FN634">
        <v>4.3</v>
      </c>
      <c r="FO634">
        <v>4.4000000000000004</v>
      </c>
      <c r="FP634">
        <v>2.6</v>
      </c>
      <c r="FQ634">
        <v>3.9</v>
      </c>
      <c r="FR634">
        <v>1.4</v>
      </c>
      <c r="FS634">
        <v>6</v>
      </c>
      <c r="FZ634" s="115" t="s">
        <v>1871</v>
      </c>
      <c r="GA634" s="115" t="s">
        <v>1871</v>
      </c>
      <c r="GB634" t="s">
        <v>1440</v>
      </c>
      <c r="GC634" s="68" t="s">
        <v>2364</v>
      </c>
    </row>
    <row r="635" spans="1:185" x14ac:dyDescent="0.25">
      <c r="A635">
        <v>56468</v>
      </c>
      <c r="B635">
        <v>4483</v>
      </c>
      <c r="C635">
        <v>256</v>
      </c>
      <c r="D635">
        <v>784</v>
      </c>
      <c r="E635">
        <v>10</v>
      </c>
      <c r="F635">
        <v>2490</v>
      </c>
      <c r="G635">
        <v>246</v>
      </c>
      <c r="H635">
        <v>1209</v>
      </c>
      <c r="I635">
        <v>0</v>
      </c>
      <c r="J635">
        <v>166</v>
      </c>
      <c r="K635">
        <v>7</v>
      </c>
      <c r="L635">
        <v>618</v>
      </c>
      <c r="M635">
        <v>3</v>
      </c>
      <c r="N635">
        <v>308</v>
      </c>
      <c r="O635">
        <v>56</v>
      </c>
      <c r="P635">
        <v>315</v>
      </c>
      <c r="Q635">
        <v>34</v>
      </c>
      <c r="R635">
        <v>462</v>
      </c>
      <c r="S635">
        <v>73</v>
      </c>
      <c r="T635">
        <v>596</v>
      </c>
      <c r="U635">
        <v>39</v>
      </c>
      <c r="V635">
        <v>809</v>
      </c>
      <c r="W635">
        <v>44</v>
      </c>
      <c r="X635">
        <v>2331</v>
      </c>
      <c r="Y635">
        <v>172</v>
      </c>
      <c r="Z635">
        <v>2152</v>
      </c>
      <c r="AA635">
        <v>84</v>
      </c>
      <c r="AB635">
        <v>4423</v>
      </c>
      <c r="AC635">
        <v>231</v>
      </c>
      <c r="AD635">
        <v>0</v>
      </c>
      <c r="AE635">
        <v>0</v>
      </c>
      <c r="AF635">
        <v>7</v>
      </c>
      <c r="AG635">
        <v>5</v>
      </c>
      <c r="AH635">
        <v>20</v>
      </c>
      <c r="AI635">
        <v>0</v>
      </c>
      <c r="AJ635">
        <v>0</v>
      </c>
      <c r="AK635">
        <v>0</v>
      </c>
      <c r="AL635">
        <v>31</v>
      </c>
      <c r="AM635">
        <v>20</v>
      </c>
      <c r="AN635">
        <v>47</v>
      </c>
      <c r="AO635">
        <v>20</v>
      </c>
      <c r="AP635">
        <v>4396</v>
      </c>
      <c r="AQ635">
        <v>231</v>
      </c>
      <c r="AR635">
        <v>418</v>
      </c>
      <c r="AS635">
        <v>13</v>
      </c>
      <c r="AT635">
        <v>4065</v>
      </c>
      <c r="AU635">
        <v>243</v>
      </c>
      <c r="AV635">
        <v>4412</v>
      </c>
      <c r="AW635">
        <v>256</v>
      </c>
      <c r="AX635">
        <v>71</v>
      </c>
      <c r="AY635">
        <v>0</v>
      </c>
      <c r="AZ635">
        <v>45</v>
      </c>
      <c r="BA635">
        <v>0</v>
      </c>
      <c r="BB635">
        <v>26</v>
      </c>
      <c r="BC635">
        <v>0</v>
      </c>
      <c r="BD635">
        <v>142</v>
      </c>
      <c r="BE635">
        <v>17</v>
      </c>
      <c r="BF635">
        <v>705</v>
      </c>
      <c r="BG635">
        <v>85</v>
      </c>
      <c r="BH635">
        <v>1235</v>
      </c>
      <c r="BI635">
        <v>53</v>
      </c>
      <c r="BJ635">
        <v>1309</v>
      </c>
      <c r="BK635">
        <v>35</v>
      </c>
      <c r="BL635">
        <v>2066</v>
      </c>
      <c r="BM635">
        <v>203</v>
      </c>
      <c r="BN635">
        <v>2030</v>
      </c>
      <c r="BO635">
        <v>194</v>
      </c>
      <c r="BP635">
        <v>36</v>
      </c>
      <c r="BQ635">
        <v>9</v>
      </c>
      <c r="BR635">
        <v>424</v>
      </c>
      <c r="BS635">
        <v>43</v>
      </c>
      <c r="BT635">
        <v>1422</v>
      </c>
      <c r="BU635">
        <v>123</v>
      </c>
      <c r="BV635">
        <v>758</v>
      </c>
      <c r="BW635">
        <v>93</v>
      </c>
      <c r="BX635">
        <v>310</v>
      </c>
      <c r="BY635">
        <v>30</v>
      </c>
      <c r="BZ635">
        <v>167</v>
      </c>
      <c r="CA635">
        <v>18</v>
      </c>
      <c r="CB635">
        <v>294</v>
      </c>
      <c r="CC635">
        <v>49</v>
      </c>
      <c r="CD635">
        <v>1985</v>
      </c>
      <c r="CE635">
        <v>157</v>
      </c>
      <c r="CF635">
        <v>2196</v>
      </c>
      <c r="CG635">
        <v>50</v>
      </c>
      <c r="CH635">
        <v>256</v>
      </c>
      <c r="CI635">
        <v>4227</v>
      </c>
      <c r="CJ635">
        <v>3553</v>
      </c>
      <c r="CK635">
        <v>1639</v>
      </c>
      <c r="CL635">
        <v>4281</v>
      </c>
      <c r="CM635">
        <v>68</v>
      </c>
      <c r="CN635">
        <v>12</v>
      </c>
      <c r="CO635">
        <v>26</v>
      </c>
      <c r="CP635">
        <v>274</v>
      </c>
      <c r="CQ635">
        <v>239</v>
      </c>
      <c r="CR635">
        <v>36</v>
      </c>
      <c r="CS635">
        <v>225</v>
      </c>
      <c r="CT635">
        <v>49</v>
      </c>
      <c r="CU635">
        <v>41</v>
      </c>
      <c r="CV635">
        <v>133</v>
      </c>
      <c r="CW635">
        <v>237</v>
      </c>
      <c r="CX635">
        <v>638</v>
      </c>
      <c r="CY635">
        <v>243</v>
      </c>
      <c r="CZ635">
        <v>102</v>
      </c>
      <c r="DA635">
        <v>99</v>
      </c>
      <c r="DB635">
        <v>47</v>
      </c>
      <c r="DC635">
        <v>24</v>
      </c>
      <c r="DD635">
        <v>44</v>
      </c>
      <c r="DE635">
        <v>531</v>
      </c>
      <c r="DF635">
        <v>1398</v>
      </c>
      <c r="DG635">
        <v>1252</v>
      </c>
      <c r="DH635">
        <v>365</v>
      </c>
      <c r="DI635">
        <v>50</v>
      </c>
      <c r="DJ635">
        <v>4</v>
      </c>
      <c r="DK635">
        <v>96</v>
      </c>
      <c r="DL635">
        <v>41</v>
      </c>
      <c r="DM635">
        <v>4015</v>
      </c>
      <c r="DN635">
        <v>449</v>
      </c>
      <c r="DO635">
        <v>1723</v>
      </c>
      <c r="DP635">
        <v>206</v>
      </c>
      <c r="DQ635">
        <v>39</v>
      </c>
      <c r="DR635">
        <v>47</v>
      </c>
      <c r="DS635">
        <v>16</v>
      </c>
      <c r="DT635">
        <v>12</v>
      </c>
      <c r="DU635">
        <v>22</v>
      </c>
      <c r="DV635">
        <v>33</v>
      </c>
      <c r="DW635">
        <v>1929</v>
      </c>
      <c r="DX635" t="s">
        <v>1519</v>
      </c>
      <c r="DY635" t="s">
        <v>1033</v>
      </c>
      <c r="DZ635" t="s">
        <v>1789</v>
      </c>
      <c r="EA635" s="68" t="s">
        <v>700</v>
      </c>
      <c r="EB635">
        <v>56468</v>
      </c>
      <c r="EC635">
        <v>1.9</v>
      </c>
      <c r="ED635">
        <v>6.7</v>
      </c>
      <c r="EE635">
        <v>0.7</v>
      </c>
      <c r="EF635">
        <v>14.2</v>
      </c>
      <c r="EG635">
        <v>8.1999999999999993</v>
      </c>
      <c r="EH635">
        <v>8.3000000000000007</v>
      </c>
      <c r="EI635">
        <v>5</v>
      </c>
      <c r="EJ635">
        <v>3.6</v>
      </c>
      <c r="EK635">
        <v>2.2000000000000002</v>
      </c>
      <c r="EL635">
        <v>1.6</v>
      </c>
      <c r="EM635">
        <v>3.3</v>
      </c>
      <c r="EN635">
        <v>1.4</v>
      </c>
      <c r="EO635">
        <v>2.9</v>
      </c>
      <c r="EP635">
        <v>2.2000000000000002</v>
      </c>
      <c r="EQ635">
        <v>1.8</v>
      </c>
      <c r="ES635">
        <v>59.2</v>
      </c>
      <c r="ET635">
        <v>48.7</v>
      </c>
      <c r="EV635">
        <v>46.2</v>
      </c>
      <c r="EW635">
        <v>46.3</v>
      </c>
      <c r="EX635">
        <v>1.9</v>
      </c>
      <c r="EY635">
        <v>2</v>
      </c>
      <c r="EZ635">
        <v>21.6</v>
      </c>
      <c r="FA635">
        <v>31.1</v>
      </c>
      <c r="FB635">
        <v>42.7</v>
      </c>
      <c r="FC635">
        <v>3.1</v>
      </c>
      <c r="FD635">
        <v>2</v>
      </c>
      <c r="FE635">
        <v>10.4</v>
      </c>
      <c r="FF635">
        <v>6.1</v>
      </c>
      <c r="FG635">
        <v>3.2</v>
      </c>
      <c r="FH635">
        <v>2.2999999999999998</v>
      </c>
      <c r="FI635">
        <v>4.0999999999999996</v>
      </c>
      <c r="FJ635">
        <v>4.0999999999999996</v>
      </c>
      <c r="FK635">
        <v>23</v>
      </c>
      <c r="FL635">
        <v>7.2</v>
      </c>
      <c r="FM635">
        <v>4.0999999999999996</v>
      </c>
      <c r="FN635">
        <v>5.2</v>
      </c>
      <c r="FO635">
        <v>7.2</v>
      </c>
      <c r="FP635">
        <v>18.2</v>
      </c>
      <c r="FQ635">
        <v>3.5</v>
      </c>
      <c r="FR635">
        <v>1.6</v>
      </c>
      <c r="FS635">
        <v>27</v>
      </c>
      <c r="FZ635" s="115" t="s">
        <v>1871</v>
      </c>
      <c r="GA635" s="115" t="s">
        <v>1871</v>
      </c>
      <c r="GB635" t="s">
        <v>1441</v>
      </c>
      <c r="GC635" s="68" t="s">
        <v>2364</v>
      </c>
    </row>
    <row r="636" spans="1:185" x14ac:dyDescent="0.25">
      <c r="A636">
        <v>56470</v>
      </c>
      <c r="B636">
        <v>10470</v>
      </c>
      <c r="C636">
        <v>697</v>
      </c>
      <c r="D636">
        <v>2372</v>
      </c>
      <c r="E636">
        <v>146</v>
      </c>
      <c r="F636">
        <v>5397</v>
      </c>
      <c r="G636">
        <v>551</v>
      </c>
      <c r="H636">
        <v>2701</v>
      </c>
      <c r="I636">
        <v>0</v>
      </c>
      <c r="J636">
        <v>813</v>
      </c>
      <c r="K636">
        <v>39</v>
      </c>
      <c r="L636">
        <v>1559</v>
      </c>
      <c r="M636">
        <v>107</v>
      </c>
      <c r="N636">
        <v>643</v>
      </c>
      <c r="O636">
        <v>126</v>
      </c>
      <c r="P636">
        <v>916</v>
      </c>
      <c r="Q636">
        <v>91</v>
      </c>
      <c r="R636">
        <v>1028</v>
      </c>
      <c r="S636">
        <v>58</v>
      </c>
      <c r="T636">
        <v>1156</v>
      </c>
      <c r="U636">
        <v>143</v>
      </c>
      <c r="V636">
        <v>1654</v>
      </c>
      <c r="W636">
        <v>133</v>
      </c>
      <c r="X636">
        <v>5145</v>
      </c>
      <c r="Y636">
        <v>411</v>
      </c>
      <c r="Z636">
        <v>5325</v>
      </c>
      <c r="AA636">
        <v>286</v>
      </c>
      <c r="AB636">
        <v>9895</v>
      </c>
      <c r="AC636">
        <v>547</v>
      </c>
      <c r="AD636">
        <v>101</v>
      </c>
      <c r="AE636">
        <v>20</v>
      </c>
      <c r="AF636">
        <v>145</v>
      </c>
      <c r="AG636">
        <v>11</v>
      </c>
      <c r="AH636">
        <v>19</v>
      </c>
      <c r="AI636">
        <v>0</v>
      </c>
      <c r="AJ636">
        <v>123</v>
      </c>
      <c r="AK636">
        <v>98</v>
      </c>
      <c r="AL636">
        <v>187</v>
      </c>
      <c r="AM636">
        <v>21</v>
      </c>
      <c r="AN636">
        <v>250</v>
      </c>
      <c r="AO636">
        <v>106</v>
      </c>
      <c r="AP636">
        <v>9821</v>
      </c>
      <c r="AQ636">
        <v>539</v>
      </c>
      <c r="AR636">
        <v>1772</v>
      </c>
      <c r="AS636">
        <v>55</v>
      </c>
      <c r="AT636">
        <v>8698</v>
      </c>
      <c r="AU636">
        <v>642</v>
      </c>
      <c r="AV636">
        <v>10278</v>
      </c>
      <c r="AW636">
        <v>614</v>
      </c>
      <c r="AX636">
        <v>192</v>
      </c>
      <c r="AY636">
        <v>83</v>
      </c>
      <c r="AZ636">
        <v>53</v>
      </c>
      <c r="BA636">
        <v>0</v>
      </c>
      <c r="BB636">
        <v>139</v>
      </c>
      <c r="BC636">
        <v>83</v>
      </c>
      <c r="BD636">
        <v>589</v>
      </c>
      <c r="BE636">
        <v>28</v>
      </c>
      <c r="BF636">
        <v>2280</v>
      </c>
      <c r="BG636">
        <v>169</v>
      </c>
      <c r="BH636">
        <v>2591</v>
      </c>
      <c r="BI636">
        <v>148</v>
      </c>
      <c r="BJ636">
        <v>1995</v>
      </c>
      <c r="BK636">
        <v>80</v>
      </c>
      <c r="BL636">
        <v>4208</v>
      </c>
      <c r="BM636">
        <v>371</v>
      </c>
      <c r="BN636">
        <v>4060</v>
      </c>
      <c r="BO636">
        <v>324</v>
      </c>
      <c r="BP636">
        <v>148</v>
      </c>
      <c r="BQ636">
        <v>47</v>
      </c>
      <c r="BR636">
        <v>1189</v>
      </c>
      <c r="BS636">
        <v>180</v>
      </c>
      <c r="BT636">
        <v>2792</v>
      </c>
      <c r="BU636">
        <v>191</v>
      </c>
      <c r="BV636">
        <v>1613</v>
      </c>
      <c r="BW636">
        <v>203</v>
      </c>
      <c r="BX636">
        <v>992</v>
      </c>
      <c r="BY636">
        <v>157</v>
      </c>
      <c r="BZ636">
        <v>1426</v>
      </c>
      <c r="CA636">
        <v>215</v>
      </c>
      <c r="CB636">
        <v>2095</v>
      </c>
      <c r="CC636">
        <v>235</v>
      </c>
      <c r="CD636">
        <v>4863</v>
      </c>
      <c r="CE636">
        <v>348</v>
      </c>
      <c r="CF636">
        <v>3480</v>
      </c>
      <c r="CG636">
        <v>106</v>
      </c>
      <c r="CH636">
        <v>697</v>
      </c>
      <c r="CI636">
        <v>9773</v>
      </c>
      <c r="CJ636">
        <v>6704</v>
      </c>
      <c r="CK636">
        <v>5563</v>
      </c>
      <c r="CL636">
        <v>9699</v>
      </c>
      <c r="CM636">
        <v>282</v>
      </c>
      <c r="CN636">
        <v>145</v>
      </c>
      <c r="CO636">
        <v>259</v>
      </c>
      <c r="CP636">
        <v>392</v>
      </c>
      <c r="CQ636">
        <v>557</v>
      </c>
      <c r="CR636">
        <v>111</v>
      </c>
      <c r="CS636">
        <v>621</v>
      </c>
      <c r="CT636">
        <v>161</v>
      </c>
      <c r="CU636">
        <v>51</v>
      </c>
      <c r="CV636">
        <v>217</v>
      </c>
      <c r="CW636">
        <v>185</v>
      </c>
      <c r="CX636">
        <v>1084</v>
      </c>
      <c r="CY636">
        <v>585</v>
      </c>
      <c r="CZ636">
        <v>246</v>
      </c>
      <c r="DA636">
        <v>172</v>
      </c>
      <c r="DB636">
        <v>257</v>
      </c>
      <c r="DC636">
        <v>205</v>
      </c>
      <c r="DD636">
        <v>535</v>
      </c>
      <c r="DE636">
        <v>1414</v>
      </c>
      <c r="DF636">
        <v>3093</v>
      </c>
      <c r="DG636">
        <v>2520</v>
      </c>
      <c r="DH636">
        <v>653</v>
      </c>
      <c r="DI636">
        <v>176</v>
      </c>
      <c r="DJ636">
        <v>132</v>
      </c>
      <c r="DK636">
        <v>397</v>
      </c>
      <c r="DL636">
        <v>294</v>
      </c>
      <c r="DM636">
        <v>8869</v>
      </c>
      <c r="DN636">
        <v>1578</v>
      </c>
      <c r="DO636">
        <v>3387</v>
      </c>
      <c r="DP636">
        <v>1120</v>
      </c>
      <c r="DQ636">
        <v>139</v>
      </c>
      <c r="DR636">
        <v>130</v>
      </c>
      <c r="DS636">
        <v>168</v>
      </c>
      <c r="DT636">
        <v>192</v>
      </c>
      <c r="DU636">
        <v>52</v>
      </c>
      <c r="DV636">
        <v>333</v>
      </c>
      <c r="DW636">
        <v>4507</v>
      </c>
      <c r="DX636" t="s">
        <v>1518</v>
      </c>
      <c r="DY636" t="s">
        <v>1044</v>
      </c>
      <c r="DZ636" t="s">
        <v>1790</v>
      </c>
      <c r="EA636" s="68" t="s">
        <v>700</v>
      </c>
      <c r="EB636">
        <v>56470</v>
      </c>
      <c r="EC636">
        <v>1.3</v>
      </c>
      <c r="ED636">
        <v>3.5</v>
      </c>
      <c r="EE636">
        <v>3.3</v>
      </c>
      <c r="EF636">
        <v>6.3</v>
      </c>
      <c r="EG636">
        <v>4.8</v>
      </c>
      <c r="EH636">
        <v>3.1</v>
      </c>
      <c r="EI636">
        <v>4.3</v>
      </c>
      <c r="EJ636">
        <v>3.5</v>
      </c>
      <c r="EK636">
        <v>1.1000000000000001</v>
      </c>
      <c r="EL636">
        <v>3</v>
      </c>
      <c r="EM636">
        <v>1.8</v>
      </c>
      <c r="EN636">
        <v>0.6</v>
      </c>
      <c r="EO636">
        <v>1.8</v>
      </c>
      <c r="EP636">
        <v>1.4</v>
      </c>
      <c r="EQ636">
        <v>1.3</v>
      </c>
      <c r="ER636">
        <v>18.600000000000001</v>
      </c>
      <c r="ES636">
        <v>8.6</v>
      </c>
      <c r="ET636">
        <v>49.9</v>
      </c>
      <c r="EU636">
        <v>45.7</v>
      </c>
      <c r="EV636">
        <v>10.3</v>
      </c>
      <c r="EW636">
        <v>39.6</v>
      </c>
      <c r="EX636">
        <v>1.3</v>
      </c>
      <c r="EY636">
        <v>1.2</v>
      </c>
      <c r="EZ636">
        <v>38.9</v>
      </c>
      <c r="FA636">
        <v>27.5</v>
      </c>
      <c r="FB636">
        <v>45.4</v>
      </c>
      <c r="FC636">
        <v>2</v>
      </c>
      <c r="FD636">
        <v>1.6</v>
      </c>
      <c r="FE636">
        <v>4</v>
      </c>
      <c r="FF636">
        <v>2.5</v>
      </c>
      <c r="FG636">
        <v>2.1</v>
      </c>
      <c r="FH636">
        <v>2.1</v>
      </c>
      <c r="FI636">
        <v>2.1</v>
      </c>
      <c r="FJ636">
        <v>1.9</v>
      </c>
      <c r="FK636">
        <v>19.5</v>
      </c>
      <c r="FL636">
        <v>5.3</v>
      </c>
      <c r="FM636">
        <v>1.7</v>
      </c>
      <c r="FN636">
        <v>3.8</v>
      </c>
      <c r="FO636">
        <v>6.1</v>
      </c>
      <c r="FP636">
        <v>5.8</v>
      </c>
      <c r="FQ636">
        <v>2.1</v>
      </c>
      <c r="FR636">
        <v>1.6</v>
      </c>
      <c r="FS636">
        <v>132</v>
      </c>
      <c r="FZ636" t="s">
        <v>1872</v>
      </c>
      <c r="GA636" t="s">
        <v>1871</v>
      </c>
      <c r="GB636" t="s">
        <v>1442</v>
      </c>
      <c r="GC636" s="68" t="s">
        <v>2364</v>
      </c>
    </row>
    <row r="637" spans="1:185" x14ac:dyDescent="0.25">
      <c r="A637">
        <v>56472</v>
      </c>
      <c r="B637">
        <v>7842</v>
      </c>
      <c r="C637">
        <v>455</v>
      </c>
      <c r="D637">
        <v>1910</v>
      </c>
      <c r="E637">
        <v>47</v>
      </c>
      <c r="F637">
        <v>4238</v>
      </c>
      <c r="G637">
        <v>408</v>
      </c>
      <c r="H637">
        <v>1694</v>
      </c>
      <c r="I637">
        <v>0</v>
      </c>
      <c r="J637">
        <v>527</v>
      </c>
      <c r="K637">
        <v>18</v>
      </c>
      <c r="L637">
        <v>1383</v>
      </c>
      <c r="M637">
        <v>29</v>
      </c>
      <c r="N637">
        <v>471</v>
      </c>
      <c r="O637">
        <v>111</v>
      </c>
      <c r="P637">
        <v>684</v>
      </c>
      <c r="Q637">
        <v>22</v>
      </c>
      <c r="R637">
        <v>906</v>
      </c>
      <c r="S637">
        <v>64</v>
      </c>
      <c r="T637">
        <v>1070</v>
      </c>
      <c r="U637">
        <v>115</v>
      </c>
      <c r="V637">
        <v>1107</v>
      </c>
      <c r="W637">
        <v>96</v>
      </c>
      <c r="X637">
        <v>4049</v>
      </c>
      <c r="Y637">
        <v>225</v>
      </c>
      <c r="Z637">
        <v>3793</v>
      </c>
      <c r="AA637">
        <v>230</v>
      </c>
      <c r="AB637">
        <v>7754</v>
      </c>
      <c r="AC637">
        <v>430</v>
      </c>
      <c r="AD637">
        <v>35</v>
      </c>
      <c r="AE637">
        <v>23</v>
      </c>
      <c r="AF637">
        <v>5</v>
      </c>
      <c r="AG637">
        <v>0</v>
      </c>
      <c r="AH637">
        <v>10</v>
      </c>
      <c r="AI637">
        <v>0</v>
      </c>
      <c r="AJ637">
        <v>0</v>
      </c>
      <c r="AK637">
        <v>0</v>
      </c>
      <c r="AL637">
        <v>38</v>
      </c>
      <c r="AM637">
        <v>2</v>
      </c>
      <c r="AN637">
        <v>46</v>
      </c>
      <c r="AO637">
        <v>0</v>
      </c>
      <c r="AP637">
        <v>7708</v>
      </c>
      <c r="AQ637">
        <v>430</v>
      </c>
      <c r="AR637">
        <v>894</v>
      </c>
      <c r="AS637">
        <v>24</v>
      </c>
      <c r="AT637">
        <v>6948</v>
      </c>
      <c r="AU637">
        <v>431</v>
      </c>
      <c r="AV637">
        <v>7776</v>
      </c>
      <c r="AW637">
        <v>455</v>
      </c>
      <c r="AX637">
        <v>66</v>
      </c>
      <c r="AY637">
        <v>0</v>
      </c>
      <c r="AZ637">
        <v>62</v>
      </c>
      <c r="BA637">
        <v>0</v>
      </c>
      <c r="BB637">
        <v>4</v>
      </c>
      <c r="BC637">
        <v>0</v>
      </c>
      <c r="BD637">
        <v>192</v>
      </c>
      <c r="BE637">
        <v>12</v>
      </c>
      <c r="BF637">
        <v>1467</v>
      </c>
      <c r="BG637">
        <v>73</v>
      </c>
      <c r="BH637">
        <v>2093</v>
      </c>
      <c r="BI637">
        <v>147</v>
      </c>
      <c r="BJ637">
        <v>1709</v>
      </c>
      <c r="BK637">
        <v>65</v>
      </c>
      <c r="BL637">
        <v>3456</v>
      </c>
      <c r="BM637">
        <v>285</v>
      </c>
      <c r="BN637">
        <v>3332</v>
      </c>
      <c r="BO637">
        <v>267</v>
      </c>
      <c r="BP637">
        <v>124</v>
      </c>
      <c r="BQ637">
        <v>18</v>
      </c>
      <c r="BR637">
        <v>782</v>
      </c>
      <c r="BS637">
        <v>123</v>
      </c>
      <c r="BT637">
        <v>2324</v>
      </c>
      <c r="BU637">
        <v>171</v>
      </c>
      <c r="BV637">
        <v>1260</v>
      </c>
      <c r="BW637">
        <v>124</v>
      </c>
      <c r="BX637">
        <v>654</v>
      </c>
      <c r="BY637">
        <v>113</v>
      </c>
      <c r="BZ637">
        <v>616</v>
      </c>
      <c r="CA637">
        <v>80</v>
      </c>
      <c r="CB637">
        <v>1264</v>
      </c>
      <c r="CC637">
        <v>143</v>
      </c>
      <c r="CD637">
        <v>3908</v>
      </c>
      <c r="CE637">
        <v>231</v>
      </c>
      <c r="CF637">
        <v>2646</v>
      </c>
      <c r="CG637">
        <v>81</v>
      </c>
      <c r="CH637">
        <v>455</v>
      </c>
      <c r="CI637">
        <v>7387</v>
      </c>
      <c r="CJ637">
        <v>5333</v>
      </c>
      <c r="CK637">
        <v>3529</v>
      </c>
      <c r="CL637">
        <v>7364</v>
      </c>
      <c r="CM637">
        <v>85</v>
      </c>
      <c r="CN637">
        <v>9</v>
      </c>
      <c r="CO637">
        <v>67</v>
      </c>
      <c r="CP637">
        <v>377</v>
      </c>
      <c r="CQ637">
        <v>306</v>
      </c>
      <c r="CR637">
        <v>64</v>
      </c>
      <c r="CS637">
        <v>503</v>
      </c>
      <c r="CT637">
        <v>132</v>
      </c>
      <c r="CU637">
        <v>111</v>
      </c>
      <c r="CV637">
        <v>263</v>
      </c>
      <c r="CW637">
        <v>381</v>
      </c>
      <c r="CX637">
        <v>749</v>
      </c>
      <c r="CY637">
        <v>454</v>
      </c>
      <c r="CZ637">
        <v>175</v>
      </c>
      <c r="DA637">
        <v>130</v>
      </c>
      <c r="DB637">
        <v>117</v>
      </c>
      <c r="DC637">
        <v>49</v>
      </c>
      <c r="DD637">
        <v>172</v>
      </c>
      <c r="DE637">
        <v>1029</v>
      </c>
      <c r="DF637">
        <v>2202</v>
      </c>
      <c r="DG637">
        <v>1931</v>
      </c>
      <c r="DH637">
        <v>632</v>
      </c>
      <c r="DI637">
        <v>91</v>
      </c>
      <c r="DJ637">
        <v>57</v>
      </c>
      <c r="DK637">
        <v>180</v>
      </c>
      <c r="DL637">
        <v>121</v>
      </c>
      <c r="DM637">
        <v>7078</v>
      </c>
      <c r="DN637">
        <v>697</v>
      </c>
      <c r="DO637">
        <v>2683</v>
      </c>
      <c r="DP637">
        <v>548</v>
      </c>
      <c r="DQ637">
        <v>84</v>
      </c>
      <c r="DR637">
        <v>48</v>
      </c>
      <c r="DS637">
        <v>92</v>
      </c>
      <c r="DT637">
        <v>77</v>
      </c>
      <c r="DU637">
        <v>61</v>
      </c>
      <c r="DV637">
        <v>141</v>
      </c>
      <c r="DW637">
        <v>3231</v>
      </c>
      <c r="DX637" t="s">
        <v>1519</v>
      </c>
      <c r="DY637" t="s">
        <v>1033</v>
      </c>
      <c r="DZ637" t="s">
        <v>1791</v>
      </c>
      <c r="EA637" s="68" t="s">
        <v>700</v>
      </c>
      <c r="EB637">
        <v>56472</v>
      </c>
      <c r="EC637">
        <v>1.4</v>
      </c>
      <c r="ED637">
        <v>3.9</v>
      </c>
      <c r="EE637">
        <v>1.5</v>
      </c>
      <c r="EF637">
        <v>10.6</v>
      </c>
      <c r="EG637">
        <v>2.2999999999999998</v>
      </c>
      <c r="EH637">
        <v>5.4</v>
      </c>
      <c r="EI637">
        <v>4.8</v>
      </c>
      <c r="EJ637">
        <v>2.9</v>
      </c>
      <c r="EK637">
        <v>1.7</v>
      </c>
      <c r="EL637">
        <v>1.7</v>
      </c>
      <c r="EM637">
        <v>2.4</v>
      </c>
      <c r="EN637">
        <v>1</v>
      </c>
      <c r="EO637">
        <v>1.7</v>
      </c>
      <c r="EP637">
        <v>1.8</v>
      </c>
      <c r="EQ637">
        <v>1.4</v>
      </c>
      <c r="ER637">
        <v>50.5</v>
      </c>
      <c r="ES637">
        <v>97.3</v>
      </c>
      <c r="ET637">
        <v>68.8</v>
      </c>
      <c r="EV637">
        <v>9.4</v>
      </c>
      <c r="EW637">
        <v>30.6</v>
      </c>
      <c r="EX637">
        <v>1.4</v>
      </c>
      <c r="EY637">
        <v>1.4</v>
      </c>
      <c r="EZ637">
        <v>23</v>
      </c>
      <c r="FA637">
        <v>24.2</v>
      </c>
      <c r="FB637">
        <v>100</v>
      </c>
      <c r="FC637">
        <v>1.3</v>
      </c>
      <c r="FD637">
        <v>1.6</v>
      </c>
      <c r="FE637">
        <v>5.8</v>
      </c>
      <c r="FF637">
        <v>3.2</v>
      </c>
      <c r="FG637">
        <v>3.2</v>
      </c>
      <c r="FH637">
        <v>3</v>
      </c>
      <c r="FI637">
        <v>2.2000000000000002</v>
      </c>
      <c r="FJ637">
        <v>2.2000000000000002</v>
      </c>
      <c r="FK637">
        <v>13.8</v>
      </c>
      <c r="FL637">
        <v>6.8</v>
      </c>
      <c r="FM637">
        <v>2.7</v>
      </c>
      <c r="FN637">
        <v>3.7</v>
      </c>
      <c r="FO637">
        <v>7.9</v>
      </c>
      <c r="FP637">
        <v>5.3</v>
      </c>
      <c r="FQ637">
        <v>2.1</v>
      </c>
      <c r="FR637">
        <v>1.4</v>
      </c>
      <c r="FS637">
        <v>49</v>
      </c>
      <c r="FZ637" s="115" t="s">
        <v>1871</v>
      </c>
      <c r="GA637" s="115" t="s">
        <v>1871</v>
      </c>
      <c r="GB637" t="s">
        <v>1443</v>
      </c>
      <c r="GC637" s="68" t="s">
        <v>2364</v>
      </c>
    </row>
    <row r="638" spans="1:185" x14ac:dyDescent="0.25">
      <c r="A638">
        <v>56473</v>
      </c>
      <c r="B638">
        <v>3488</v>
      </c>
      <c r="C638">
        <v>67</v>
      </c>
      <c r="D638">
        <v>862</v>
      </c>
      <c r="E638">
        <v>10</v>
      </c>
      <c r="F638">
        <v>2055</v>
      </c>
      <c r="G638">
        <v>57</v>
      </c>
      <c r="H638">
        <v>571</v>
      </c>
      <c r="I638">
        <v>0</v>
      </c>
      <c r="J638">
        <v>286</v>
      </c>
      <c r="K638">
        <v>0</v>
      </c>
      <c r="L638">
        <v>576</v>
      </c>
      <c r="M638">
        <v>10</v>
      </c>
      <c r="N638">
        <v>207</v>
      </c>
      <c r="O638">
        <v>2</v>
      </c>
      <c r="P638">
        <v>406</v>
      </c>
      <c r="Q638">
        <v>19</v>
      </c>
      <c r="R638">
        <v>399</v>
      </c>
      <c r="S638">
        <v>5</v>
      </c>
      <c r="T638">
        <v>583</v>
      </c>
      <c r="U638">
        <v>25</v>
      </c>
      <c r="V638">
        <v>460</v>
      </c>
      <c r="W638">
        <v>6</v>
      </c>
      <c r="X638">
        <v>1741</v>
      </c>
      <c r="Y638">
        <v>42</v>
      </c>
      <c r="Z638">
        <v>1747</v>
      </c>
      <c r="AA638">
        <v>25</v>
      </c>
      <c r="AB638">
        <v>3443</v>
      </c>
      <c r="AC638">
        <v>66</v>
      </c>
      <c r="AD638">
        <v>7</v>
      </c>
      <c r="AE638">
        <v>1</v>
      </c>
      <c r="AF638">
        <v>4</v>
      </c>
      <c r="AG638">
        <v>0</v>
      </c>
      <c r="AH638">
        <v>0</v>
      </c>
      <c r="AI638">
        <v>0</v>
      </c>
      <c r="AJ638">
        <v>9</v>
      </c>
      <c r="AK638">
        <v>0</v>
      </c>
      <c r="AL638">
        <v>16</v>
      </c>
      <c r="AM638">
        <v>0</v>
      </c>
      <c r="AN638">
        <v>270</v>
      </c>
      <c r="AO638">
        <v>0</v>
      </c>
      <c r="AP638">
        <v>3187</v>
      </c>
      <c r="AQ638">
        <v>66</v>
      </c>
      <c r="AR638">
        <v>443</v>
      </c>
      <c r="AS638">
        <v>4</v>
      </c>
      <c r="AT638">
        <v>3045</v>
      </c>
      <c r="AU638">
        <v>63</v>
      </c>
      <c r="AV638">
        <v>3436</v>
      </c>
      <c r="AW638">
        <v>67</v>
      </c>
      <c r="AX638">
        <v>52</v>
      </c>
      <c r="AY638">
        <v>0</v>
      </c>
      <c r="AZ638">
        <v>3</v>
      </c>
      <c r="BA638">
        <v>0</v>
      </c>
      <c r="BB638">
        <v>49</v>
      </c>
      <c r="BC638">
        <v>0</v>
      </c>
      <c r="BD638">
        <v>232</v>
      </c>
      <c r="BE638">
        <v>4</v>
      </c>
      <c r="BF638">
        <v>799</v>
      </c>
      <c r="BG638">
        <v>19</v>
      </c>
      <c r="BH638">
        <v>945</v>
      </c>
      <c r="BI638">
        <v>28</v>
      </c>
      <c r="BJ638">
        <v>443</v>
      </c>
      <c r="BK638">
        <v>4</v>
      </c>
      <c r="BL638">
        <v>1653</v>
      </c>
      <c r="BM638">
        <v>45</v>
      </c>
      <c r="BN638">
        <v>1612</v>
      </c>
      <c r="BO638">
        <v>43</v>
      </c>
      <c r="BP638">
        <v>41</v>
      </c>
      <c r="BQ638">
        <v>2</v>
      </c>
      <c r="BR638">
        <v>402</v>
      </c>
      <c r="BS638">
        <v>12</v>
      </c>
      <c r="BT638">
        <v>1202</v>
      </c>
      <c r="BU638">
        <v>27</v>
      </c>
      <c r="BV638">
        <v>506</v>
      </c>
      <c r="BW638">
        <v>21</v>
      </c>
      <c r="BX638">
        <v>347</v>
      </c>
      <c r="BY638">
        <v>9</v>
      </c>
      <c r="BZ638">
        <v>355</v>
      </c>
      <c r="CA638">
        <v>3</v>
      </c>
      <c r="CB638">
        <v>600</v>
      </c>
      <c r="CC638">
        <v>7</v>
      </c>
      <c r="CD638">
        <v>1756</v>
      </c>
      <c r="CE638">
        <v>50</v>
      </c>
      <c r="CF638">
        <v>1119</v>
      </c>
      <c r="CG638">
        <v>10</v>
      </c>
      <c r="CH638">
        <v>67</v>
      </c>
      <c r="CI638">
        <v>3421</v>
      </c>
      <c r="CJ638">
        <v>2403</v>
      </c>
      <c r="CK638">
        <v>1567</v>
      </c>
      <c r="CL638">
        <v>3136</v>
      </c>
      <c r="CM638">
        <v>93</v>
      </c>
      <c r="CN638">
        <v>47</v>
      </c>
      <c r="CO638">
        <v>23</v>
      </c>
      <c r="CP638">
        <v>223</v>
      </c>
      <c r="CQ638">
        <v>253</v>
      </c>
      <c r="CR638">
        <v>10</v>
      </c>
      <c r="CS638">
        <v>217</v>
      </c>
      <c r="CT638">
        <v>78</v>
      </c>
      <c r="CU638">
        <v>5</v>
      </c>
      <c r="CV638">
        <v>85</v>
      </c>
      <c r="CW638">
        <v>149</v>
      </c>
      <c r="CX638">
        <v>365</v>
      </c>
      <c r="CY638">
        <v>144</v>
      </c>
      <c r="CZ638">
        <v>98</v>
      </c>
      <c r="DA638">
        <v>102</v>
      </c>
      <c r="DB638">
        <v>44</v>
      </c>
      <c r="DC638">
        <v>10</v>
      </c>
      <c r="DD638">
        <v>122</v>
      </c>
      <c r="DE638">
        <v>399</v>
      </c>
      <c r="DF638">
        <v>1052</v>
      </c>
      <c r="DG638">
        <v>918</v>
      </c>
      <c r="DH638">
        <v>331</v>
      </c>
      <c r="DI638">
        <v>36</v>
      </c>
      <c r="DJ638">
        <v>15</v>
      </c>
      <c r="DK638">
        <v>98</v>
      </c>
      <c r="DL638">
        <v>75</v>
      </c>
      <c r="DM638">
        <v>3130</v>
      </c>
      <c r="DN638">
        <v>319</v>
      </c>
      <c r="DO638">
        <v>1257</v>
      </c>
      <c r="DP638">
        <v>194</v>
      </c>
      <c r="DQ638">
        <v>46</v>
      </c>
      <c r="DR638">
        <v>32</v>
      </c>
      <c r="DS638">
        <v>11</v>
      </c>
      <c r="DT638">
        <v>3</v>
      </c>
      <c r="DU638">
        <v>20</v>
      </c>
      <c r="DV638">
        <v>44</v>
      </c>
      <c r="DW638">
        <v>1451</v>
      </c>
      <c r="DX638" s="67" t="s">
        <v>1519</v>
      </c>
      <c r="DY638" t="s">
        <v>1026</v>
      </c>
      <c r="DZ638" t="s">
        <v>1792</v>
      </c>
      <c r="EA638" s="68" t="s">
        <v>700</v>
      </c>
      <c r="EB638">
        <v>56473</v>
      </c>
      <c r="EC638">
        <v>0.7</v>
      </c>
      <c r="ED638">
        <v>5.9</v>
      </c>
      <c r="EE638">
        <v>1.5</v>
      </c>
      <c r="EF638">
        <v>1.2</v>
      </c>
      <c r="EG638">
        <v>2.8</v>
      </c>
      <c r="EH638">
        <v>1.1000000000000001</v>
      </c>
      <c r="EI638">
        <v>2.2000000000000002</v>
      </c>
      <c r="EJ638">
        <v>1</v>
      </c>
      <c r="EK638">
        <v>5.2</v>
      </c>
      <c r="EL638">
        <v>1</v>
      </c>
      <c r="EM638">
        <v>1</v>
      </c>
      <c r="EN638">
        <v>3</v>
      </c>
      <c r="EO638">
        <v>1.1000000000000001</v>
      </c>
      <c r="EP638">
        <v>0.6</v>
      </c>
      <c r="EQ638">
        <v>0.7</v>
      </c>
      <c r="ER638">
        <v>30.8</v>
      </c>
      <c r="ES638">
        <v>100</v>
      </c>
      <c r="EU638">
        <v>72.5</v>
      </c>
      <c r="EV638">
        <v>54.4</v>
      </c>
      <c r="EW638">
        <v>6.3</v>
      </c>
      <c r="EX638">
        <v>0.8</v>
      </c>
      <c r="EY638">
        <v>0.7</v>
      </c>
      <c r="EZ638">
        <v>27.9</v>
      </c>
      <c r="FA638">
        <v>100</v>
      </c>
      <c r="FB638">
        <v>29.2</v>
      </c>
      <c r="FC638">
        <v>1.1000000000000001</v>
      </c>
      <c r="FD638">
        <v>0.8</v>
      </c>
      <c r="FE638">
        <v>1.8</v>
      </c>
      <c r="FF638">
        <v>1.4</v>
      </c>
      <c r="FG638">
        <v>1.4</v>
      </c>
      <c r="FH638">
        <v>1.1000000000000001</v>
      </c>
      <c r="FI638">
        <v>1</v>
      </c>
      <c r="FJ638">
        <v>1</v>
      </c>
      <c r="FK638">
        <v>7.1</v>
      </c>
      <c r="FL638">
        <v>2</v>
      </c>
      <c r="FM638">
        <v>1.1000000000000001</v>
      </c>
      <c r="FN638">
        <v>1.8</v>
      </c>
      <c r="FO638">
        <v>1.9</v>
      </c>
      <c r="FP638">
        <v>0.9</v>
      </c>
      <c r="FQ638">
        <v>1.2</v>
      </c>
      <c r="FR638">
        <v>0.7</v>
      </c>
      <c r="FS638">
        <v>3</v>
      </c>
      <c r="FZ638" s="115" t="s">
        <v>1871</v>
      </c>
      <c r="GA638" s="115" t="s">
        <v>1871</v>
      </c>
      <c r="GB638" t="s">
        <v>1444</v>
      </c>
      <c r="GC638" s="68" t="s">
        <v>2364</v>
      </c>
    </row>
    <row r="639" spans="1:185" x14ac:dyDescent="0.25">
      <c r="A639">
        <v>56474</v>
      </c>
      <c r="B639">
        <v>3985</v>
      </c>
      <c r="C639">
        <v>408</v>
      </c>
      <c r="D639">
        <v>814</v>
      </c>
      <c r="E639">
        <v>64</v>
      </c>
      <c r="F639">
        <v>2293</v>
      </c>
      <c r="G639">
        <v>338</v>
      </c>
      <c r="H639">
        <v>878</v>
      </c>
      <c r="I639">
        <v>6</v>
      </c>
      <c r="J639">
        <v>272</v>
      </c>
      <c r="K639">
        <v>15</v>
      </c>
      <c r="L639">
        <v>542</v>
      </c>
      <c r="M639">
        <v>49</v>
      </c>
      <c r="N639">
        <v>308</v>
      </c>
      <c r="O639">
        <v>38</v>
      </c>
      <c r="P639">
        <v>403</v>
      </c>
      <c r="Q639">
        <v>111</v>
      </c>
      <c r="R639">
        <v>382</v>
      </c>
      <c r="S639">
        <v>63</v>
      </c>
      <c r="T639">
        <v>504</v>
      </c>
      <c r="U639">
        <v>45</v>
      </c>
      <c r="V639">
        <v>696</v>
      </c>
      <c r="W639">
        <v>81</v>
      </c>
      <c r="X639">
        <v>2085</v>
      </c>
      <c r="Y639">
        <v>265</v>
      </c>
      <c r="Z639">
        <v>1900</v>
      </c>
      <c r="AA639">
        <v>143</v>
      </c>
      <c r="AB639">
        <v>3803</v>
      </c>
      <c r="AC639">
        <v>376</v>
      </c>
      <c r="AD639">
        <v>31</v>
      </c>
      <c r="AE639">
        <v>2</v>
      </c>
      <c r="AF639">
        <v>58</v>
      </c>
      <c r="AG639">
        <v>26</v>
      </c>
      <c r="AH639">
        <v>55</v>
      </c>
      <c r="AI639">
        <v>3</v>
      </c>
      <c r="AJ639">
        <v>6</v>
      </c>
      <c r="AK639">
        <v>0</v>
      </c>
      <c r="AL639">
        <v>32</v>
      </c>
      <c r="AM639">
        <v>1</v>
      </c>
      <c r="AN639">
        <v>22</v>
      </c>
      <c r="AO639">
        <v>1</v>
      </c>
      <c r="AP639">
        <v>3794</v>
      </c>
      <c r="AQ639">
        <v>375</v>
      </c>
      <c r="AR639">
        <v>711</v>
      </c>
      <c r="AS639">
        <v>66</v>
      </c>
      <c r="AT639">
        <v>3274</v>
      </c>
      <c r="AU639">
        <v>342</v>
      </c>
      <c r="AV639">
        <v>3950</v>
      </c>
      <c r="AW639">
        <v>405</v>
      </c>
      <c r="AX639">
        <v>35</v>
      </c>
      <c r="AY639">
        <v>3</v>
      </c>
      <c r="AZ639">
        <v>24</v>
      </c>
      <c r="BA639">
        <v>0</v>
      </c>
      <c r="BB639">
        <v>11</v>
      </c>
      <c r="BC639">
        <v>3</v>
      </c>
      <c r="BD639">
        <v>282</v>
      </c>
      <c r="BE639">
        <v>56</v>
      </c>
      <c r="BF639">
        <v>1049</v>
      </c>
      <c r="BG639">
        <v>109</v>
      </c>
      <c r="BH639">
        <v>1017</v>
      </c>
      <c r="BI639">
        <v>116</v>
      </c>
      <c r="BJ639">
        <v>515</v>
      </c>
      <c r="BK639">
        <v>25</v>
      </c>
      <c r="BL639">
        <v>1697</v>
      </c>
      <c r="BM639">
        <v>282</v>
      </c>
      <c r="BN639">
        <v>1625</v>
      </c>
      <c r="BO639">
        <v>274</v>
      </c>
      <c r="BP639">
        <v>72</v>
      </c>
      <c r="BQ639">
        <v>8</v>
      </c>
      <c r="BR639">
        <v>596</v>
      </c>
      <c r="BS639">
        <v>56</v>
      </c>
      <c r="BT639">
        <v>1093</v>
      </c>
      <c r="BU639">
        <v>155</v>
      </c>
      <c r="BV639">
        <v>704</v>
      </c>
      <c r="BW639">
        <v>139</v>
      </c>
      <c r="BX639">
        <v>496</v>
      </c>
      <c r="BY639">
        <v>44</v>
      </c>
      <c r="BZ639">
        <v>521</v>
      </c>
      <c r="CA639">
        <v>52</v>
      </c>
      <c r="CB639">
        <v>898</v>
      </c>
      <c r="CC639">
        <v>113</v>
      </c>
      <c r="CD639">
        <v>2096</v>
      </c>
      <c r="CE639">
        <v>219</v>
      </c>
      <c r="CF639">
        <v>973</v>
      </c>
      <c r="CG639">
        <v>76</v>
      </c>
      <c r="CH639">
        <v>408</v>
      </c>
      <c r="CI639">
        <v>3577</v>
      </c>
      <c r="CJ639">
        <v>2300</v>
      </c>
      <c r="CK639">
        <v>2106</v>
      </c>
      <c r="CL639">
        <v>3767</v>
      </c>
      <c r="CM639">
        <v>69</v>
      </c>
      <c r="CN639">
        <v>6</v>
      </c>
      <c r="CO639">
        <v>72</v>
      </c>
      <c r="CP639">
        <v>209</v>
      </c>
      <c r="CQ639">
        <v>171</v>
      </c>
      <c r="CR639">
        <v>34</v>
      </c>
      <c r="CS639">
        <v>185</v>
      </c>
      <c r="CT639">
        <v>56</v>
      </c>
      <c r="CU639">
        <v>38</v>
      </c>
      <c r="CV639">
        <v>74</v>
      </c>
      <c r="CW639">
        <v>130</v>
      </c>
      <c r="CX639">
        <v>443</v>
      </c>
      <c r="CY639">
        <v>238</v>
      </c>
      <c r="CZ639">
        <v>104</v>
      </c>
      <c r="DA639">
        <v>51</v>
      </c>
      <c r="DB639">
        <v>111</v>
      </c>
      <c r="DC639">
        <v>39</v>
      </c>
      <c r="DD639">
        <v>174</v>
      </c>
      <c r="DE639">
        <v>721</v>
      </c>
      <c r="DF639">
        <v>1109</v>
      </c>
      <c r="DG639">
        <v>930</v>
      </c>
      <c r="DH639">
        <v>263</v>
      </c>
      <c r="DI639">
        <v>77</v>
      </c>
      <c r="DJ639">
        <v>41</v>
      </c>
      <c r="DK639">
        <v>102</v>
      </c>
      <c r="DL639">
        <v>65</v>
      </c>
      <c r="DM639">
        <v>3384</v>
      </c>
      <c r="DN639">
        <v>634</v>
      </c>
      <c r="DO639">
        <v>1418</v>
      </c>
      <c r="DP639">
        <v>412</v>
      </c>
      <c r="DQ639">
        <v>98</v>
      </c>
      <c r="DR639">
        <v>29</v>
      </c>
      <c r="DS639">
        <v>59</v>
      </c>
      <c r="DT639">
        <v>39</v>
      </c>
      <c r="DU639">
        <v>27</v>
      </c>
      <c r="DV639">
        <v>104</v>
      </c>
      <c r="DW639">
        <v>1830</v>
      </c>
      <c r="DX639" s="67" t="s">
        <v>1519</v>
      </c>
      <c r="DY639" t="s">
        <v>1026</v>
      </c>
      <c r="DZ639" t="s">
        <v>1793</v>
      </c>
      <c r="EA639" s="68" t="s">
        <v>700</v>
      </c>
      <c r="EB639">
        <v>56474</v>
      </c>
      <c r="EC639">
        <v>2</v>
      </c>
      <c r="ED639">
        <v>4.0999999999999996</v>
      </c>
      <c r="EE639">
        <v>5.3</v>
      </c>
      <c r="EF639">
        <v>7.9</v>
      </c>
      <c r="EG639">
        <v>9</v>
      </c>
      <c r="EH639">
        <v>7.2</v>
      </c>
      <c r="EI639">
        <v>4.3</v>
      </c>
      <c r="EJ639">
        <v>4.8</v>
      </c>
      <c r="EK639">
        <v>2</v>
      </c>
      <c r="EL639">
        <v>3.9</v>
      </c>
      <c r="EM639">
        <v>3</v>
      </c>
      <c r="EN639">
        <v>1.1000000000000001</v>
      </c>
      <c r="EO639">
        <v>2.5</v>
      </c>
      <c r="EP639">
        <v>2</v>
      </c>
      <c r="EQ639">
        <v>2</v>
      </c>
      <c r="ER639">
        <v>11.4</v>
      </c>
      <c r="ES639">
        <v>30.4</v>
      </c>
      <c r="ET639">
        <v>3.9</v>
      </c>
      <c r="EU639">
        <v>88.8</v>
      </c>
      <c r="EV639">
        <v>7.2</v>
      </c>
      <c r="EW639">
        <v>10.8</v>
      </c>
      <c r="EX639">
        <v>2</v>
      </c>
      <c r="EY639">
        <v>2</v>
      </c>
      <c r="EZ639">
        <v>7.5</v>
      </c>
      <c r="FA639">
        <v>44.4</v>
      </c>
      <c r="FB639">
        <v>34.4</v>
      </c>
      <c r="FC639">
        <v>5</v>
      </c>
      <c r="FD639">
        <v>2</v>
      </c>
      <c r="FE639">
        <v>11.5</v>
      </c>
      <c r="FF639">
        <v>3.5</v>
      </c>
      <c r="FG639">
        <v>3.8</v>
      </c>
      <c r="FH639">
        <v>2.9</v>
      </c>
      <c r="FI639">
        <v>3.4</v>
      </c>
      <c r="FJ639">
        <v>3.5</v>
      </c>
      <c r="FK639">
        <v>9.6</v>
      </c>
      <c r="FL639">
        <v>4</v>
      </c>
      <c r="FM639">
        <v>3.6</v>
      </c>
      <c r="FN639">
        <v>5.7</v>
      </c>
      <c r="FO639">
        <v>4.0999999999999996</v>
      </c>
      <c r="FP639">
        <v>5.0999999999999996</v>
      </c>
      <c r="FQ639">
        <v>2.6</v>
      </c>
      <c r="FR639">
        <v>3.4</v>
      </c>
      <c r="FS639">
        <v>26</v>
      </c>
      <c r="FZ639" s="115" t="s">
        <v>1871</v>
      </c>
      <c r="GA639" s="115" t="s">
        <v>1871</v>
      </c>
      <c r="GB639" t="s">
        <v>1445</v>
      </c>
      <c r="GC639" s="68" t="s">
        <v>2364</v>
      </c>
    </row>
    <row r="640" spans="1:185" x14ac:dyDescent="0.25">
      <c r="A640">
        <v>56475</v>
      </c>
      <c r="B640">
        <v>1684</v>
      </c>
      <c r="C640">
        <v>112</v>
      </c>
      <c r="D640">
        <v>482</v>
      </c>
      <c r="E640">
        <v>31</v>
      </c>
      <c r="F640">
        <v>941</v>
      </c>
      <c r="G640">
        <v>80</v>
      </c>
      <c r="H640">
        <v>261</v>
      </c>
      <c r="I640">
        <v>1</v>
      </c>
      <c r="J640">
        <v>146</v>
      </c>
      <c r="K640">
        <v>18</v>
      </c>
      <c r="L640">
        <v>336</v>
      </c>
      <c r="M640">
        <v>13</v>
      </c>
      <c r="N640">
        <v>132</v>
      </c>
      <c r="O640">
        <v>16</v>
      </c>
      <c r="P640">
        <v>200</v>
      </c>
      <c r="Q640">
        <v>20</v>
      </c>
      <c r="R640">
        <v>208</v>
      </c>
      <c r="S640">
        <v>21</v>
      </c>
      <c r="T640">
        <v>200</v>
      </c>
      <c r="U640">
        <v>7</v>
      </c>
      <c r="V640">
        <v>201</v>
      </c>
      <c r="W640">
        <v>16</v>
      </c>
      <c r="X640">
        <v>838</v>
      </c>
      <c r="Y640">
        <v>77</v>
      </c>
      <c r="Z640">
        <v>846</v>
      </c>
      <c r="AA640">
        <v>35</v>
      </c>
      <c r="AB640">
        <v>1670</v>
      </c>
      <c r="AC640">
        <v>112</v>
      </c>
      <c r="AD640">
        <v>0</v>
      </c>
      <c r="AE640">
        <v>0</v>
      </c>
      <c r="AF640">
        <v>5</v>
      </c>
      <c r="AG640">
        <v>0</v>
      </c>
      <c r="AH640">
        <v>1</v>
      </c>
      <c r="AI640">
        <v>0</v>
      </c>
      <c r="AJ640">
        <v>0</v>
      </c>
      <c r="AK640">
        <v>0</v>
      </c>
      <c r="AL640">
        <v>8</v>
      </c>
      <c r="AM640">
        <v>0</v>
      </c>
      <c r="AN640">
        <v>8</v>
      </c>
      <c r="AO640">
        <v>0</v>
      </c>
      <c r="AP640">
        <v>1662</v>
      </c>
      <c r="AQ640">
        <v>112</v>
      </c>
      <c r="AR640">
        <v>186</v>
      </c>
      <c r="AS640">
        <v>0</v>
      </c>
      <c r="AT640">
        <v>1498</v>
      </c>
      <c r="AU640">
        <v>112</v>
      </c>
      <c r="AV640">
        <v>1675</v>
      </c>
      <c r="AW640">
        <v>112</v>
      </c>
      <c r="AX640">
        <v>9</v>
      </c>
      <c r="AY640">
        <v>0</v>
      </c>
      <c r="AZ640">
        <v>7</v>
      </c>
      <c r="BA640">
        <v>0</v>
      </c>
      <c r="BB640">
        <v>2</v>
      </c>
      <c r="BC640">
        <v>0</v>
      </c>
      <c r="BD640">
        <v>90</v>
      </c>
      <c r="BE640">
        <v>10</v>
      </c>
      <c r="BF640">
        <v>387</v>
      </c>
      <c r="BG640">
        <v>20</v>
      </c>
      <c r="BH640">
        <v>425</v>
      </c>
      <c r="BI640">
        <v>28</v>
      </c>
      <c r="BJ640">
        <v>168</v>
      </c>
      <c r="BK640">
        <v>7</v>
      </c>
      <c r="BL640">
        <v>780</v>
      </c>
      <c r="BM640">
        <v>61</v>
      </c>
      <c r="BN640">
        <v>739</v>
      </c>
      <c r="BO640">
        <v>54</v>
      </c>
      <c r="BP640">
        <v>41</v>
      </c>
      <c r="BQ640">
        <v>7</v>
      </c>
      <c r="BR640">
        <v>161</v>
      </c>
      <c r="BS640">
        <v>19</v>
      </c>
      <c r="BT640">
        <v>542</v>
      </c>
      <c r="BU640">
        <v>25</v>
      </c>
      <c r="BV640">
        <v>261</v>
      </c>
      <c r="BW640">
        <v>31</v>
      </c>
      <c r="BX640">
        <v>138</v>
      </c>
      <c r="BY640">
        <v>24</v>
      </c>
      <c r="BZ640">
        <v>209</v>
      </c>
      <c r="CA640">
        <v>15</v>
      </c>
      <c r="CB640">
        <v>382</v>
      </c>
      <c r="CC640">
        <v>19</v>
      </c>
      <c r="CD640">
        <v>820</v>
      </c>
      <c r="CE640">
        <v>72</v>
      </c>
      <c r="CF640">
        <v>482</v>
      </c>
      <c r="CG640">
        <v>21</v>
      </c>
      <c r="CH640">
        <v>112</v>
      </c>
      <c r="CI640">
        <v>1572</v>
      </c>
      <c r="CJ640">
        <v>1141</v>
      </c>
      <c r="CK640">
        <v>716</v>
      </c>
      <c r="CL640">
        <v>1563</v>
      </c>
      <c r="CM640">
        <v>13</v>
      </c>
      <c r="CN640">
        <v>4</v>
      </c>
      <c r="CO640">
        <v>59</v>
      </c>
      <c r="CP640">
        <v>75</v>
      </c>
      <c r="CQ640">
        <v>108</v>
      </c>
      <c r="CR640">
        <v>9</v>
      </c>
      <c r="CS640">
        <v>108</v>
      </c>
      <c r="CT640">
        <v>37</v>
      </c>
      <c r="CU640">
        <v>6</v>
      </c>
      <c r="CV640">
        <v>18</v>
      </c>
      <c r="CW640">
        <v>24</v>
      </c>
      <c r="CX640">
        <v>188</v>
      </c>
      <c r="CY640">
        <v>36</v>
      </c>
      <c r="CZ640">
        <v>25</v>
      </c>
      <c r="DA640">
        <v>89</v>
      </c>
      <c r="DB640">
        <v>48</v>
      </c>
      <c r="DC640">
        <v>10</v>
      </c>
      <c r="DD640">
        <v>59</v>
      </c>
      <c r="DE640">
        <v>171</v>
      </c>
      <c r="DF640">
        <v>472</v>
      </c>
      <c r="DG640">
        <v>362</v>
      </c>
      <c r="DH640">
        <v>138</v>
      </c>
      <c r="DI640">
        <v>55</v>
      </c>
      <c r="DJ640">
        <v>41</v>
      </c>
      <c r="DK640">
        <v>55</v>
      </c>
      <c r="DL640">
        <v>35</v>
      </c>
      <c r="DM640">
        <v>1519</v>
      </c>
      <c r="DN640">
        <v>152</v>
      </c>
      <c r="DO640">
        <v>538</v>
      </c>
      <c r="DP640">
        <v>105</v>
      </c>
      <c r="DQ640">
        <v>22</v>
      </c>
      <c r="DR640">
        <v>11</v>
      </c>
      <c r="DS640">
        <v>4</v>
      </c>
      <c r="DT640">
        <v>15</v>
      </c>
      <c r="DU640">
        <v>11</v>
      </c>
      <c r="DV640">
        <v>33</v>
      </c>
      <c r="DW640">
        <v>643</v>
      </c>
      <c r="DX640" t="s">
        <v>1519</v>
      </c>
      <c r="DY640" t="s">
        <v>1064</v>
      </c>
      <c r="DZ640" t="s">
        <v>1794</v>
      </c>
      <c r="EA640" s="68" t="s">
        <v>700</v>
      </c>
      <c r="EB640">
        <v>56475</v>
      </c>
      <c r="EC640">
        <v>2.2999999999999998</v>
      </c>
      <c r="ED640">
        <v>13.3</v>
      </c>
      <c r="EE640">
        <v>3.2</v>
      </c>
      <c r="EF640">
        <v>8</v>
      </c>
      <c r="EG640">
        <v>6.7</v>
      </c>
      <c r="EH640">
        <v>6.2</v>
      </c>
      <c r="EI640">
        <v>2.9</v>
      </c>
      <c r="EJ640">
        <v>4.9000000000000004</v>
      </c>
      <c r="EK640">
        <v>1.4</v>
      </c>
      <c r="EL640">
        <v>4.5</v>
      </c>
      <c r="EM640">
        <v>2.9</v>
      </c>
      <c r="EN640">
        <v>0.9</v>
      </c>
      <c r="EO640">
        <v>3.5</v>
      </c>
      <c r="EP640">
        <v>2</v>
      </c>
      <c r="EQ640">
        <v>2.2999999999999998</v>
      </c>
      <c r="ES640">
        <v>97.3</v>
      </c>
      <c r="ET640">
        <v>100</v>
      </c>
      <c r="EV640">
        <v>76.900000000000006</v>
      </c>
      <c r="EW640">
        <v>76.900000000000006</v>
      </c>
      <c r="EX640">
        <v>2.2999999999999998</v>
      </c>
      <c r="EY640">
        <v>2.2999999999999998</v>
      </c>
      <c r="EZ640">
        <v>72.5</v>
      </c>
      <c r="FA640">
        <v>82.3</v>
      </c>
      <c r="FB640">
        <v>100</v>
      </c>
      <c r="FC640">
        <v>9</v>
      </c>
      <c r="FD640">
        <v>2.6</v>
      </c>
      <c r="FE640">
        <v>5.9</v>
      </c>
      <c r="FF640">
        <v>2.7</v>
      </c>
      <c r="FG640">
        <v>3</v>
      </c>
      <c r="FH640">
        <v>3.6</v>
      </c>
      <c r="FI640">
        <v>2.2999999999999998</v>
      </c>
      <c r="FJ640">
        <v>2.4</v>
      </c>
      <c r="FK640">
        <v>15.7</v>
      </c>
      <c r="FL640">
        <v>10.199999999999999</v>
      </c>
      <c r="FM640">
        <v>2.6</v>
      </c>
      <c r="FN640">
        <v>4.5999999999999996</v>
      </c>
      <c r="FO640">
        <v>14.9</v>
      </c>
      <c r="FP640">
        <v>3</v>
      </c>
      <c r="FQ640">
        <v>3.9</v>
      </c>
      <c r="FR640">
        <v>4.3</v>
      </c>
      <c r="FS640">
        <v>9</v>
      </c>
      <c r="FZ640" s="115" t="s">
        <v>1871</v>
      </c>
      <c r="GA640" s="115" t="s">
        <v>1871</v>
      </c>
      <c r="GB640" t="s">
        <v>1446</v>
      </c>
      <c r="GC640" s="68" t="s">
        <v>2364</v>
      </c>
    </row>
    <row r="641" spans="1:185" x14ac:dyDescent="0.25">
      <c r="A641">
        <v>56477</v>
      </c>
      <c r="B641">
        <v>2787</v>
      </c>
      <c r="C641">
        <v>189</v>
      </c>
      <c r="D641">
        <v>784</v>
      </c>
      <c r="E641">
        <v>32</v>
      </c>
      <c r="F641">
        <v>1521</v>
      </c>
      <c r="G641">
        <v>157</v>
      </c>
      <c r="H641">
        <v>482</v>
      </c>
      <c r="I641">
        <v>0</v>
      </c>
      <c r="J641">
        <v>232</v>
      </c>
      <c r="K641">
        <v>13</v>
      </c>
      <c r="L641">
        <v>552</v>
      </c>
      <c r="M641">
        <v>19</v>
      </c>
      <c r="N641">
        <v>170</v>
      </c>
      <c r="O641">
        <v>25</v>
      </c>
      <c r="P641">
        <v>256</v>
      </c>
      <c r="Q641">
        <v>52</v>
      </c>
      <c r="R641">
        <v>339</v>
      </c>
      <c r="S641">
        <v>16</v>
      </c>
      <c r="T641">
        <v>337</v>
      </c>
      <c r="U641">
        <v>23</v>
      </c>
      <c r="V641">
        <v>419</v>
      </c>
      <c r="W641">
        <v>41</v>
      </c>
      <c r="X641">
        <v>1422</v>
      </c>
      <c r="Y641">
        <v>116</v>
      </c>
      <c r="Z641">
        <v>1365</v>
      </c>
      <c r="AA641">
        <v>73</v>
      </c>
      <c r="AB641">
        <v>2714</v>
      </c>
      <c r="AC641">
        <v>183</v>
      </c>
      <c r="AD641">
        <v>28</v>
      </c>
      <c r="AE641">
        <v>6</v>
      </c>
      <c r="AF641">
        <v>13</v>
      </c>
      <c r="AG641">
        <v>0</v>
      </c>
      <c r="AH641">
        <v>4</v>
      </c>
      <c r="AI641">
        <v>0</v>
      </c>
      <c r="AJ641">
        <v>6</v>
      </c>
      <c r="AK641">
        <v>0</v>
      </c>
      <c r="AL641">
        <v>22</v>
      </c>
      <c r="AM641">
        <v>0</v>
      </c>
      <c r="AN641">
        <v>21</v>
      </c>
      <c r="AO641">
        <v>0</v>
      </c>
      <c r="AP641">
        <v>2701</v>
      </c>
      <c r="AQ641">
        <v>183</v>
      </c>
      <c r="AR641">
        <v>402</v>
      </c>
      <c r="AS641">
        <v>15</v>
      </c>
      <c r="AT641">
        <v>2385</v>
      </c>
      <c r="AU641">
        <v>174</v>
      </c>
      <c r="AV641">
        <v>2752</v>
      </c>
      <c r="AW641">
        <v>182</v>
      </c>
      <c r="AX641">
        <v>35</v>
      </c>
      <c r="AY641">
        <v>7</v>
      </c>
      <c r="AZ641">
        <v>31</v>
      </c>
      <c r="BA641">
        <v>7</v>
      </c>
      <c r="BB641">
        <v>4</v>
      </c>
      <c r="BC641">
        <v>0</v>
      </c>
      <c r="BD641">
        <v>181</v>
      </c>
      <c r="BE641">
        <v>7</v>
      </c>
      <c r="BF641">
        <v>688</v>
      </c>
      <c r="BG641">
        <v>68</v>
      </c>
      <c r="BH641">
        <v>736</v>
      </c>
      <c r="BI641">
        <v>45</v>
      </c>
      <c r="BJ641">
        <v>228</v>
      </c>
      <c r="BK641">
        <v>12</v>
      </c>
      <c r="BL641">
        <v>1206</v>
      </c>
      <c r="BM641">
        <v>106</v>
      </c>
      <c r="BN641">
        <v>1169</v>
      </c>
      <c r="BO641">
        <v>101</v>
      </c>
      <c r="BP641">
        <v>37</v>
      </c>
      <c r="BQ641">
        <v>5</v>
      </c>
      <c r="BR641">
        <v>315</v>
      </c>
      <c r="BS641">
        <v>51</v>
      </c>
      <c r="BT641">
        <v>785</v>
      </c>
      <c r="BU641">
        <v>67</v>
      </c>
      <c r="BV641">
        <v>500</v>
      </c>
      <c r="BW641">
        <v>45</v>
      </c>
      <c r="BX641">
        <v>236</v>
      </c>
      <c r="BY641">
        <v>45</v>
      </c>
      <c r="BZ641">
        <v>408</v>
      </c>
      <c r="CA641">
        <v>25</v>
      </c>
      <c r="CB641">
        <v>628</v>
      </c>
      <c r="CC641">
        <v>68</v>
      </c>
      <c r="CD641">
        <v>1476</v>
      </c>
      <c r="CE641">
        <v>92</v>
      </c>
      <c r="CF641">
        <v>681</v>
      </c>
      <c r="CG641">
        <v>29</v>
      </c>
      <c r="CH641">
        <v>189</v>
      </c>
      <c r="CI641">
        <v>2598</v>
      </c>
      <c r="CJ641">
        <v>1819</v>
      </c>
      <c r="CK641">
        <v>1193</v>
      </c>
      <c r="CL641">
        <v>2534</v>
      </c>
      <c r="CM641">
        <v>68</v>
      </c>
      <c r="CN641">
        <v>17</v>
      </c>
      <c r="CO641">
        <v>118</v>
      </c>
      <c r="CP641">
        <v>136</v>
      </c>
      <c r="CQ641">
        <v>198</v>
      </c>
      <c r="CR641">
        <v>89</v>
      </c>
      <c r="CS641">
        <v>167</v>
      </c>
      <c r="CT641">
        <v>71</v>
      </c>
      <c r="CU641">
        <v>20</v>
      </c>
      <c r="CV641">
        <v>51</v>
      </c>
      <c r="CW641">
        <v>30</v>
      </c>
      <c r="CX641">
        <v>291</v>
      </c>
      <c r="CY641">
        <v>77</v>
      </c>
      <c r="CZ641">
        <v>60</v>
      </c>
      <c r="DA641">
        <v>25</v>
      </c>
      <c r="DB641">
        <v>57</v>
      </c>
      <c r="DC641">
        <v>35</v>
      </c>
      <c r="DD641">
        <v>102</v>
      </c>
      <c r="DE641">
        <v>345</v>
      </c>
      <c r="DF641">
        <v>752</v>
      </c>
      <c r="DG641">
        <v>601</v>
      </c>
      <c r="DH641">
        <v>233</v>
      </c>
      <c r="DI641">
        <v>41</v>
      </c>
      <c r="DJ641">
        <v>17</v>
      </c>
      <c r="DK641">
        <v>110</v>
      </c>
      <c r="DL641">
        <v>75</v>
      </c>
      <c r="DM641">
        <v>2504</v>
      </c>
      <c r="DN641">
        <v>246</v>
      </c>
      <c r="DO641">
        <v>923</v>
      </c>
      <c r="DP641">
        <v>174</v>
      </c>
      <c r="DQ641">
        <v>38</v>
      </c>
      <c r="DR641">
        <v>15</v>
      </c>
      <c r="DS641">
        <v>32</v>
      </c>
      <c r="DT641">
        <v>12</v>
      </c>
      <c r="DU641">
        <v>6</v>
      </c>
      <c r="DV641">
        <v>48</v>
      </c>
      <c r="DW641">
        <v>1097</v>
      </c>
      <c r="DX641" t="s">
        <v>1519</v>
      </c>
      <c r="DY641" t="s">
        <v>1095</v>
      </c>
      <c r="DZ641" t="s">
        <v>1795</v>
      </c>
      <c r="EA641" s="68" t="s">
        <v>700</v>
      </c>
      <c r="EB641">
        <v>56477</v>
      </c>
      <c r="EC641">
        <v>2.1</v>
      </c>
      <c r="ED641">
        <v>5.3</v>
      </c>
      <c r="EE641">
        <v>3.5</v>
      </c>
      <c r="EF641">
        <v>11.2</v>
      </c>
      <c r="EG641">
        <v>9.9</v>
      </c>
      <c r="EH641">
        <v>2.7</v>
      </c>
      <c r="EI641">
        <v>3.3</v>
      </c>
      <c r="EJ641">
        <v>6</v>
      </c>
      <c r="EK641">
        <v>5.6</v>
      </c>
      <c r="EL641">
        <v>3</v>
      </c>
      <c r="EM641">
        <v>3.1</v>
      </c>
      <c r="EN641">
        <v>3.6</v>
      </c>
      <c r="EO641">
        <v>3.1</v>
      </c>
      <c r="EP641">
        <v>1.8</v>
      </c>
      <c r="EQ641">
        <v>2.2000000000000002</v>
      </c>
      <c r="ER641">
        <v>18.100000000000001</v>
      </c>
      <c r="ES641">
        <v>60.4</v>
      </c>
      <c r="ET641">
        <v>100</v>
      </c>
      <c r="EU641">
        <v>88.8</v>
      </c>
      <c r="EV641">
        <v>46.4</v>
      </c>
      <c r="EW641">
        <v>47.5</v>
      </c>
      <c r="EX641">
        <v>2.2000000000000002</v>
      </c>
      <c r="EY641">
        <v>2.1</v>
      </c>
      <c r="EZ641">
        <v>19</v>
      </c>
      <c r="FA641">
        <v>20.9</v>
      </c>
      <c r="FB641">
        <v>100</v>
      </c>
      <c r="FC641">
        <v>2.9</v>
      </c>
      <c r="FD641">
        <v>2.2999999999999998</v>
      </c>
      <c r="FE641">
        <v>3</v>
      </c>
      <c r="FF641">
        <v>3.7</v>
      </c>
      <c r="FG641">
        <v>2.4</v>
      </c>
      <c r="FH641">
        <v>5.9</v>
      </c>
      <c r="FI641">
        <v>2.6</v>
      </c>
      <c r="FJ641">
        <v>2.7</v>
      </c>
      <c r="FK641">
        <v>10.4</v>
      </c>
      <c r="FL641">
        <v>8.1</v>
      </c>
      <c r="FM641">
        <v>3.2</v>
      </c>
      <c r="FN641">
        <v>4.2</v>
      </c>
      <c r="FO641">
        <v>10.1</v>
      </c>
      <c r="FP641">
        <v>5.8</v>
      </c>
      <c r="FQ641">
        <v>2.7</v>
      </c>
      <c r="FR641">
        <v>2.4</v>
      </c>
      <c r="FS641">
        <v>16</v>
      </c>
      <c r="FZ641" s="115" t="s">
        <v>1871</v>
      </c>
      <c r="GA641" s="115" t="s">
        <v>1871</v>
      </c>
      <c r="GB641" t="s">
        <v>1447</v>
      </c>
      <c r="GC641" s="68" t="s">
        <v>2364</v>
      </c>
    </row>
    <row r="642" spans="1:185" x14ac:dyDescent="0.25">
      <c r="A642">
        <v>56479</v>
      </c>
      <c r="B642">
        <v>5037</v>
      </c>
      <c r="C642">
        <v>250</v>
      </c>
      <c r="D642">
        <v>1056</v>
      </c>
      <c r="E642">
        <v>55</v>
      </c>
      <c r="F642">
        <v>2971</v>
      </c>
      <c r="G642">
        <v>195</v>
      </c>
      <c r="H642">
        <v>1010</v>
      </c>
      <c r="I642">
        <v>0</v>
      </c>
      <c r="J642">
        <v>376</v>
      </c>
      <c r="K642">
        <v>23</v>
      </c>
      <c r="L642">
        <v>680</v>
      </c>
      <c r="M642">
        <v>32</v>
      </c>
      <c r="N642">
        <v>401</v>
      </c>
      <c r="O642">
        <v>46</v>
      </c>
      <c r="P642">
        <v>440</v>
      </c>
      <c r="Q642">
        <v>28</v>
      </c>
      <c r="R642">
        <v>555</v>
      </c>
      <c r="S642">
        <v>31</v>
      </c>
      <c r="T642">
        <v>708</v>
      </c>
      <c r="U642">
        <v>36</v>
      </c>
      <c r="V642">
        <v>867</v>
      </c>
      <c r="W642">
        <v>54</v>
      </c>
      <c r="X642">
        <v>2526</v>
      </c>
      <c r="Y642">
        <v>143</v>
      </c>
      <c r="Z642">
        <v>2511</v>
      </c>
      <c r="AA642">
        <v>107</v>
      </c>
      <c r="AB642">
        <v>4814</v>
      </c>
      <c r="AC642">
        <v>231</v>
      </c>
      <c r="AD642">
        <v>34</v>
      </c>
      <c r="AE642">
        <v>0</v>
      </c>
      <c r="AF642">
        <v>12</v>
      </c>
      <c r="AG642">
        <v>0</v>
      </c>
      <c r="AH642">
        <v>17</v>
      </c>
      <c r="AI642">
        <v>0</v>
      </c>
      <c r="AJ642">
        <v>51</v>
      </c>
      <c r="AK642">
        <v>19</v>
      </c>
      <c r="AL642">
        <v>97</v>
      </c>
      <c r="AM642">
        <v>0</v>
      </c>
      <c r="AN642">
        <v>130</v>
      </c>
      <c r="AO642">
        <v>33</v>
      </c>
      <c r="AP642">
        <v>4749</v>
      </c>
      <c r="AQ642">
        <v>217</v>
      </c>
      <c r="AR642">
        <v>831</v>
      </c>
      <c r="AS642">
        <v>16</v>
      </c>
      <c r="AT642">
        <v>4206</v>
      </c>
      <c r="AU642">
        <v>234</v>
      </c>
      <c r="AV642">
        <v>4980</v>
      </c>
      <c r="AW642">
        <v>250</v>
      </c>
      <c r="AX642">
        <v>57</v>
      </c>
      <c r="AY642">
        <v>0</v>
      </c>
      <c r="AZ642">
        <v>18</v>
      </c>
      <c r="BA642">
        <v>0</v>
      </c>
      <c r="BB642">
        <v>39</v>
      </c>
      <c r="BC642">
        <v>0</v>
      </c>
      <c r="BD642">
        <v>402</v>
      </c>
      <c r="BE642">
        <v>9</v>
      </c>
      <c r="BF642">
        <v>1188</v>
      </c>
      <c r="BG642">
        <v>37</v>
      </c>
      <c r="BH642">
        <v>1374</v>
      </c>
      <c r="BI642">
        <v>95</v>
      </c>
      <c r="BJ642">
        <v>616</v>
      </c>
      <c r="BK642">
        <v>8</v>
      </c>
      <c r="BL642">
        <v>2196</v>
      </c>
      <c r="BM642">
        <v>123</v>
      </c>
      <c r="BN642">
        <v>2164</v>
      </c>
      <c r="BO642">
        <v>118</v>
      </c>
      <c r="BP642">
        <v>32</v>
      </c>
      <c r="BQ642">
        <v>5</v>
      </c>
      <c r="BR642">
        <v>775</v>
      </c>
      <c r="BS642">
        <v>72</v>
      </c>
      <c r="BT642">
        <v>1481</v>
      </c>
      <c r="BU642">
        <v>91</v>
      </c>
      <c r="BV642">
        <v>834</v>
      </c>
      <c r="BW642">
        <v>52</v>
      </c>
      <c r="BX642">
        <v>656</v>
      </c>
      <c r="BY642">
        <v>52</v>
      </c>
      <c r="BZ642">
        <v>659</v>
      </c>
      <c r="CA642">
        <v>92</v>
      </c>
      <c r="CB642">
        <v>1094</v>
      </c>
      <c r="CC642">
        <v>96</v>
      </c>
      <c r="CD642">
        <v>2388</v>
      </c>
      <c r="CE642">
        <v>113</v>
      </c>
      <c r="CF642">
        <v>1529</v>
      </c>
      <c r="CG642">
        <v>41</v>
      </c>
      <c r="CH642">
        <v>250</v>
      </c>
      <c r="CI642">
        <v>4787</v>
      </c>
      <c r="CJ642">
        <v>3243</v>
      </c>
      <c r="CK642">
        <v>2426</v>
      </c>
      <c r="CL642">
        <v>4760</v>
      </c>
      <c r="CM642">
        <v>90</v>
      </c>
      <c r="CN642">
        <v>7</v>
      </c>
      <c r="CO642">
        <v>150</v>
      </c>
      <c r="CP642">
        <v>188</v>
      </c>
      <c r="CQ642">
        <v>368</v>
      </c>
      <c r="CR642">
        <v>57</v>
      </c>
      <c r="CS642">
        <v>228</v>
      </c>
      <c r="CT642">
        <v>155</v>
      </c>
      <c r="CU642">
        <v>20</v>
      </c>
      <c r="CV642">
        <v>99</v>
      </c>
      <c r="CW642">
        <v>66</v>
      </c>
      <c r="CX642">
        <v>632</v>
      </c>
      <c r="CY642">
        <v>201</v>
      </c>
      <c r="CZ642">
        <v>110</v>
      </c>
      <c r="DA642">
        <v>77</v>
      </c>
      <c r="DB642">
        <v>141</v>
      </c>
      <c r="DC642">
        <v>101</v>
      </c>
      <c r="DD642">
        <v>262</v>
      </c>
      <c r="DE642">
        <v>795</v>
      </c>
      <c r="DF642">
        <v>1452</v>
      </c>
      <c r="DG642">
        <v>1134</v>
      </c>
      <c r="DH642">
        <v>366</v>
      </c>
      <c r="DI642">
        <v>159</v>
      </c>
      <c r="DJ642">
        <v>111</v>
      </c>
      <c r="DK642">
        <v>159</v>
      </c>
      <c r="DL642">
        <v>81</v>
      </c>
      <c r="DM642">
        <v>4074</v>
      </c>
      <c r="DN642">
        <v>1012</v>
      </c>
      <c r="DO642">
        <v>1653</v>
      </c>
      <c r="DP642">
        <v>594</v>
      </c>
      <c r="DQ642">
        <v>42</v>
      </c>
      <c r="DR642">
        <v>42</v>
      </c>
      <c r="DS642">
        <v>97</v>
      </c>
      <c r="DT642">
        <v>103</v>
      </c>
      <c r="DU642">
        <v>108</v>
      </c>
      <c r="DV642">
        <v>106</v>
      </c>
      <c r="DW642">
        <v>2247</v>
      </c>
      <c r="DX642" t="s">
        <v>1519</v>
      </c>
      <c r="DY642" t="s">
        <v>1092</v>
      </c>
      <c r="DZ642" t="s">
        <v>1796</v>
      </c>
      <c r="EA642" s="68" t="s">
        <v>700</v>
      </c>
      <c r="EB642">
        <v>56479</v>
      </c>
      <c r="EC642">
        <v>1.7</v>
      </c>
      <c r="ED642">
        <v>6.1</v>
      </c>
      <c r="EE642">
        <v>4.5</v>
      </c>
      <c r="EF642">
        <v>7.3</v>
      </c>
      <c r="EG642">
        <v>6.2</v>
      </c>
      <c r="EH642">
        <v>4</v>
      </c>
      <c r="EI642">
        <v>3.4</v>
      </c>
      <c r="EJ642">
        <v>3.4</v>
      </c>
      <c r="EK642">
        <v>3.2</v>
      </c>
      <c r="EL642">
        <v>4.5</v>
      </c>
      <c r="EM642">
        <v>1.9</v>
      </c>
      <c r="EN642">
        <v>1.7</v>
      </c>
      <c r="EO642">
        <v>1.7</v>
      </c>
      <c r="EP642">
        <v>2.1</v>
      </c>
      <c r="EQ642">
        <v>1.8</v>
      </c>
      <c r="ER642">
        <v>37.299999999999997</v>
      </c>
      <c r="ES642">
        <v>62.8</v>
      </c>
      <c r="ET642">
        <v>52.8</v>
      </c>
      <c r="EU642">
        <v>20.6</v>
      </c>
      <c r="EV642">
        <v>16.399999999999999</v>
      </c>
      <c r="EW642">
        <v>18.600000000000001</v>
      </c>
      <c r="EX642">
        <v>1.7</v>
      </c>
      <c r="EY642">
        <v>1.7</v>
      </c>
      <c r="EZ642">
        <v>26</v>
      </c>
      <c r="FA642">
        <v>51.3</v>
      </c>
      <c r="FB642">
        <v>34.299999999999997</v>
      </c>
      <c r="FC642">
        <v>1.5</v>
      </c>
      <c r="FD642">
        <v>1.9</v>
      </c>
      <c r="FE642">
        <v>2.9</v>
      </c>
      <c r="FF642">
        <v>1.7</v>
      </c>
      <c r="FG642">
        <v>2.9</v>
      </c>
      <c r="FH642">
        <v>1.4</v>
      </c>
      <c r="FI642">
        <v>1.8</v>
      </c>
      <c r="FJ642">
        <v>1.8</v>
      </c>
      <c r="FK642">
        <v>19.7</v>
      </c>
      <c r="FL642">
        <v>4.7</v>
      </c>
      <c r="FM642">
        <v>2.5</v>
      </c>
      <c r="FN642">
        <v>3.9</v>
      </c>
      <c r="FO642">
        <v>5</v>
      </c>
      <c r="FP642">
        <v>6.6</v>
      </c>
      <c r="FQ642">
        <v>1.6</v>
      </c>
      <c r="FR642">
        <v>1.9</v>
      </c>
      <c r="FS642">
        <v>71</v>
      </c>
      <c r="FZ642" s="115" t="s">
        <v>1871</v>
      </c>
      <c r="GA642" s="115" t="s">
        <v>1871</v>
      </c>
      <c r="GB642" t="s">
        <v>1448</v>
      </c>
      <c r="GC642" s="68" t="s">
        <v>2364</v>
      </c>
    </row>
    <row r="643" spans="1:185" x14ac:dyDescent="0.25">
      <c r="A643">
        <v>56481</v>
      </c>
      <c r="B643">
        <v>1945</v>
      </c>
      <c r="C643">
        <v>90</v>
      </c>
      <c r="D643">
        <v>524</v>
      </c>
      <c r="E643">
        <v>22</v>
      </c>
      <c r="F643">
        <v>1035</v>
      </c>
      <c r="G643">
        <v>68</v>
      </c>
      <c r="H643">
        <v>386</v>
      </c>
      <c r="I643">
        <v>0</v>
      </c>
      <c r="J643">
        <v>154</v>
      </c>
      <c r="K643">
        <v>4</v>
      </c>
      <c r="L643">
        <v>370</v>
      </c>
      <c r="M643">
        <v>18</v>
      </c>
      <c r="N643">
        <v>122</v>
      </c>
      <c r="O643">
        <v>10</v>
      </c>
      <c r="P643">
        <v>142</v>
      </c>
      <c r="Q643">
        <v>12</v>
      </c>
      <c r="R643">
        <v>247</v>
      </c>
      <c r="S643">
        <v>8</v>
      </c>
      <c r="T643">
        <v>227</v>
      </c>
      <c r="U643">
        <v>13</v>
      </c>
      <c r="V643">
        <v>297</v>
      </c>
      <c r="W643">
        <v>25</v>
      </c>
      <c r="X643">
        <v>1017</v>
      </c>
      <c r="Y643">
        <v>53</v>
      </c>
      <c r="Z643">
        <v>928</v>
      </c>
      <c r="AA643">
        <v>37</v>
      </c>
      <c r="AB643">
        <v>1877</v>
      </c>
      <c r="AC643">
        <v>90</v>
      </c>
      <c r="AD643">
        <v>1</v>
      </c>
      <c r="AE643">
        <v>0</v>
      </c>
      <c r="AF643">
        <v>26</v>
      </c>
      <c r="AG643">
        <v>0</v>
      </c>
      <c r="AH643">
        <v>9</v>
      </c>
      <c r="AI643">
        <v>0</v>
      </c>
      <c r="AJ643">
        <v>11</v>
      </c>
      <c r="AK643">
        <v>0</v>
      </c>
      <c r="AL643">
        <v>21</v>
      </c>
      <c r="AM643">
        <v>0</v>
      </c>
      <c r="AN643">
        <v>24</v>
      </c>
      <c r="AO643">
        <v>0</v>
      </c>
      <c r="AP643">
        <v>1862</v>
      </c>
      <c r="AQ643">
        <v>90</v>
      </c>
      <c r="AR643">
        <v>311</v>
      </c>
      <c r="AS643">
        <v>8</v>
      </c>
      <c r="AT643">
        <v>1634</v>
      </c>
      <c r="AU643">
        <v>82</v>
      </c>
      <c r="AV643">
        <v>1927</v>
      </c>
      <c r="AW643">
        <v>89</v>
      </c>
      <c r="AX643">
        <v>18</v>
      </c>
      <c r="AY643">
        <v>1</v>
      </c>
      <c r="AZ643">
        <v>3</v>
      </c>
      <c r="BA643">
        <v>0</v>
      </c>
      <c r="BB643">
        <v>15</v>
      </c>
      <c r="BC643">
        <v>1</v>
      </c>
      <c r="BD643">
        <v>83</v>
      </c>
      <c r="BE643">
        <v>10</v>
      </c>
      <c r="BF643">
        <v>501</v>
      </c>
      <c r="BG643">
        <v>22</v>
      </c>
      <c r="BH643">
        <v>523</v>
      </c>
      <c r="BI643">
        <v>20</v>
      </c>
      <c r="BJ643">
        <v>192</v>
      </c>
      <c r="BK643">
        <v>6</v>
      </c>
      <c r="BL643">
        <v>849</v>
      </c>
      <c r="BM643">
        <v>60</v>
      </c>
      <c r="BN643">
        <v>809</v>
      </c>
      <c r="BO643">
        <v>48</v>
      </c>
      <c r="BP643">
        <v>40</v>
      </c>
      <c r="BQ643">
        <v>12</v>
      </c>
      <c r="BR643">
        <v>186</v>
      </c>
      <c r="BS643">
        <v>8</v>
      </c>
      <c r="BT643">
        <v>605</v>
      </c>
      <c r="BU643">
        <v>33</v>
      </c>
      <c r="BV643">
        <v>289</v>
      </c>
      <c r="BW643">
        <v>29</v>
      </c>
      <c r="BX643">
        <v>141</v>
      </c>
      <c r="BY643">
        <v>6</v>
      </c>
      <c r="BZ643">
        <v>249</v>
      </c>
      <c r="CA643">
        <v>18</v>
      </c>
      <c r="CB643">
        <v>394</v>
      </c>
      <c r="CC643">
        <v>24</v>
      </c>
      <c r="CD643">
        <v>991</v>
      </c>
      <c r="CE643">
        <v>51</v>
      </c>
      <c r="CF643">
        <v>552</v>
      </c>
      <c r="CG643">
        <v>15</v>
      </c>
      <c r="CH643">
        <v>90</v>
      </c>
      <c r="CI643">
        <v>1855</v>
      </c>
      <c r="CJ643">
        <v>1256</v>
      </c>
      <c r="CK643">
        <v>875</v>
      </c>
      <c r="CL643">
        <v>1784</v>
      </c>
      <c r="CM643">
        <v>21</v>
      </c>
      <c r="CN643">
        <v>6</v>
      </c>
      <c r="CO643">
        <v>82</v>
      </c>
      <c r="CP643">
        <v>61</v>
      </c>
      <c r="CQ643">
        <v>151</v>
      </c>
      <c r="CR643">
        <v>33</v>
      </c>
      <c r="CS643">
        <v>100</v>
      </c>
      <c r="CT643">
        <v>67</v>
      </c>
      <c r="CU643">
        <v>21</v>
      </c>
      <c r="CV643">
        <v>45</v>
      </c>
      <c r="CW643">
        <v>26</v>
      </c>
      <c r="CX643">
        <v>236</v>
      </c>
      <c r="CY643">
        <v>47</v>
      </c>
      <c r="CZ643">
        <v>49</v>
      </c>
      <c r="DA643">
        <v>23</v>
      </c>
      <c r="DB643">
        <v>27</v>
      </c>
      <c r="DC643">
        <v>37</v>
      </c>
      <c r="DD643">
        <v>53</v>
      </c>
      <c r="DE643">
        <v>242</v>
      </c>
      <c r="DF643">
        <v>551</v>
      </c>
      <c r="DG643">
        <v>453</v>
      </c>
      <c r="DH643">
        <v>162</v>
      </c>
      <c r="DI643">
        <v>25</v>
      </c>
      <c r="DJ643">
        <v>16</v>
      </c>
      <c r="DK643">
        <v>73</v>
      </c>
      <c r="DL643">
        <v>45</v>
      </c>
      <c r="DM643">
        <v>1725</v>
      </c>
      <c r="DN643">
        <v>188</v>
      </c>
      <c r="DO643">
        <v>665</v>
      </c>
      <c r="DP643">
        <v>128</v>
      </c>
      <c r="DQ643">
        <v>7</v>
      </c>
      <c r="DR643">
        <v>12</v>
      </c>
      <c r="DS643">
        <v>30</v>
      </c>
      <c r="DT643">
        <v>11</v>
      </c>
      <c r="DU643">
        <v>2</v>
      </c>
      <c r="DV643">
        <v>39</v>
      </c>
      <c r="DW643">
        <v>793</v>
      </c>
      <c r="DX643" t="s">
        <v>1519</v>
      </c>
      <c r="DY643" t="s">
        <v>1095</v>
      </c>
      <c r="DZ643" t="s">
        <v>1797</v>
      </c>
      <c r="EA643" s="68" t="s">
        <v>700</v>
      </c>
      <c r="EB643">
        <v>56481</v>
      </c>
      <c r="EC643">
        <v>1.4</v>
      </c>
      <c r="ED643">
        <v>2.7</v>
      </c>
      <c r="EE643">
        <v>4.5</v>
      </c>
      <c r="EF643">
        <v>6.6</v>
      </c>
      <c r="EG643">
        <v>6.6</v>
      </c>
      <c r="EH643">
        <v>2.2999999999999998</v>
      </c>
      <c r="EI643">
        <v>4.0999999999999996</v>
      </c>
      <c r="EJ643">
        <v>3.7</v>
      </c>
      <c r="EK643">
        <v>6.5</v>
      </c>
      <c r="EL643">
        <v>3.2</v>
      </c>
      <c r="EM643">
        <v>2.1</v>
      </c>
      <c r="EN643">
        <v>4.4000000000000004</v>
      </c>
      <c r="EO643">
        <v>1.8</v>
      </c>
      <c r="EP643">
        <v>1.4</v>
      </c>
      <c r="EQ643">
        <v>1.4</v>
      </c>
      <c r="ER643">
        <v>100</v>
      </c>
      <c r="ES643">
        <v>42.7</v>
      </c>
      <c r="ET643">
        <v>72.5</v>
      </c>
      <c r="EU643">
        <v>65.599999999999994</v>
      </c>
      <c r="EV643">
        <v>47.5</v>
      </c>
      <c r="EW643">
        <v>44.4</v>
      </c>
      <c r="EX643">
        <v>1.4</v>
      </c>
      <c r="EY643">
        <v>1.4</v>
      </c>
      <c r="EZ643">
        <v>12.2</v>
      </c>
      <c r="FA643">
        <v>100</v>
      </c>
      <c r="FB643">
        <v>14.3</v>
      </c>
      <c r="FC643">
        <v>3.1</v>
      </c>
      <c r="FD643">
        <v>1.5</v>
      </c>
      <c r="FE643">
        <v>10.5</v>
      </c>
      <c r="FF643">
        <v>2.8</v>
      </c>
      <c r="FG643">
        <v>1.8</v>
      </c>
      <c r="FH643">
        <v>2.7</v>
      </c>
      <c r="FI643">
        <v>2.4</v>
      </c>
      <c r="FJ643">
        <v>2.1</v>
      </c>
      <c r="FK643">
        <v>20.2</v>
      </c>
      <c r="FL643">
        <v>3.4</v>
      </c>
      <c r="FM643">
        <v>1.9</v>
      </c>
      <c r="FN643">
        <v>4.4000000000000004</v>
      </c>
      <c r="FO643">
        <v>3.3</v>
      </c>
      <c r="FP643">
        <v>3.8</v>
      </c>
      <c r="FQ643">
        <v>1.9</v>
      </c>
      <c r="FR643">
        <v>1.4</v>
      </c>
      <c r="FS643">
        <v>12</v>
      </c>
      <c r="FZ643" s="115" t="s">
        <v>1871</v>
      </c>
      <c r="GA643" s="115" t="s">
        <v>1871</v>
      </c>
      <c r="GB643" t="s">
        <v>1449</v>
      </c>
      <c r="GC643" s="68" t="s">
        <v>2364</v>
      </c>
    </row>
    <row r="644" spans="1:185" x14ac:dyDescent="0.25">
      <c r="A644">
        <v>56482</v>
      </c>
      <c r="B644">
        <v>6701</v>
      </c>
      <c r="C644">
        <v>471</v>
      </c>
      <c r="D644">
        <v>1749</v>
      </c>
      <c r="E644">
        <v>71</v>
      </c>
      <c r="F644">
        <v>3562</v>
      </c>
      <c r="G644">
        <v>396</v>
      </c>
      <c r="H644">
        <v>1390</v>
      </c>
      <c r="I644">
        <v>4</v>
      </c>
      <c r="J644">
        <v>531</v>
      </c>
      <c r="K644">
        <v>17</v>
      </c>
      <c r="L644">
        <v>1218</v>
      </c>
      <c r="M644">
        <v>54</v>
      </c>
      <c r="N644">
        <v>646</v>
      </c>
      <c r="O644">
        <v>120</v>
      </c>
      <c r="P644">
        <v>610</v>
      </c>
      <c r="Q644">
        <v>20</v>
      </c>
      <c r="R644">
        <v>739</v>
      </c>
      <c r="S644">
        <v>44</v>
      </c>
      <c r="T644">
        <v>769</v>
      </c>
      <c r="U644">
        <v>164</v>
      </c>
      <c r="V644">
        <v>798</v>
      </c>
      <c r="W644">
        <v>48</v>
      </c>
      <c r="X644">
        <v>3266</v>
      </c>
      <c r="Y644">
        <v>296</v>
      </c>
      <c r="Z644">
        <v>3435</v>
      </c>
      <c r="AA644">
        <v>175</v>
      </c>
      <c r="AB644">
        <v>6427</v>
      </c>
      <c r="AC644">
        <v>454</v>
      </c>
      <c r="AD644">
        <v>99</v>
      </c>
      <c r="AE644">
        <v>4</v>
      </c>
      <c r="AF644">
        <v>65</v>
      </c>
      <c r="AG644">
        <v>0</v>
      </c>
      <c r="AH644">
        <v>0</v>
      </c>
      <c r="AI644">
        <v>0</v>
      </c>
      <c r="AJ644">
        <v>46</v>
      </c>
      <c r="AK644">
        <v>13</v>
      </c>
      <c r="AL644">
        <v>64</v>
      </c>
      <c r="AM644">
        <v>0</v>
      </c>
      <c r="AN644">
        <v>161</v>
      </c>
      <c r="AO644">
        <v>13</v>
      </c>
      <c r="AP644">
        <v>6324</v>
      </c>
      <c r="AQ644">
        <v>454</v>
      </c>
      <c r="AR644">
        <v>1304</v>
      </c>
      <c r="AS644">
        <v>26</v>
      </c>
      <c r="AT644">
        <v>5397</v>
      </c>
      <c r="AU644">
        <v>445</v>
      </c>
      <c r="AV644">
        <v>6681</v>
      </c>
      <c r="AW644">
        <v>471</v>
      </c>
      <c r="AX644">
        <v>20</v>
      </c>
      <c r="AY644">
        <v>0</v>
      </c>
      <c r="AZ644">
        <v>8</v>
      </c>
      <c r="BA644">
        <v>0</v>
      </c>
      <c r="BB644">
        <v>12</v>
      </c>
      <c r="BC644">
        <v>0</v>
      </c>
      <c r="BD644">
        <v>496</v>
      </c>
      <c r="BE644">
        <v>37</v>
      </c>
      <c r="BF644">
        <v>1531</v>
      </c>
      <c r="BG644">
        <v>110</v>
      </c>
      <c r="BH644">
        <v>1691</v>
      </c>
      <c r="BI644">
        <v>49</v>
      </c>
      <c r="BJ644">
        <v>588</v>
      </c>
      <c r="BK644">
        <v>84</v>
      </c>
      <c r="BL644">
        <v>2855</v>
      </c>
      <c r="BM644">
        <v>335</v>
      </c>
      <c r="BN644">
        <v>2655</v>
      </c>
      <c r="BO644">
        <v>311</v>
      </c>
      <c r="BP644">
        <v>200</v>
      </c>
      <c r="BQ644">
        <v>24</v>
      </c>
      <c r="BR644">
        <v>707</v>
      </c>
      <c r="BS644">
        <v>61</v>
      </c>
      <c r="BT644">
        <v>1934</v>
      </c>
      <c r="BU644">
        <v>251</v>
      </c>
      <c r="BV644">
        <v>1035</v>
      </c>
      <c r="BW644">
        <v>101</v>
      </c>
      <c r="BX644">
        <v>593</v>
      </c>
      <c r="BY644">
        <v>44</v>
      </c>
      <c r="BZ644">
        <v>1099</v>
      </c>
      <c r="CA644">
        <v>29</v>
      </c>
      <c r="CB644">
        <v>1357</v>
      </c>
      <c r="CC644">
        <v>34</v>
      </c>
      <c r="CD644">
        <v>3749</v>
      </c>
      <c r="CE644">
        <v>376</v>
      </c>
      <c r="CF644">
        <v>1495</v>
      </c>
      <c r="CG644">
        <v>61</v>
      </c>
      <c r="CH644">
        <v>471</v>
      </c>
      <c r="CI644">
        <v>6230</v>
      </c>
      <c r="CJ644">
        <v>4519</v>
      </c>
      <c r="CK644">
        <v>3424</v>
      </c>
      <c r="CL644">
        <v>6108</v>
      </c>
      <c r="CM644">
        <v>274</v>
      </c>
      <c r="CN644">
        <v>74</v>
      </c>
      <c r="CO644">
        <v>108</v>
      </c>
      <c r="CP644">
        <v>250</v>
      </c>
      <c r="CQ644">
        <v>624</v>
      </c>
      <c r="CR644">
        <v>157</v>
      </c>
      <c r="CS644">
        <v>310</v>
      </c>
      <c r="CT644">
        <v>185</v>
      </c>
      <c r="CU644">
        <v>36</v>
      </c>
      <c r="CV644">
        <v>97</v>
      </c>
      <c r="CW644">
        <v>111</v>
      </c>
      <c r="CX644">
        <v>760</v>
      </c>
      <c r="CY644">
        <v>244</v>
      </c>
      <c r="CZ644">
        <v>96</v>
      </c>
      <c r="DA644">
        <v>64</v>
      </c>
      <c r="DB644">
        <v>182</v>
      </c>
      <c r="DC644">
        <v>155</v>
      </c>
      <c r="DD644">
        <v>320</v>
      </c>
      <c r="DE644">
        <v>1055</v>
      </c>
      <c r="DF644">
        <v>1818</v>
      </c>
      <c r="DG644">
        <v>1238</v>
      </c>
      <c r="DH644">
        <v>414</v>
      </c>
      <c r="DI644">
        <v>283</v>
      </c>
      <c r="DJ644">
        <v>213</v>
      </c>
      <c r="DK644">
        <v>297</v>
      </c>
      <c r="DL644">
        <v>253</v>
      </c>
      <c r="DM644">
        <v>6015</v>
      </c>
      <c r="DN644">
        <v>714</v>
      </c>
      <c r="DO644">
        <v>2066</v>
      </c>
      <c r="DP644">
        <v>807</v>
      </c>
      <c r="DQ644">
        <v>56</v>
      </c>
      <c r="DR644">
        <v>208</v>
      </c>
      <c r="DS644">
        <v>88</v>
      </c>
      <c r="DT644">
        <v>123</v>
      </c>
      <c r="DU644">
        <v>50</v>
      </c>
      <c r="DV644">
        <v>214</v>
      </c>
      <c r="DW644">
        <v>2873</v>
      </c>
      <c r="DX644" t="s">
        <v>1519</v>
      </c>
      <c r="DY644" t="s">
        <v>1095</v>
      </c>
      <c r="DZ644" t="s">
        <v>1095</v>
      </c>
      <c r="EA644" s="68" t="s">
        <v>700</v>
      </c>
      <c r="EB644">
        <v>56482</v>
      </c>
      <c r="EC644">
        <v>2.7</v>
      </c>
      <c r="ED644">
        <v>3</v>
      </c>
      <c r="EE644">
        <v>3</v>
      </c>
      <c r="EF644">
        <v>11.8</v>
      </c>
      <c r="EG644">
        <v>3.9</v>
      </c>
      <c r="EH644">
        <v>4</v>
      </c>
      <c r="EI644">
        <v>12.8</v>
      </c>
      <c r="EJ644">
        <v>4.2</v>
      </c>
      <c r="EK644">
        <v>2.8</v>
      </c>
      <c r="EL644">
        <v>2.4</v>
      </c>
      <c r="EM644">
        <v>4.5999999999999996</v>
      </c>
      <c r="EN644">
        <v>0.3</v>
      </c>
      <c r="EO644">
        <v>4.5999999999999996</v>
      </c>
      <c r="EP644">
        <v>2.7</v>
      </c>
      <c r="EQ644">
        <v>2.8</v>
      </c>
      <c r="ER644">
        <v>7.7</v>
      </c>
      <c r="ES644">
        <v>23.3</v>
      </c>
      <c r="EU644">
        <v>17.100000000000001</v>
      </c>
      <c r="EV644">
        <v>23.6</v>
      </c>
      <c r="EW644">
        <v>11.5</v>
      </c>
      <c r="EX644">
        <v>2.9</v>
      </c>
      <c r="EY644">
        <v>2.7</v>
      </c>
      <c r="EZ644">
        <v>48.7</v>
      </c>
      <c r="FA644">
        <v>76.900000000000006</v>
      </c>
      <c r="FB644">
        <v>62.8</v>
      </c>
      <c r="FC644">
        <v>1.8</v>
      </c>
      <c r="FD644">
        <v>3.6</v>
      </c>
      <c r="FE644">
        <v>3.7</v>
      </c>
      <c r="FF644">
        <v>4</v>
      </c>
      <c r="FG644">
        <v>1.8</v>
      </c>
      <c r="FH644">
        <v>13.8</v>
      </c>
      <c r="FI644">
        <v>5.8</v>
      </c>
      <c r="FJ644">
        <v>6.1</v>
      </c>
      <c r="FK644">
        <v>14.6</v>
      </c>
      <c r="FL644">
        <v>3.6</v>
      </c>
      <c r="FM644">
        <v>8.3000000000000007</v>
      </c>
      <c r="FN644">
        <v>3.9</v>
      </c>
      <c r="FO644">
        <v>2.8</v>
      </c>
      <c r="FP644">
        <v>1.6</v>
      </c>
      <c r="FQ644">
        <v>4.4000000000000004</v>
      </c>
      <c r="FR644">
        <v>4.3</v>
      </c>
      <c r="FS644">
        <v>23</v>
      </c>
      <c r="FZ644" s="115" t="s">
        <v>1871</v>
      </c>
      <c r="GA644" s="115" t="s">
        <v>1871</v>
      </c>
      <c r="GB644" t="s">
        <v>1450</v>
      </c>
      <c r="GC644" s="68" t="s">
        <v>2364</v>
      </c>
    </row>
    <row r="645" spans="1:185" x14ac:dyDescent="0.25">
      <c r="A645">
        <v>56484</v>
      </c>
      <c r="B645">
        <v>3420</v>
      </c>
      <c r="C645">
        <v>277</v>
      </c>
      <c r="D645">
        <v>830</v>
      </c>
      <c r="E645">
        <v>64</v>
      </c>
      <c r="F645">
        <v>1709</v>
      </c>
      <c r="G645">
        <v>213</v>
      </c>
      <c r="H645">
        <v>881</v>
      </c>
      <c r="I645">
        <v>0</v>
      </c>
      <c r="J645">
        <v>307</v>
      </c>
      <c r="K645">
        <v>24</v>
      </c>
      <c r="L645">
        <v>523</v>
      </c>
      <c r="M645">
        <v>40</v>
      </c>
      <c r="N645">
        <v>233</v>
      </c>
      <c r="O645">
        <v>43</v>
      </c>
      <c r="P645">
        <v>211</v>
      </c>
      <c r="Q645">
        <v>54</v>
      </c>
      <c r="R645">
        <v>274</v>
      </c>
      <c r="S645">
        <v>31</v>
      </c>
      <c r="T645">
        <v>404</v>
      </c>
      <c r="U645">
        <v>45</v>
      </c>
      <c r="V645">
        <v>587</v>
      </c>
      <c r="W645">
        <v>40</v>
      </c>
      <c r="X645">
        <v>1676</v>
      </c>
      <c r="Y645">
        <v>165</v>
      </c>
      <c r="Z645">
        <v>1744</v>
      </c>
      <c r="AA645">
        <v>112</v>
      </c>
      <c r="AB645">
        <v>2431</v>
      </c>
      <c r="AC645">
        <v>144</v>
      </c>
      <c r="AD645">
        <v>11</v>
      </c>
      <c r="AE645">
        <v>0</v>
      </c>
      <c r="AF645">
        <v>780</v>
      </c>
      <c r="AG645">
        <v>127</v>
      </c>
      <c r="AH645">
        <v>11</v>
      </c>
      <c r="AI645">
        <v>3</v>
      </c>
      <c r="AJ645">
        <v>0</v>
      </c>
      <c r="AK645">
        <v>0</v>
      </c>
      <c r="AL645">
        <v>187</v>
      </c>
      <c r="AM645">
        <v>3</v>
      </c>
      <c r="AN645">
        <v>36</v>
      </c>
      <c r="AO645">
        <v>10</v>
      </c>
      <c r="AP645">
        <v>2417</v>
      </c>
      <c r="AQ645">
        <v>144</v>
      </c>
      <c r="AR645">
        <v>548</v>
      </c>
      <c r="AS645">
        <v>18</v>
      </c>
      <c r="AT645">
        <v>2872</v>
      </c>
      <c r="AU645">
        <v>259</v>
      </c>
      <c r="AV645">
        <v>3389</v>
      </c>
      <c r="AW645">
        <v>274</v>
      </c>
      <c r="AX645">
        <v>31</v>
      </c>
      <c r="AY645">
        <v>3</v>
      </c>
      <c r="AZ645">
        <v>28</v>
      </c>
      <c r="BA645">
        <v>3</v>
      </c>
      <c r="BB645">
        <v>3</v>
      </c>
      <c r="BC645">
        <v>0</v>
      </c>
      <c r="BD645">
        <v>214</v>
      </c>
      <c r="BE645">
        <v>31</v>
      </c>
      <c r="BF645">
        <v>615</v>
      </c>
      <c r="BG645">
        <v>61</v>
      </c>
      <c r="BH645">
        <v>857</v>
      </c>
      <c r="BI645">
        <v>51</v>
      </c>
      <c r="BJ645">
        <v>671</v>
      </c>
      <c r="BK645">
        <v>27</v>
      </c>
      <c r="BL645">
        <v>1280</v>
      </c>
      <c r="BM645">
        <v>161</v>
      </c>
      <c r="BN645">
        <v>1195</v>
      </c>
      <c r="BO645">
        <v>136</v>
      </c>
      <c r="BP645">
        <v>85</v>
      </c>
      <c r="BQ645">
        <v>25</v>
      </c>
      <c r="BR645">
        <v>429</v>
      </c>
      <c r="BS645">
        <v>52</v>
      </c>
      <c r="BT645">
        <v>809</v>
      </c>
      <c r="BU645">
        <v>108</v>
      </c>
      <c r="BV645">
        <v>542</v>
      </c>
      <c r="BW645">
        <v>66</v>
      </c>
      <c r="BX645">
        <v>358</v>
      </c>
      <c r="BY645">
        <v>39</v>
      </c>
      <c r="BZ645">
        <v>648</v>
      </c>
      <c r="CA645">
        <v>71</v>
      </c>
      <c r="CB645">
        <v>925</v>
      </c>
      <c r="CC645">
        <v>82</v>
      </c>
      <c r="CD645">
        <v>1480</v>
      </c>
      <c r="CE645">
        <v>158</v>
      </c>
      <c r="CF645">
        <v>982</v>
      </c>
      <c r="CG645">
        <v>33</v>
      </c>
      <c r="CH645">
        <v>277</v>
      </c>
      <c r="CI645">
        <v>3143</v>
      </c>
      <c r="CJ645">
        <v>1964</v>
      </c>
      <c r="CK645">
        <v>2046</v>
      </c>
      <c r="CL645">
        <v>3150</v>
      </c>
      <c r="CM645">
        <v>123</v>
      </c>
      <c r="CN645">
        <v>5</v>
      </c>
      <c r="CO645">
        <v>19</v>
      </c>
      <c r="CP645">
        <v>119</v>
      </c>
      <c r="CQ645">
        <v>44</v>
      </c>
      <c r="CR645">
        <v>7</v>
      </c>
      <c r="CS645">
        <v>221</v>
      </c>
      <c r="CT645">
        <v>19</v>
      </c>
      <c r="CU645">
        <v>9</v>
      </c>
      <c r="CV645">
        <v>72</v>
      </c>
      <c r="CW645">
        <v>97</v>
      </c>
      <c r="CX645">
        <v>308</v>
      </c>
      <c r="CY645">
        <v>283</v>
      </c>
      <c r="CZ645">
        <v>115</v>
      </c>
      <c r="DA645">
        <v>104</v>
      </c>
      <c r="DB645">
        <v>122</v>
      </c>
      <c r="DC645">
        <v>105</v>
      </c>
      <c r="DD645">
        <v>268</v>
      </c>
      <c r="DE645">
        <v>531</v>
      </c>
      <c r="DF645">
        <v>1050</v>
      </c>
      <c r="DG645">
        <v>707</v>
      </c>
      <c r="DH645">
        <v>141</v>
      </c>
      <c r="DI645">
        <v>96</v>
      </c>
      <c r="DJ645">
        <v>51</v>
      </c>
      <c r="DK645">
        <v>247</v>
      </c>
      <c r="DL645">
        <v>177</v>
      </c>
      <c r="DM645">
        <v>2916</v>
      </c>
      <c r="DN645">
        <v>507</v>
      </c>
      <c r="DO645">
        <v>1187</v>
      </c>
      <c r="DP645">
        <v>394</v>
      </c>
      <c r="DQ645">
        <v>59</v>
      </c>
      <c r="DR645">
        <v>43</v>
      </c>
      <c r="DS645">
        <v>37</v>
      </c>
      <c r="DT645">
        <v>60</v>
      </c>
      <c r="DU645">
        <v>82</v>
      </c>
      <c r="DV645">
        <v>88</v>
      </c>
      <c r="DW645">
        <v>1581</v>
      </c>
      <c r="DX645" t="s">
        <v>1519</v>
      </c>
      <c r="DY645" t="s">
        <v>1026</v>
      </c>
      <c r="DZ645" t="s">
        <v>1798</v>
      </c>
      <c r="EA645" s="68" t="s">
        <v>700</v>
      </c>
      <c r="EB645">
        <v>56484</v>
      </c>
      <c r="EC645">
        <v>2.6</v>
      </c>
      <c r="ED645">
        <v>7.6</v>
      </c>
      <c r="EE645">
        <v>5.2</v>
      </c>
      <c r="EF645">
        <v>14</v>
      </c>
      <c r="EG645">
        <v>15</v>
      </c>
      <c r="EH645">
        <v>6.5</v>
      </c>
      <c r="EI645">
        <v>6.5</v>
      </c>
      <c r="EJ645">
        <v>3.4</v>
      </c>
      <c r="EK645">
        <v>3.4</v>
      </c>
      <c r="EL645">
        <v>4.5</v>
      </c>
      <c r="EM645">
        <v>3.7</v>
      </c>
      <c r="EN645">
        <v>2</v>
      </c>
      <c r="EO645">
        <v>3.1</v>
      </c>
      <c r="EP645">
        <v>2.4</v>
      </c>
      <c r="EQ645">
        <v>2.2999999999999998</v>
      </c>
      <c r="ER645">
        <v>65.599999999999994</v>
      </c>
      <c r="ES645">
        <v>9</v>
      </c>
      <c r="ET645">
        <v>32.299999999999997</v>
      </c>
      <c r="EV645">
        <v>3</v>
      </c>
      <c r="EW645">
        <v>29.2</v>
      </c>
      <c r="EX645">
        <v>2.2999999999999998</v>
      </c>
      <c r="EY645">
        <v>2.6</v>
      </c>
      <c r="EZ645">
        <v>12.3</v>
      </c>
      <c r="FA645">
        <v>13.7</v>
      </c>
      <c r="FB645">
        <v>100</v>
      </c>
      <c r="FC645">
        <v>3.3</v>
      </c>
      <c r="FD645">
        <v>3</v>
      </c>
      <c r="FE645">
        <v>10.199999999999999</v>
      </c>
      <c r="FF645">
        <v>3.4</v>
      </c>
      <c r="FG645">
        <v>2.7</v>
      </c>
      <c r="FH645">
        <v>3</v>
      </c>
      <c r="FI645">
        <v>4.0999999999999996</v>
      </c>
      <c r="FJ645">
        <v>4.0999999999999996</v>
      </c>
      <c r="FK645">
        <v>19.100000000000001</v>
      </c>
      <c r="FL645">
        <v>8.9</v>
      </c>
      <c r="FM645">
        <v>4.7</v>
      </c>
      <c r="FN645">
        <v>5.0999999999999996</v>
      </c>
      <c r="FO645">
        <v>9.1</v>
      </c>
      <c r="FP645">
        <v>6.4</v>
      </c>
      <c r="FQ645">
        <v>4.0999999999999996</v>
      </c>
      <c r="FR645">
        <v>1.8</v>
      </c>
      <c r="FS645">
        <v>55</v>
      </c>
      <c r="FZ645" s="115" t="s">
        <v>1871</v>
      </c>
      <c r="GA645" s="115" t="s">
        <v>1871</v>
      </c>
      <c r="GB645" t="s">
        <v>1451</v>
      </c>
      <c r="GC645" s="68" t="s">
        <v>2364</v>
      </c>
    </row>
    <row r="646" spans="1:185" x14ac:dyDescent="0.25">
      <c r="A646">
        <v>56501</v>
      </c>
      <c r="B646">
        <v>17025</v>
      </c>
      <c r="C646">
        <v>876</v>
      </c>
      <c r="D646">
        <v>3901</v>
      </c>
      <c r="E646">
        <v>199</v>
      </c>
      <c r="F646">
        <v>9674</v>
      </c>
      <c r="G646">
        <v>677</v>
      </c>
      <c r="H646">
        <v>3450</v>
      </c>
      <c r="I646">
        <v>0</v>
      </c>
      <c r="J646">
        <v>1270</v>
      </c>
      <c r="K646">
        <v>50</v>
      </c>
      <c r="L646">
        <v>2631</v>
      </c>
      <c r="M646">
        <v>149</v>
      </c>
      <c r="N646">
        <v>1449</v>
      </c>
      <c r="O646">
        <v>176</v>
      </c>
      <c r="P646">
        <v>1595</v>
      </c>
      <c r="Q646">
        <v>130</v>
      </c>
      <c r="R646">
        <v>2001</v>
      </c>
      <c r="S646">
        <v>115</v>
      </c>
      <c r="T646">
        <v>2108</v>
      </c>
      <c r="U646">
        <v>112</v>
      </c>
      <c r="V646">
        <v>2521</v>
      </c>
      <c r="W646">
        <v>144</v>
      </c>
      <c r="X646">
        <v>8231</v>
      </c>
      <c r="Y646">
        <v>611</v>
      </c>
      <c r="Z646">
        <v>8794</v>
      </c>
      <c r="AA646">
        <v>265</v>
      </c>
      <c r="AB646">
        <v>15460</v>
      </c>
      <c r="AC646">
        <v>773</v>
      </c>
      <c r="AD646">
        <v>151</v>
      </c>
      <c r="AE646">
        <v>3</v>
      </c>
      <c r="AF646">
        <v>588</v>
      </c>
      <c r="AG646">
        <v>51</v>
      </c>
      <c r="AH646">
        <v>161</v>
      </c>
      <c r="AI646">
        <v>3</v>
      </c>
      <c r="AJ646">
        <v>6</v>
      </c>
      <c r="AK646">
        <v>0</v>
      </c>
      <c r="AL646">
        <v>659</v>
      </c>
      <c r="AM646">
        <v>46</v>
      </c>
      <c r="AN646">
        <v>291</v>
      </c>
      <c r="AO646">
        <v>28</v>
      </c>
      <c r="AP646">
        <v>15219</v>
      </c>
      <c r="AQ646">
        <v>745</v>
      </c>
      <c r="AR646">
        <v>2381</v>
      </c>
      <c r="AS646">
        <v>110</v>
      </c>
      <c r="AT646">
        <v>14644</v>
      </c>
      <c r="AU646">
        <v>766</v>
      </c>
      <c r="AV646">
        <v>16630</v>
      </c>
      <c r="AW646">
        <v>873</v>
      </c>
      <c r="AX646">
        <v>395</v>
      </c>
      <c r="AY646">
        <v>3</v>
      </c>
      <c r="AZ646">
        <v>142</v>
      </c>
      <c r="BA646">
        <v>3</v>
      </c>
      <c r="BB646">
        <v>253</v>
      </c>
      <c r="BC646">
        <v>0</v>
      </c>
      <c r="BD646">
        <v>645</v>
      </c>
      <c r="BE646">
        <v>40</v>
      </c>
      <c r="BF646">
        <v>3366</v>
      </c>
      <c r="BG646">
        <v>226</v>
      </c>
      <c r="BH646">
        <v>4215</v>
      </c>
      <c r="BI646">
        <v>203</v>
      </c>
      <c r="BJ646">
        <v>3449</v>
      </c>
      <c r="BK646">
        <v>32</v>
      </c>
      <c r="BL646">
        <v>8320</v>
      </c>
      <c r="BM646">
        <v>574</v>
      </c>
      <c r="BN646">
        <v>8090</v>
      </c>
      <c r="BO646">
        <v>545</v>
      </c>
      <c r="BP646">
        <v>230</v>
      </c>
      <c r="BQ646">
        <v>29</v>
      </c>
      <c r="BR646">
        <v>1354</v>
      </c>
      <c r="BS646">
        <v>103</v>
      </c>
      <c r="BT646">
        <v>5687</v>
      </c>
      <c r="BU646">
        <v>389</v>
      </c>
      <c r="BV646">
        <v>2912</v>
      </c>
      <c r="BW646">
        <v>206</v>
      </c>
      <c r="BX646">
        <v>1075</v>
      </c>
      <c r="BY646">
        <v>82</v>
      </c>
      <c r="BZ646">
        <v>2155</v>
      </c>
      <c r="CA646">
        <v>116</v>
      </c>
      <c r="CB646">
        <v>3333</v>
      </c>
      <c r="CC646">
        <v>175</v>
      </c>
      <c r="CD646">
        <v>6747</v>
      </c>
      <c r="CE646">
        <v>492</v>
      </c>
      <c r="CF646">
        <v>6900</v>
      </c>
      <c r="CG646">
        <v>194</v>
      </c>
      <c r="CH646">
        <v>876</v>
      </c>
      <c r="CI646">
        <v>16149</v>
      </c>
      <c r="CJ646">
        <v>12131</v>
      </c>
      <c r="CK646">
        <v>7141</v>
      </c>
      <c r="CL646">
        <v>15697</v>
      </c>
      <c r="CM646">
        <v>541</v>
      </c>
      <c r="CN646">
        <v>308</v>
      </c>
      <c r="CO646">
        <v>168</v>
      </c>
      <c r="CP646">
        <v>815</v>
      </c>
      <c r="CQ646">
        <v>1212</v>
      </c>
      <c r="CR646">
        <v>104</v>
      </c>
      <c r="CS646">
        <v>1302</v>
      </c>
      <c r="CT646">
        <v>403</v>
      </c>
      <c r="CU646">
        <v>80</v>
      </c>
      <c r="CV646">
        <v>329</v>
      </c>
      <c r="CW646">
        <v>473</v>
      </c>
      <c r="CX646">
        <v>2581</v>
      </c>
      <c r="CY646">
        <v>897</v>
      </c>
      <c r="CZ646">
        <v>353</v>
      </c>
      <c r="DA646">
        <v>362</v>
      </c>
      <c r="DB646">
        <v>292</v>
      </c>
      <c r="DC646">
        <v>251</v>
      </c>
      <c r="DD646">
        <v>760</v>
      </c>
      <c r="DE646">
        <v>2696</v>
      </c>
      <c r="DF646">
        <v>4585</v>
      </c>
      <c r="DG646">
        <v>3662</v>
      </c>
      <c r="DH646">
        <v>1213</v>
      </c>
      <c r="DI646">
        <v>183</v>
      </c>
      <c r="DJ646">
        <v>65</v>
      </c>
      <c r="DK646">
        <v>740</v>
      </c>
      <c r="DL646">
        <v>499</v>
      </c>
      <c r="DM646">
        <v>14952</v>
      </c>
      <c r="DN646">
        <v>1917</v>
      </c>
      <c r="DO646">
        <v>5404</v>
      </c>
      <c r="DP646">
        <v>1877</v>
      </c>
      <c r="DQ646">
        <v>222</v>
      </c>
      <c r="DR646">
        <v>294</v>
      </c>
      <c r="DS646">
        <v>208</v>
      </c>
      <c r="DT646">
        <v>206</v>
      </c>
      <c r="DU646">
        <v>83</v>
      </c>
      <c r="DV646">
        <v>765</v>
      </c>
      <c r="DW646">
        <v>7281</v>
      </c>
      <c r="DX646" t="s">
        <v>1525</v>
      </c>
      <c r="DY646" t="s">
        <v>1018</v>
      </c>
      <c r="DZ646" t="s">
        <v>1799</v>
      </c>
      <c r="EA646" s="68" t="s">
        <v>700</v>
      </c>
      <c r="EB646">
        <v>56501</v>
      </c>
      <c r="EC646">
        <v>1.2</v>
      </c>
      <c r="ED646">
        <v>2.5</v>
      </c>
      <c r="EE646">
        <v>2.9</v>
      </c>
      <c r="EF646">
        <v>8.6999999999999993</v>
      </c>
      <c r="EG646">
        <v>3.1</v>
      </c>
      <c r="EH646">
        <v>2.9</v>
      </c>
      <c r="EI646">
        <v>2.4</v>
      </c>
      <c r="EJ646">
        <v>2.4</v>
      </c>
      <c r="EK646">
        <v>0.9</v>
      </c>
      <c r="EL646">
        <v>2.5</v>
      </c>
      <c r="EM646">
        <v>1.7</v>
      </c>
      <c r="EN646">
        <v>0.5</v>
      </c>
      <c r="EO646">
        <v>2.1</v>
      </c>
      <c r="EP646">
        <v>0.9</v>
      </c>
      <c r="EQ646">
        <v>1.3</v>
      </c>
      <c r="ER646">
        <v>4.2</v>
      </c>
      <c r="ES646">
        <v>5.7</v>
      </c>
      <c r="ET646">
        <v>3.5</v>
      </c>
      <c r="EU646">
        <v>88.8</v>
      </c>
      <c r="EV646">
        <v>4.2</v>
      </c>
      <c r="EW646">
        <v>13.3</v>
      </c>
      <c r="EX646">
        <v>1.3</v>
      </c>
      <c r="EY646">
        <v>1.3</v>
      </c>
      <c r="EZ646">
        <v>1.6</v>
      </c>
      <c r="FA646">
        <v>4.0999999999999996</v>
      </c>
      <c r="FB646">
        <v>6.7</v>
      </c>
      <c r="FC646">
        <v>2.6</v>
      </c>
      <c r="FD646">
        <v>1.3</v>
      </c>
      <c r="FE646">
        <v>3.7</v>
      </c>
      <c r="FF646">
        <v>2.2000000000000002</v>
      </c>
      <c r="FG646">
        <v>1.6</v>
      </c>
      <c r="FH646">
        <v>0.7</v>
      </c>
      <c r="FI646">
        <v>1.9</v>
      </c>
      <c r="FJ646">
        <v>2</v>
      </c>
      <c r="FK646">
        <v>8.5</v>
      </c>
      <c r="FL646">
        <v>2.7</v>
      </c>
      <c r="FM646">
        <v>2.5</v>
      </c>
      <c r="FN646">
        <v>2.6</v>
      </c>
      <c r="FO646">
        <v>3.4</v>
      </c>
      <c r="FP646">
        <v>2.2999999999999998</v>
      </c>
      <c r="FQ646">
        <v>2.8</v>
      </c>
      <c r="FR646">
        <v>0.9</v>
      </c>
      <c r="FS646">
        <v>68</v>
      </c>
      <c r="FZ646" t="s">
        <v>1872</v>
      </c>
      <c r="GA646" t="s">
        <v>1871</v>
      </c>
      <c r="GB646" t="s">
        <v>1452</v>
      </c>
      <c r="GC646" s="68" t="s">
        <v>2364</v>
      </c>
    </row>
    <row r="647" spans="1:185" x14ac:dyDescent="0.25">
      <c r="A647">
        <v>56510</v>
      </c>
      <c r="B647">
        <v>2282</v>
      </c>
      <c r="C647">
        <v>139</v>
      </c>
      <c r="D647">
        <v>625</v>
      </c>
      <c r="E647">
        <v>31</v>
      </c>
      <c r="F647">
        <v>1206</v>
      </c>
      <c r="G647">
        <v>108</v>
      </c>
      <c r="H647">
        <v>451</v>
      </c>
      <c r="I647">
        <v>0</v>
      </c>
      <c r="J647">
        <v>159</v>
      </c>
      <c r="K647">
        <v>10</v>
      </c>
      <c r="L647">
        <v>466</v>
      </c>
      <c r="M647">
        <v>21</v>
      </c>
      <c r="N647">
        <v>149</v>
      </c>
      <c r="O647">
        <v>11</v>
      </c>
      <c r="P647">
        <v>132</v>
      </c>
      <c r="Q647">
        <v>21</v>
      </c>
      <c r="R647">
        <v>309</v>
      </c>
      <c r="S647">
        <v>46</v>
      </c>
      <c r="T647">
        <v>245</v>
      </c>
      <c r="U647">
        <v>16</v>
      </c>
      <c r="V647">
        <v>371</v>
      </c>
      <c r="W647">
        <v>14</v>
      </c>
      <c r="X647">
        <v>1097</v>
      </c>
      <c r="Y647">
        <v>83</v>
      </c>
      <c r="Z647">
        <v>1185</v>
      </c>
      <c r="AA647">
        <v>56</v>
      </c>
      <c r="AB647">
        <v>2071</v>
      </c>
      <c r="AC647">
        <v>94</v>
      </c>
      <c r="AD647">
        <v>8</v>
      </c>
      <c r="AE647">
        <v>0</v>
      </c>
      <c r="AF647">
        <v>69</v>
      </c>
      <c r="AG647">
        <v>4</v>
      </c>
      <c r="AH647">
        <v>6</v>
      </c>
      <c r="AI647">
        <v>0</v>
      </c>
      <c r="AJ647">
        <v>70</v>
      </c>
      <c r="AK647">
        <v>18</v>
      </c>
      <c r="AL647">
        <v>58</v>
      </c>
      <c r="AM647">
        <v>23</v>
      </c>
      <c r="AN647">
        <v>179</v>
      </c>
      <c r="AO647">
        <v>26</v>
      </c>
      <c r="AP647">
        <v>1975</v>
      </c>
      <c r="AQ647">
        <v>94</v>
      </c>
      <c r="AR647">
        <v>347</v>
      </c>
      <c r="AS647">
        <v>2</v>
      </c>
      <c r="AT647">
        <v>1935</v>
      </c>
      <c r="AU647">
        <v>137</v>
      </c>
      <c r="AV647">
        <v>2239</v>
      </c>
      <c r="AW647">
        <v>121</v>
      </c>
      <c r="AX647">
        <v>43</v>
      </c>
      <c r="AY647">
        <v>18</v>
      </c>
      <c r="AZ647">
        <v>16</v>
      </c>
      <c r="BA647">
        <v>0</v>
      </c>
      <c r="BB647">
        <v>27</v>
      </c>
      <c r="BC647">
        <v>18</v>
      </c>
      <c r="BD647">
        <v>100</v>
      </c>
      <c r="BE647">
        <v>3</v>
      </c>
      <c r="BF647">
        <v>598</v>
      </c>
      <c r="BG647">
        <v>66</v>
      </c>
      <c r="BH647">
        <v>516</v>
      </c>
      <c r="BI647">
        <v>23</v>
      </c>
      <c r="BJ647">
        <v>294</v>
      </c>
      <c r="BK647">
        <v>5</v>
      </c>
      <c r="BL647">
        <v>960</v>
      </c>
      <c r="BM647">
        <v>73</v>
      </c>
      <c r="BN647">
        <v>913</v>
      </c>
      <c r="BO647">
        <v>67</v>
      </c>
      <c r="BP647">
        <v>47</v>
      </c>
      <c r="BQ647">
        <v>6</v>
      </c>
      <c r="BR647">
        <v>246</v>
      </c>
      <c r="BS647">
        <v>35</v>
      </c>
      <c r="BT647">
        <v>648</v>
      </c>
      <c r="BU647">
        <v>45</v>
      </c>
      <c r="BV647">
        <v>357</v>
      </c>
      <c r="BW647">
        <v>30</v>
      </c>
      <c r="BX647">
        <v>201</v>
      </c>
      <c r="BY647">
        <v>33</v>
      </c>
      <c r="BZ647">
        <v>222</v>
      </c>
      <c r="CA647">
        <v>29</v>
      </c>
      <c r="CB647">
        <v>378</v>
      </c>
      <c r="CC647">
        <v>42</v>
      </c>
      <c r="CD647">
        <v>1168</v>
      </c>
      <c r="CE647">
        <v>69</v>
      </c>
      <c r="CF647">
        <v>712</v>
      </c>
      <c r="CG647">
        <v>28</v>
      </c>
      <c r="CH647">
        <v>139</v>
      </c>
      <c r="CI647">
        <v>2143</v>
      </c>
      <c r="CJ647">
        <v>1518</v>
      </c>
      <c r="CK647">
        <v>1015</v>
      </c>
      <c r="CL647">
        <v>2073</v>
      </c>
      <c r="CM647">
        <v>116</v>
      </c>
      <c r="CN647">
        <v>42</v>
      </c>
      <c r="CO647">
        <v>110</v>
      </c>
      <c r="CP647">
        <v>73</v>
      </c>
      <c r="CQ647">
        <v>62</v>
      </c>
      <c r="CR647">
        <v>45</v>
      </c>
      <c r="CS647">
        <v>101</v>
      </c>
      <c r="CT647">
        <v>33</v>
      </c>
      <c r="CU647">
        <v>28</v>
      </c>
      <c r="CV647">
        <v>51</v>
      </c>
      <c r="CW647">
        <v>52</v>
      </c>
      <c r="CX647">
        <v>298</v>
      </c>
      <c r="CY647">
        <v>67</v>
      </c>
      <c r="CZ647">
        <v>48</v>
      </c>
      <c r="DA647">
        <v>62</v>
      </c>
      <c r="DB647">
        <v>37</v>
      </c>
      <c r="DC647">
        <v>27</v>
      </c>
      <c r="DD647">
        <v>70</v>
      </c>
      <c r="DE647">
        <v>349</v>
      </c>
      <c r="DF647">
        <v>618</v>
      </c>
      <c r="DG647">
        <v>504</v>
      </c>
      <c r="DH647">
        <v>183</v>
      </c>
      <c r="DI647">
        <v>35</v>
      </c>
      <c r="DJ647">
        <v>19</v>
      </c>
      <c r="DK647">
        <v>79</v>
      </c>
      <c r="DL647">
        <v>56</v>
      </c>
      <c r="DM647">
        <v>2074</v>
      </c>
      <c r="DN647">
        <v>217</v>
      </c>
      <c r="DO647">
        <v>732</v>
      </c>
      <c r="DP647">
        <v>235</v>
      </c>
      <c r="DQ647">
        <v>46</v>
      </c>
      <c r="DR647">
        <v>32</v>
      </c>
      <c r="DS647">
        <v>24</v>
      </c>
      <c r="DT647">
        <v>23</v>
      </c>
      <c r="DU647">
        <v>9</v>
      </c>
      <c r="DV647">
        <v>68</v>
      </c>
      <c r="DW647">
        <v>967</v>
      </c>
      <c r="DX647" t="s">
        <v>1520</v>
      </c>
      <c r="DY647" t="s">
        <v>1069</v>
      </c>
      <c r="DZ647" t="s">
        <v>1800</v>
      </c>
      <c r="EA647" s="68" t="s">
        <v>700</v>
      </c>
      <c r="EB647">
        <v>56510</v>
      </c>
      <c r="EC647">
        <v>2.2000000000000002</v>
      </c>
      <c r="ED647">
        <v>4.2</v>
      </c>
      <c r="EE647">
        <v>3.2</v>
      </c>
      <c r="EF647">
        <v>5.4</v>
      </c>
      <c r="EG647">
        <v>12</v>
      </c>
      <c r="EH647">
        <v>10.3</v>
      </c>
      <c r="EI647">
        <v>4.8</v>
      </c>
      <c r="EJ647">
        <v>2.5</v>
      </c>
      <c r="EK647">
        <v>7.5</v>
      </c>
      <c r="EL647">
        <v>2.8</v>
      </c>
      <c r="EM647">
        <v>3.4</v>
      </c>
      <c r="EN647">
        <v>3.8</v>
      </c>
      <c r="EO647">
        <v>2.8</v>
      </c>
      <c r="EP647">
        <v>2.4</v>
      </c>
      <c r="EQ647">
        <v>2</v>
      </c>
      <c r="ER647">
        <v>76.900000000000006</v>
      </c>
      <c r="ES647">
        <v>11.4</v>
      </c>
      <c r="ET647">
        <v>88.8</v>
      </c>
      <c r="EU647">
        <v>20.8</v>
      </c>
      <c r="EV647">
        <v>29.6</v>
      </c>
      <c r="EW647">
        <v>10.8</v>
      </c>
      <c r="EX647">
        <v>2.1</v>
      </c>
      <c r="EY647">
        <v>2</v>
      </c>
      <c r="EZ647">
        <v>31.1</v>
      </c>
      <c r="FA647">
        <v>54.4</v>
      </c>
      <c r="FB647">
        <v>33.299999999999997</v>
      </c>
      <c r="FC647">
        <v>0.9</v>
      </c>
      <c r="FD647">
        <v>2.5</v>
      </c>
      <c r="FE647">
        <v>2.9</v>
      </c>
      <c r="FF647">
        <v>6.1</v>
      </c>
      <c r="FG647">
        <v>2.7</v>
      </c>
      <c r="FH647">
        <v>1.6</v>
      </c>
      <c r="FI647">
        <v>3.4</v>
      </c>
      <c r="FJ647">
        <v>3.4</v>
      </c>
      <c r="FK647">
        <v>11.3</v>
      </c>
      <c r="FL647">
        <v>7.2</v>
      </c>
      <c r="FM647">
        <v>3.6</v>
      </c>
      <c r="FN647">
        <v>5</v>
      </c>
      <c r="FO647">
        <v>9.1999999999999993</v>
      </c>
      <c r="FP647">
        <v>6.3</v>
      </c>
      <c r="FQ647">
        <v>3</v>
      </c>
      <c r="FR647">
        <v>2.6</v>
      </c>
      <c r="FS647">
        <v>20</v>
      </c>
      <c r="FZ647" s="115" t="s">
        <v>1871</v>
      </c>
      <c r="GA647" s="115" t="s">
        <v>1871</v>
      </c>
      <c r="GB647" t="s">
        <v>1453</v>
      </c>
      <c r="GC647" s="68" t="s">
        <v>2364</v>
      </c>
    </row>
    <row r="648" spans="1:185" x14ac:dyDescent="0.25">
      <c r="A648">
        <v>56511</v>
      </c>
      <c r="B648">
        <v>1905</v>
      </c>
      <c r="C648">
        <v>120</v>
      </c>
      <c r="D648">
        <v>454</v>
      </c>
      <c r="E648">
        <v>26</v>
      </c>
      <c r="F648">
        <v>1038</v>
      </c>
      <c r="G648">
        <v>94</v>
      </c>
      <c r="H648">
        <v>413</v>
      </c>
      <c r="I648">
        <v>0</v>
      </c>
      <c r="J648">
        <v>126</v>
      </c>
      <c r="K648">
        <v>10</v>
      </c>
      <c r="L648">
        <v>328</v>
      </c>
      <c r="M648">
        <v>16</v>
      </c>
      <c r="N648">
        <v>129</v>
      </c>
      <c r="O648">
        <v>25</v>
      </c>
      <c r="P648">
        <v>172</v>
      </c>
      <c r="Q648">
        <v>26</v>
      </c>
      <c r="R648">
        <v>214</v>
      </c>
      <c r="S648">
        <v>23</v>
      </c>
      <c r="T648">
        <v>220</v>
      </c>
      <c r="U648">
        <v>9</v>
      </c>
      <c r="V648">
        <v>303</v>
      </c>
      <c r="W648">
        <v>11</v>
      </c>
      <c r="X648">
        <v>969</v>
      </c>
      <c r="Y648">
        <v>57</v>
      </c>
      <c r="Z648">
        <v>936</v>
      </c>
      <c r="AA648">
        <v>63</v>
      </c>
      <c r="AB648">
        <v>1753</v>
      </c>
      <c r="AC648">
        <v>78</v>
      </c>
      <c r="AD648">
        <v>8</v>
      </c>
      <c r="AE648">
        <v>0</v>
      </c>
      <c r="AF648">
        <v>46</v>
      </c>
      <c r="AG648">
        <v>35</v>
      </c>
      <c r="AH648">
        <v>3</v>
      </c>
      <c r="AI648">
        <v>0</v>
      </c>
      <c r="AJ648">
        <v>10</v>
      </c>
      <c r="AK648">
        <v>0</v>
      </c>
      <c r="AL648">
        <v>85</v>
      </c>
      <c r="AM648">
        <v>7</v>
      </c>
      <c r="AN648">
        <v>34</v>
      </c>
      <c r="AO648">
        <v>0</v>
      </c>
      <c r="AP648">
        <v>1737</v>
      </c>
      <c r="AQ648">
        <v>78</v>
      </c>
      <c r="AR648">
        <v>237</v>
      </c>
      <c r="AS648">
        <v>5</v>
      </c>
      <c r="AT648">
        <v>1668</v>
      </c>
      <c r="AU648">
        <v>115</v>
      </c>
      <c r="AV648">
        <v>1903</v>
      </c>
      <c r="AW648">
        <v>120</v>
      </c>
      <c r="AX648">
        <v>2</v>
      </c>
      <c r="AY648">
        <v>0</v>
      </c>
      <c r="AZ648">
        <v>2</v>
      </c>
      <c r="BA648">
        <v>0</v>
      </c>
      <c r="BB648">
        <v>0</v>
      </c>
      <c r="BC648">
        <v>0</v>
      </c>
      <c r="BD648">
        <v>82</v>
      </c>
      <c r="BE648">
        <v>2</v>
      </c>
      <c r="BF648">
        <v>417</v>
      </c>
      <c r="BG648">
        <v>28</v>
      </c>
      <c r="BH648">
        <v>494</v>
      </c>
      <c r="BI648">
        <v>28</v>
      </c>
      <c r="BJ648">
        <v>329</v>
      </c>
      <c r="BK648">
        <v>11</v>
      </c>
      <c r="BL648">
        <v>898</v>
      </c>
      <c r="BM648">
        <v>85</v>
      </c>
      <c r="BN648">
        <v>871</v>
      </c>
      <c r="BO648">
        <v>83</v>
      </c>
      <c r="BP648">
        <v>27</v>
      </c>
      <c r="BQ648">
        <v>2</v>
      </c>
      <c r="BR648">
        <v>140</v>
      </c>
      <c r="BS648">
        <v>9</v>
      </c>
      <c r="BT648">
        <v>649</v>
      </c>
      <c r="BU648">
        <v>62</v>
      </c>
      <c r="BV648">
        <v>258</v>
      </c>
      <c r="BW648">
        <v>24</v>
      </c>
      <c r="BX648">
        <v>131</v>
      </c>
      <c r="BY648">
        <v>8</v>
      </c>
      <c r="BZ648">
        <v>71</v>
      </c>
      <c r="CA648">
        <v>9</v>
      </c>
      <c r="CB648">
        <v>217</v>
      </c>
      <c r="CC648">
        <v>9</v>
      </c>
      <c r="CD648">
        <v>890</v>
      </c>
      <c r="CE648">
        <v>86</v>
      </c>
      <c r="CF648">
        <v>791</v>
      </c>
      <c r="CG648">
        <v>25</v>
      </c>
      <c r="CH648">
        <v>120</v>
      </c>
      <c r="CI648">
        <v>1785</v>
      </c>
      <c r="CJ648">
        <v>1400</v>
      </c>
      <c r="CK648">
        <v>806</v>
      </c>
      <c r="CL648">
        <v>1796</v>
      </c>
      <c r="CM648">
        <v>20</v>
      </c>
      <c r="CN648">
        <v>4</v>
      </c>
      <c r="CO648">
        <v>53</v>
      </c>
      <c r="CP648">
        <v>85</v>
      </c>
      <c r="CQ648">
        <v>168</v>
      </c>
      <c r="CR648">
        <v>12</v>
      </c>
      <c r="CS648">
        <v>148</v>
      </c>
      <c r="CT648">
        <v>47</v>
      </c>
      <c r="CU648">
        <v>7</v>
      </c>
      <c r="CV648">
        <v>30</v>
      </c>
      <c r="CW648">
        <v>97</v>
      </c>
      <c r="CX648">
        <v>250</v>
      </c>
      <c r="CY648">
        <v>29</v>
      </c>
      <c r="CZ648">
        <v>50</v>
      </c>
      <c r="DA648">
        <v>23</v>
      </c>
      <c r="DB648">
        <v>17</v>
      </c>
      <c r="DC648">
        <v>31</v>
      </c>
      <c r="DD648">
        <v>55</v>
      </c>
      <c r="DE648">
        <v>237</v>
      </c>
      <c r="DF648">
        <v>566</v>
      </c>
      <c r="DG648">
        <v>455</v>
      </c>
      <c r="DH648">
        <v>149</v>
      </c>
      <c r="DI648">
        <v>41</v>
      </c>
      <c r="DJ648">
        <v>20</v>
      </c>
      <c r="DK648">
        <v>70</v>
      </c>
      <c r="DL648">
        <v>50</v>
      </c>
      <c r="DM648">
        <v>1705</v>
      </c>
      <c r="DN648">
        <v>176</v>
      </c>
      <c r="DO648">
        <v>708</v>
      </c>
      <c r="DP648">
        <v>95</v>
      </c>
      <c r="DQ648">
        <v>33</v>
      </c>
      <c r="DR648">
        <v>24</v>
      </c>
      <c r="DS648">
        <v>8</v>
      </c>
      <c r="DT648">
        <v>5</v>
      </c>
      <c r="DU648">
        <v>2</v>
      </c>
      <c r="DV648">
        <v>7</v>
      </c>
      <c r="DW648">
        <v>803</v>
      </c>
      <c r="DX648" t="s">
        <v>1525</v>
      </c>
      <c r="DY648" t="s">
        <v>1018</v>
      </c>
      <c r="DZ648" t="s">
        <v>1801</v>
      </c>
      <c r="EA648" s="68" t="s">
        <v>700</v>
      </c>
      <c r="EB648">
        <v>56511</v>
      </c>
      <c r="EC648">
        <v>2.9</v>
      </c>
      <c r="ED648">
        <v>7.8</v>
      </c>
      <c r="EE648">
        <v>5.6</v>
      </c>
      <c r="EF648">
        <v>11.7</v>
      </c>
      <c r="EG648">
        <v>11</v>
      </c>
      <c r="EH648">
        <v>8.5</v>
      </c>
      <c r="EI648">
        <v>3.1</v>
      </c>
      <c r="EJ648">
        <v>2.6</v>
      </c>
      <c r="EK648">
        <v>5.7</v>
      </c>
      <c r="EL648">
        <v>5.9</v>
      </c>
      <c r="EM648">
        <v>3.3</v>
      </c>
      <c r="EN648">
        <v>4.0999999999999996</v>
      </c>
      <c r="EO648">
        <v>2.2999999999999998</v>
      </c>
      <c r="EP648">
        <v>4.5</v>
      </c>
      <c r="EQ648">
        <v>1.5</v>
      </c>
      <c r="ER648">
        <v>76.900000000000006</v>
      </c>
      <c r="ES648">
        <v>41.6</v>
      </c>
      <c r="ET648">
        <v>100</v>
      </c>
      <c r="EU648">
        <v>68.8</v>
      </c>
      <c r="EV648">
        <v>9.1</v>
      </c>
      <c r="EW648">
        <v>37.299999999999997</v>
      </c>
      <c r="EX648">
        <v>1.5</v>
      </c>
      <c r="EY648">
        <v>2.9</v>
      </c>
      <c r="EZ648">
        <v>100</v>
      </c>
      <c r="FA648">
        <v>100</v>
      </c>
      <c r="FC648">
        <v>2.1</v>
      </c>
      <c r="FD648">
        <v>3.2</v>
      </c>
      <c r="FE648">
        <v>3.4</v>
      </c>
      <c r="FF648">
        <v>3.7</v>
      </c>
      <c r="FG648">
        <v>2.8</v>
      </c>
      <c r="FH648">
        <v>3.7</v>
      </c>
      <c r="FI648">
        <v>3.7</v>
      </c>
      <c r="FJ648">
        <v>3.8</v>
      </c>
      <c r="FK648">
        <v>14.8</v>
      </c>
      <c r="FL648">
        <v>5.3</v>
      </c>
      <c r="FM648">
        <v>4.7</v>
      </c>
      <c r="FN648">
        <v>5.2</v>
      </c>
      <c r="FO648">
        <v>6</v>
      </c>
      <c r="FP648">
        <v>3.8</v>
      </c>
      <c r="FQ648">
        <v>5.3</v>
      </c>
      <c r="FR648">
        <v>2.1</v>
      </c>
      <c r="FS648">
        <v>7</v>
      </c>
      <c r="FZ648" s="115" t="s">
        <v>1871</v>
      </c>
      <c r="GA648" s="115" t="s">
        <v>1871</v>
      </c>
      <c r="GB648" t="s">
        <v>1454</v>
      </c>
      <c r="GC648" s="68" t="s">
        <v>2364</v>
      </c>
    </row>
    <row r="649" spans="1:185" x14ac:dyDescent="0.25">
      <c r="A649">
        <v>56515</v>
      </c>
      <c r="B649">
        <v>2932</v>
      </c>
      <c r="C649">
        <v>73</v>
      </c>
      <c r="D649">
        <v>497</v>
      </c>
      <c r="E649">
        <v>19</v>
      </c>
      <c r="F649">
        <v>1351</v>
      </c>
      <c r="G649">
        <v>54</v>
      </c>
      <c r="H649">
        <v>1084</v>
      </c>
      <c r="I649">
        <v>0</v>
      </c>
      <c r="J649">
        <v>160</v>
      </c>
      <c r="K649">
        <v>2</v>
      </c>
      <c r="L649">
        <v>337</v>
      </c>
      <c r="M649">
        <v>17</v>
      </c>
      <c r="N649">
        <v>125</v>
      </c>
      <c r="O649">
        <v>3</v>
      </c>
      <c r="P649">
        <v>146</v>
      </c>
      <c r="Q649">
        <v>9</v>
      </c>
      <c r="R649">
        <v>230</v>
      </c>
      <c r="S649">
        <v>17</v>
      </c>
      <c r="T649">
        <v>362</v>
      </c>
      <c r="U649">
        <v>17</v>
      </c>
      <c r="V649">
        <v>488</v>
      </c>
      <c r="W649">
        <v>8</v>
      </c>
      <c r="X649">
        <v>1429</v>
      </c>
      <c r="Y649">
        <v>40</v>
      </c>
      <c r="Z649">
        <v>1503</v>
      </c>
      <c r="AA649">
        <v>33</v>
      </c>
      <c r="AB649">
        <v>2821</v>
      </c>
      <c r="AC649">
        <v>60</v>
      </c>
      <c r="AD649">
        <v>26</v>
      </c>
      <c r="AE649">
        <v>0</v>
      </c>
      <c r="AF649">
        <v>16</v>
      </c>
      <c r="AG649">
        <v>8</v>
      </c>
      <c r="AH649">
        <v>3</v>
      </c>
      <c r="AI649">
        <v>2</v>
      </c>
      <c r="AJ649">
        <v>0</v>
      </c>
      <c r="AK649">
        <v>0</v>
      </c>
      <c r="AL649">
        <v>66</v>
      </c>
      <c r="AM649">
        <v>3</v>
      </c>
      <c r="AN649">
        <v>8</v>
      </c>
      <c r="AO649">
        <v>0</v>
      </c>
      <c r="AP649">
        <v>2813</v>
      </c>
      <c r="AQ649">
        <v>60</v>
      </c>
      <c r="AR649">
        <v>435</v>
      </c>
      <c r="AS649">
        <v>11</v>
      </c>
      <c r="AT649">
        <v>2497</v>
      </c>
      <c r="AU649">
        <v>62</v>
      </c>
      <c r="AV649">
        <v>2908</v>
      </c>
      <c r="AW649">
        <v>71</v>
      </c>
      <c r="AX649">
        <v>24</v>
      </c>
      <c r="AY649">
        <v>2</v>
      </c>
      <c r="AZ649">
        <v>20</v>
      </c>
      <c r="BA649">
        <v>2</v>
      </c>
      <c r="BB649">
        <v>4</v>
      </c>
      <c r="BC649">
        <v>0</v>
      </c>
      <c r="BD649">
        <v>60</v>
      </c>
      <c r="BE649">
        <v>3</v>
      </c>
      <c r="BF649">
        <v>500</v>
      </c>
      <c r="BG649">
        <v>11</v>
      </c>
      <c r="BH649">
        <v>885</v>
      </c>
      <c r="BI649">
        <v>26</v>
      </c>
      <c r="BJ649">
        <v>865</v>
      </c>
      <c r="BK649">
        <v>11</v>
      </c>
      <c r="BL649">
        <v>1060</v>
      </c>
      <c r="BM649">
        <v>47</v>
      </c>
      <c r="BN649">
        <v>1030</v>
      </c>
      <c r="BO649">
        <v>41</v>
      </c>
      <c r="BP649">
        <v>30</v>
      </c>
      <c r="BQ649">
        <v>6</v>
      </c>
      <c r="BR649">
        <v>291</v>
      </c>
      <c r="BS649">
        <v>7</v>
      </c>
      <c r="BT649">
        <v>708</v>
      </c>
      <c r="BU649">
        <v>14</v>
      </c>
      <c r="BV649">
        <v>436</v>
      </c>
      <c r="BW649">
        <v>32</v>
      </c>
      <c r="BX649">
        <v>207</v>
      </c>
      <c r="BY649">
        <v>8</v>
      </c>
      <c r="BZ649">
        <v>174</v>
      </c>
      <c r="CA649">
        <v>7</v>
      </c>
      <c r="CB649">
        <v>270</v>
      </c>
      <c r="CC649">
        <v>23</v>
      </c>
      <c r="CD649">
        <v>1337</v>
      </c>
      <c r="CE649">
        <v>38</v>
      </c>
      <c r="CF649">
        <v>1325</v>
      </c>
      <c r="CG649">
        <v>12</v>
      </c>
      <c r="CH649">
        <v>73</v>
      </c>
      <c r="CI649">
        <v>2859</v>
      </c>
      <c r="CJ649">
        <v>2292</v>
      </c>
      <c r="CK649">
        <v>1466</v>
      </c>
      <c r="CL649">
        <v>2854</v>
      </c>
      <c r="CM649">
        <v>25</v>
      </c>
      <c r="CN649">
        <v>3</v>
      </c>
      <c r="CO649">
        <v>58</v>
      </c>
      <c r="CP649">
        <v>85</v>
      </c>
      <c r="CQ649">
        <v>84</v>
      </c>
      <c r="CR649">
        <v>24</v>
      </c>
      <c r="CS649">
        <v>137</v>
      </c>
      <c r="CT649">
        <v>61</v>
      </c>
      <c r="CU649">
        <v>24</v>
      </c>
      <c r="CV649">
        <v>77</v>
      </c>
      <c r="CW649">
        <v>90</v>
      </c>
      <c r="CX649">
        <v>367</v>
      </c>
      <c r="CY649">
        <v>114</v>
      </c>
      <c r="CZ649">
        <v>78</v>
      </c>
      <c r="DA649">
        <v>58</v>
      </c>
      <c r="DB649">
        <v>72</v>
      </c>
      <c r="DC649">
        <v>9</v>
      </c>
      <c r="DD649">
        <v>45</v>
      </c>
      <c r="DE649">
        <v>411</v>
      </c>
      <c r="DF649">
        <v>949</v>
      </c>
      <c r="DG649">
        <v>852</v>
      </c>
      <c r="DH649">
        <v>176</v>
      </c>
      <c r="DI649">
        <v>27</v>
      </c>
      <c r="DJ649">
        <v>7</v>
      </c>
      <c r="DK649">
        <v>70</v>
      </c>
      <c r="DL649">
        <v>45</v>
      </c>
      <c r="DM649">
        <v>2672</v>
      </c>
      <c r="DN649">
        <v>295</v>
      </c>
      <c r="DO649">
        <v>1191</v>
      </c>
      <c r="DP649">
        <v>169</v>
      </c>
      <c r="DQ649">
        <v>16</v>
      </c>
      <c r="DR649">
        <v>24</v>
      </c>
      <c r="DS649">
        <v>3</v>
      </c>
      <c r="DT649">
        <v>16</v>
      </c>
      <c r="DU649">
        <v>16</v>
      </c>
      <c r="DV649">
        <v>53</v>
      </c>
      <c r="DW649">
        <v>1360</v>
      </c>
      <c r="DX649" t="s">
        <v>1525</v>
      </c>
      <c r="DY649" t="s">
        <v>1071</v>
      </c>
      <c r="DZ649" t="s">
        <v>1802</v>
      </c>
      <c r="EA649" s="68" t="s">
        <v>700</v>
      </c>
      <c r="EB649">
        <v>56515</v>
      </c>
      <c r="EC649">
        <v>1.2</v>
      </c>
      <c r="ED649">
        <v>1.7</v>
      </c>
      <c r="EE649">
        <v>3.9</v>
      </c>
      <c r="EF649">
        <v>4</v>
      </c>
      <c r="EG649">
        <v>5.4</v>
      </c>
      <c r="EH649">
        <v>4.9000000000000004</v>
      </c>
      <c r="EI649">
        <v>3.6</v>
      </c>
      <c r="EJ649">
        <v>1.5</v>
      </c>
      <c r="EK649">
        <v>2.5</v>
      </c>
      <c r="EL649">
        <v>2.8</v>
      </c>
      <c r="EM649">
        <v>1.9</v>
      </c>
      <c r="EN649">
        <v>1.6</v>
      </c>
      <c r="EO649">
        <v>1.5</v>
      </c>
      <c r="EP649">
        <v>1.4</v>
      </c>
      <c r="EQ649">
        <v>1.1000000000000001</v>
      </c>
      <c r="ER649">
        <v>42.7</v>
      </c>
      <c r="ES649">
        <v>23.7</v>
      </c>
      <c r="ET649">
        <v>66.7</v>
      </c>
      <c r="EV649">
        <v>8.9</v>
      </c>
      <c r="EW649">
        <v>76.900000000000006</v>
      </c>
      <c r="EX649">
        <v>1.1000000000000001</v>
      </c>
      <c r="EY649">
        <v>1.1000000000000001</v>
      </c>
      <c r="EZ649">
        <v>17.899999999999999</v>
      </c>
      <c r="FA649">
        <v>20.8</v>
      </c>
      <c r="FB649">
        <v>100</v>
      </c>
      <c r="FC649">
        <v>2.2999999999999998</v>
      </c>
      <c r="FD649">
        <v>1.3</v>
      </c>
      <c r="FE649">
        <v>7.3</v>
      </c>
      <c r="FF649">
        <v>2.2000000000000002</v>
      </c>
      <c r="FG649">
        <v>1.6</v>
      </c>
      <c r="FH649">
        <v>0.9</v>
      </c>
      <c r="FI649">
        <v>2.1</v>
      </c>
      <c r="FJ649">
        <v>1.8</v>
      </c>
      <c r="FK649">
        <v>20.8</v>
      </c>
      <c r="FL649">
        <v>2.2000000000000002</v>
      </c>
      <c r="FM649">
        <v>2.1</v>
      </c>
      <c r="FN649">
        <v>3.3</v>
      </c>
      <c r="FO649">
        <v>3.5</v>
      </c>
      <c r="FP649">
        <v>5.9</v>
      </c>
      <c r="FQ649">
        <v>2</v>
      </c>
      <c r="FR649">
        <v>0.7</v>
      </c>
      <c r="FS649">
        <v>6</v>
      </c>
      <c r="FZ649" s="115" t="s">
        <v>1871</v>
      </c>
      <c r="GA649" s="115" t="s">
        <v>1871</v>
      </c>
      <c r="GB649" t="s">
        <v>1455</v>
      </c>
      <c r="GC649" s="68" t="s">
        <v>2364</v>
      </c>
    </row>
    <row r="650" spans="1:185" x14ac:dyDescent="0.25">
      <c r="A650">
        <v>56521</v>
      </c>
      <c r="B650">
        <v>745</v>
      </c>
      <c r="C650">
        <v>96</v>
      </c>
      <c r="D650">
        <v>212</v>
      </c>
      <c r="E650">
        <v>19</v>
      </c>
      <c r="F650">
        <v>400</v>
      </c>
      <c r="G650">
        <v>75</v>
      </c>
      <c r="H650">
        <v>133</v>
      </c>
      <c r="I650">
        <v>2</v>
      </c>
      <c r="J650">
        <v>49</v>
      </c>
      <c r="K650">
        <v>2</v>
      </c>
      <c r="L650">
        <v>163</v>
      </c>
      <c r="M650">
        <v>17</v>
      </c>
      <c r="N650">
        <v>40</v>
      </c>
      <c r="O650">
        <v>13</v>
      </c>
      <c r="P650">
        <v>87</v>
      </c>
      <c r="Q650">
        <v>16</v>
      </c>
      <c r="R650">
        <v>67</v>
      </c>
      <c r="S650">
        <v>11</v>
      </c>
      <c r="T650">
        <v>88</v>
      </c>
      <c r="U650">
        <v>17</v>
      </c>
      <c r="V650">
        <v>118</v>
      </c>
      <c r="W650">
        <v>18</v>
      </c>
      <c r="X650">
        <v>360</v>
      </c>
      <c r="Y650">
        <v>47</v>
      </c>
      <c r="Z650">
        <v>385</v>
      </c>
      <c r="AA650">
        <v>49</v>
      </c>
      <c r="AB650">
        <v>487</v>
      </c>
      <c r="AC650">
        <v>29</v>
      </c>
      <c r="AD650">
        <v>2</v>
      </c>
      <c r="AE650">
        <v>0</v>
      </c>
      <c r="AF650">
        <v>197</v>
      </c>
      <c r="AG650">
        <v>49</v>
      </c>
      <c r="AH650">
        <v>7</v>
      </c>
      <c r="AI650">
        <v>4</v>
      </c>
      <c r="AJ650">
        <v>4</v>
      </c>
      <c r="AK650">
        <v>0</v>
      </c>
      <c r="AL650">
        <v>47</v>
      </c>
      <c r="AM650">
        <v>14</v>
      </c>
      <c r="AN650">
        <v>31</v>
      </c>
      <c r="AO650">
        <v>3</v>
      </c>
      <c r="AP650">
        <v>484</v>
      </c>
      <c r="AQ650">
        <v>29</v>
      </c>
      <c r="AR650">
        <v>120</v>
      </c>
      <c r="AS650">
        <v>10</v>
      </c>
      <c r="AT650">
        <v>625</v>
      </c>
      <c r="AU650">
        <v>86</v>
      </c>
      <c r="AV650">
        <v>730</v>
      </c>
      <c r="AW650">
        <v>92</v>
      </c>
      <c r="AX650">
        <v>15</v>
      </c>
      <c r="AY650">
        <v>4</v>
      </c>
      <c r="AZ650">
        <v>8</v>
      </c>
      <c r="BA650">
        <v>0</v>
      </c>
      <c r="BB650">
        <v>7</v>
      </c>
      <c r="BC650">
        <v>4</v>
      </c>
      <c r="BD650">
        <v>41</v>
      </c>
      <c r="BE650">
        <v>8</v>
      </c>
      <c r="BF650">
        <v>209</v>
      </c>
      <c r="BG650">
        <v>19</v>
      </c>
      <c r="BH650">
        <v>175</v>
      </c>
      <c r="BI650">
        <v>30</v>
      </c>
      <c r="BJ650">
        <v>68</v>
      </c>
      <c r="BK650">
        <v>7</v>
      </c>
      <c r="BL650">
        <v>323</v>
      </c>
      <c r="BM650">
        <v>58</v>
      </c>
      <c r="BN650">
        <v>312</v>
      </c>
      <c r="BO650">
        <v>48</v>
      </c>
      <c r="BP650">
        <v>11</v>
      </c>
      <c r="BQ650">
        <v>10</v>
      </c>
      <c r="BR650">
        <v>77</v>
      </c>
      <c r="BS650">
        <v>17</v>
      </c>
      <c r="BT650">
        <v>253</v>
      </c>
      <c r="BU650">
        <v>37</v>
      </c>
      <c r="BV650">
        <v>78</v>
      </c>
      <c r="BW650">
        <v>23</v>
      </c>
      <c r="BX650">
        <v>69</v>
      </c>
      <c r="BY650">
        <v>15</v>
      </c>
      <c r="BZ650">
        <v>104</v>
      </c>
      <c r="CA650">
        <v>0</v>
      </c>
      <c r="CB650">
        <v>164</v>
      </c>
      <c r="CC650">
        <v>8</v>
      </c>
      <c r="CD650">
        <v>405</v>
      </c>
      <c r="CE650">
        <v>57</v>
      </c>
      <c r="CF650">
        <v>170</v>
      </c>
      <c r="CG650">
        <v>31</v>
      </c>
      <c r="CH650">
        <v>96</v>
      </c>
      <c r="CI650">
        <v>649</v>
      </c>
      <c r="CJ650">
        <v>397</v>
      </c>
      <c r="CK650">
        <v>368</v>
      </c>
      <c r="CL650">
        <v>690</v>
      </c>
      <c r="CM650">
        <v>21</v>
      </c>
      <c r="CN650">
        <v>10</v>
      </c>
      <c r="CO650">
        <v>28</v>
      </c>
      <c r="CP650">
        <v>39</v>
      </c>
      <c r="CQ650">
        <v>32</v>
      </c>
      <c r="CR650">
        <v>8</v>
      </c>
      <c r="CS650">
        <v>37</v>
      </c>
      <c r="CT650">
        <v>10</v>
      </c>
      <c r="CU650">
        <v>0</v>
      </c>
      <c r="CV650">
        <v>11</v>
      </c>
      <c r="CW650">
        <v>13</v>
      </c>
      <c r="CX650">
        <v>90</v>
      </c>
      <c r="CY650">
        <v>32</v>
      </c>
      <c r="CZ650">
        <v>17</v>
      </c>
      <c r="DA650">
        <v>24</v>
      </c>
      <c r="DB650">
        <v>19</v>
      </c>
      <c r="DC650">
        <v>12</v>
      </c>
      <c r="DD650">
        <v>36</v>
      </c>
      <c r="DE650">
        <v>91</v>
      </c>
      <c r="DF650">
        <v>194</v>
      </c>
      <c r="DG650">
        <v>153</v>
      </c>
      <c r="DH650">
        <v>45</v>
      </c>
      <c r="DI650">
        <v>9</v>
      </c>
      <c r="DJ650">
        <v>7</v>
      </c>
      <c r="DK650">
        <v>32</v>
      </c>
      <c r="DL650">
        <v>18</v>
      </c>
      <c r="DM650">
        <v>703</v>
      </c>
      <c r="DN650">
        <v>36</v>
      </c>
      <c r="DO650">
        <v>245</v>
      </c>
      <c r="DP650">
        <v>40</v>
      </c>
      <c r="DQ650">
        <v>12</v>
      </c>
      <c r="DR650">
        <v>11</v>
      </c>
      <c r="DS650">
        <v>7</v>
      </c>
      <c r="DT650">
        <v>0</v>
      </c>
      <c r="DU650">
        <v>0</v>
      </c>
      <c r="DV650">
        <v>8</v>
      </c>
      <c r="DW650">
        <v>285</v>
      </c>
      <c r="DX650" t="s">
        <v>1525</v>
      </c>
      <c r="DY650" t="s">
        <v>1018</v>
      </c>
      <c r="DZ650" t="s">
        <v>1803</v>
      </c>
      <c r="EA650" s="68" t="s">
        <v>700</v>
      </c>
      <c r="EB650">
        <v>56521</v>
      </c>
      <c r="EC650">
        <v>2.9</v>
      </c>
      <c r="ED650">
        <v>7.9</v>
      </c>
      <c r="EE650">
        <v>5.4</v>
      </c>
      <c r="EF650">
        <v>20.8</v>
      </c>
      <c r="EG650">
        <v>9.5</v>
      </c>
      <c r="EH650">
        <v>8.3000000000000007</v>
      </c>
      <c r="EI650">
        <v>11.9</v>
      </c>
      <c r="EJ650">
        <v>6.5</v>
      </c>
      <c r="EK650">
        <v>3.2</v>
      </c>
      <c r="EL650">
        <v>4.4000000000000004</v>
      </c>
      <c r="EM650">
        <v>4</v>
      </c>
      <c r="EN650">
        <v>2.1</v>
      </c>
      <c r="EO650">
        <v>3.5</v>
      </c>
      <c r="EP650">
        <v>3.9</v>
      </c>
      <c r="EQ650">
        <v>2.5</v>
      </c>
      <c r="ER650">
        <v>100</v>
      </c>
      <c r="ES650">
        <v>8.1</v>
      </c>
      <c r="ET650">
        <v>34.6</v>
      </c>
      <c r="EU650">
        <v>100</v>
      </c>
      <c r="EV650">
        <v>16.2</v>
      </c>
      <c r="EW650">
        <v>8.9</v>
      </c>
      <c r="EX650">
        <v>2.5</v>
      </c>
      <c r="EY650">
        <v>2.9</v>
      </c>
      <c r="EZ650">
        <v>27.4</v>
      </c>
      <c r="FA650">
        <v>76.900000000000006</v>
      </c>
      <c r="FB650">
        <v>34.6</v>
      </c>
      <c r="FC650">
        <v>6</v>
      </c>
      <c r="FD650">
        <v>3.1</v>
      </c>
      <c r="FE650">
        <v>13.4</v>
      </c>
      <c r="FF650">
        <v>4.4000000000000004</v>
      </c>
      <c r="FG650">
        <v>7.8</v>
      </c>
      <c r="FH650">
        <v>7.7</v>
      </c>
      <c r="FI650">
        <v>4.2</v>
      </c>
      <c r="FJ650">
        <v>4</v>
      </c>
      <c r="FK650">
        <v>23.8</v>
      </c>
      <c r="FL650">
        <v>10</v>
      </c>
      <c r="FM650">
        <v>4.4000000000000004</v>
      </c>
      <c r="FN650">
        <v>15</v>
      </c>
      <c r="FO650">
        <v>9.9</v>
      </c>
      <c r="FP650">
        <v>6</v>
      </c>
      <c r="FQ650">
        <v>4.8</v>
      </c>
      <c r="FR650">
        <v>6.9</v>
      </c>
      <c r="FS650">
        <v>9</v>
      </c>
      <c r="FZ650" s="115" t="s">
        <v>1871</v>
      </c>
      <c r="GA650" s="115" t="s">
        <v>1871</v>
      </c>
      <c r="GB650" t="s">
        <v>1456</v>
      </c>
      <c r="GC650" s="68" t="s">
        <v>2364</v>
      </c>
    </row>
    <row r="651" spans="1:185" x14ac:dyDescent="0.25">
      <c r="A651">
        <v>56528</v>
      </c>
      <c r="B651">
        <v>1676</v>
      </c>
      <c r="C651">
        <v>58</v>
      </c>
      <c r="D651">
        <v>368</v>
      </c>
      <c r="E651">
        <v>17</v>
      </c>
      <c r="F651">
        <v>827</v>
      </c>
      <c r="G651">
        <v>39</v>
      </c>
      <c r="H651">
        <v>481</v>
      </c>
      <c r="I651">
        <v>2</v>
      </c>
      <c r="J651">
        <v>102</v>
      </c>
      <c r="K651">
        <v>4</v>
      </c>
      <c r="L651">
        <v>266</v>
      </c>
      <c r="M651">
        <v>13</v>
      </c>
      <c r="N651">
        <v>67</v>
      </c>
      <c r="O651">
        <v>2</v>
      </c>
      <c r="P651">
        <v>117</v>
      </c>
      <c r="Q651">
        <v>13</v>
      </c>
      <c r="R651">
        <v>136</v>
      </c>
      <c r="S651">
        <v>16</v>
      </c>
      <c r="T651">
        <v>205</v>
      </c>
      <c r="U651">
        <v>5</v>
      </c>
      <c r="V651">
        <v>302</v>
      </c>
      <c r="W651">
        <v>3</v>
      </c>
      <c r="X651">
        <v>880</v>
      </c>
      <c r="Y651">
        <v>28</v>
      </c>
      <c r="Z651">
        <v>796</v>
      </c>
      <c r="AA651">
        <v>30</v>
      </c>
      <c r="AB651">
        <v>1646</v>
      </c>
      <c r="AC651">
        <v>58</v>
      </c>
      <c r="AD651">
        <v>7</v>
      </c>
      <c r="AE651">
        <v>0</v>
      </c>
      <c r="AF651">
        <v>7</v>
      </c>
      <c r="AG651">
        <v>0</v>
      </c>
      <c r="AH651">
        <v>1</v>
      </c>
      <c r="AI651">
        <v>0</v>
      </c>
      <c r="AJ651">
        <v>0</v>
      </c>
      <c r="AK651">
        <v>0</v>
      </c>
      <c r="AL651">
        <v>15</v>
      </c>
      <c r="AM651">
        <v>0</v>
      </c>
      <c r="AN651">
        <v>9</v>
      </c>
      <c r="AO651">
        <v>0</v>
      </c>
      <c r="AP651">
        <v>1637</v>
      </c>
      <c r="AQ651">
        <v>58</v>
      </c>
      <c r="AR651">
        <v>196</v>
      </c>
      <c r="AS651">
        <v>3</v>
      </c>
      <c r="AT651">
        <v>1480</v>
      </c>
      <c r="AU651">
        <v>55</v>
      </c>
      <c r="AV651">
        <v>1668</v>
      </c>
      <c r="AW651">
        <v>58</v>
      </c>
      <c r="AX651">
        <v>8</v>
      </c>
      <c r="AY651">
        <v>0</v>
      </c>
      <c r="AZ651">
        <v>4</v>
      </c>
      <c r="BA651">
        <v>0</v>
      </c>
      <c r="BB651">
        <v>4</v>
      </c>
      <c r="BC651">
        <v>0</v>
      </c>
      <c r="BD651">
        <v>67</v>
      </c>
      <c r="BE651">
        <v>2</v>
      </c>
      <c r="BF651">
        <v>390</v>
      </c>
      <c r="BG651">
        <v>8</v>
      </c>
      <c r="BH651">
        <v>453</v>
      </c>
      <c r="BI651">
        <v>29</v>
      </c>
      <c r="BJ651">
        <v>331</v>
      </c>
      <c r="BK651">
        <v>0</v>
      </c>
      <c r="BL651">
        <v>656</v>
      </c>
      <c r="BM651">
        <v>38</v>
      </c>
      <c r="BN651">
        <v>625</v>
      </c>
      <c r="BO651">
        <v>38</v>
      </c>
      <c r="BP651">
        <v>31</v>
      </c>
      <c r="BQ651">
        <v>0</v>
      </c>
      <c r="BR651">
        <v>171</v>
      </c>
      <c r="BS651">
        <v>1</v>
      </c>
      <c r="BT651">
        <v>460</v>
      </c>
      <c r="BU651">
        <v>21</v>
      </c>
      <c r="BV651">
        <v>236</v>
      </c>
      <c r="BW651">
        <v>17</v>
      </c>
      <c r="BX651">
        <v>131</v>
      </c>
      <c r="BY651">
        <v>1</v>
      </c>
      <c r="BZ651">
        <v>129</v>
      </c>
      <c r="CA651">
        <v>4</v>
      </c>
      <c r="CB651">
        <v>192</v>
      </c>
      <c r="CC651">
        <v>4</v>
      </c>
      <c r="CD651">
        <v>896</v>
      </c>
      <c r="CE651">
        <v>53</v>
      </c>
      <c r="CF651">
        <v>585</v>
      </c>
      <c r="CG651">
        <v>1</v>
      </c>
      <c r="CH651">
        <v>58</v>
      </c>
      <c r="CI651">
        <v>1618</v>
      </c>
      <c r="CJ651">
        <v>1252</v>
      </c>
      <c r="CK651">
        <v>788</v>
      </c>
      <c r="CL651">
        <v>1583</v>
      </c>
      <c r="CM651">
        <v>14</v>
      </c>
      <c r="CN651">
        <v>4</v>
      </c>
      <c r="CO651">
        <v>22</v>
      </c>
      <c r="CP651">
        <v>107</v>
      </c>
      <c r="CQ651">
        <v>91</v>
      </c>
      <c r="CR651">
        <v>20</v>
      </c>
      <c r="CS651">
        <v>80</v>
      </c>
      <c r="CT651">
        <v>46</v>
      </c>
      <c r="CU651">
        <v>28</v>
      </c>
      <c r="CV651">
        <v>16</v>
      </c>
      <c r="CW651">
        <v>38</v>
      </c>
      <c r="CX651">
        <v>184</v>
      </c>
      <c r="CY651">
        <v>42</v>
      </c>
      <c r="CZ651">
        <v>50</v>
      </c>
      <c r="DA651">
        <v>12</v>
      </c>
      <c r="DB651">
        <v>23</v>
      </c>
      <c r="DC651">
        <v>12</v>
      </c>
      <c r="DD651">
        <v>19</v>
      </c>
      <c r="DE651">
        <v>199</v>
      </c>
      <c r="DF651">
        <v>516</v>
      </c>
      <c r="DG651">
        <v>487</v>
      </c>
      <c r="DH651">
        <v>114</v>
      </c>
      <c r="DI651">
        <v>11</v>
      </c>
      <c r="DJ651">
        <v>10</v>
      </c>
      <c r="DK651">
        <v>18</v>
      </c>
      <c r="DL651">
        <v>12</v>
      </c>
      <c r="DM651">
        <v>1577</v>
      </c>
      <c r="DN651">
        <v>85</v>
      </c>
      <c r="DO651">
        <v>640</v>
      </c>
      <c r="DP651">
        <v>75</v>
      </c>
      <c r="DQ651">
        <v>11</v>
      </c>
      <c r="DR651">
        <v>16</v>
      </c>
      <c r="DS651">
        <v>6</v>
      </c>
      <c r="DT651">
        <v>1</v>
      </c>
      <c r="DU651">
        <v>0</v>
      </c>
      <c r="DV651">
        <v>19</v>
      </c>
      <c r="DW651">
        <v>715</v>
      </c>
      <c r="DX651" t="s">
        <v>1525</v>
      </c>
      <c r="DY651" t="s">
        <v>1071</v>
      </c>
      <c r="DZ651" t="s">
        <v>1804</v>
      </c>
      <c r="EA651" s="68" t="s">
        <v>700</v>
      </c>
      <c r="EB651">
        <v>56528</v>
      </c>
      <c r="EC651">
        <v>1.5</v>
      </c>
      <c r="ED651">
        <v>3.9</v>
      </c>
      <c r="EE651">
        <v>4.2</v>
      </c>
      <c r="EF651">
        <v>3.6</v>
      </c>
      <c r="EG651">
        <v>6</v>
      </c>
      <c r="EH651">
        <v>13.4</v>
      </c>
      <c r="EI651">
        <v>1.7</v>
      </c>
      <c r="EJ651">
        <v>1.1000000000000001</v>
      </c>
      <c r="EK651">
        <v>0.9</v>
      </c>
      <c r="EL651">
        <v>3.5</v>
      </c>
      <c r="EM651">
        <v>2.4</v>
      </c>
      <c r="EN651">
        <v>0.5</v>
      </c>
      <c r="EO651">
        <v>1.4</v>
      </c>
      <c r="EP651">
        <v>1.8</v>
      </c>
      <c r="EQ651">
        <v>1.5</v>
      </c>
      <c r="ER651">
        <v>82.3</v>
      </c>
      <c r="ES651">
        <v>82.3</v>
      </c>
      <c r="ET651">
        <v>100</v>
      </c>
      <c r="EV651">
        <v>56.2</v>
      </c>
      <c r="EW651">
        <v>72.5</v>
      </c>
      <c r="EX651">
        <v>1.5</v>
      </c>
      <c r="EY651">
        <v>1.5</v>
      </c>
      <c r="EZ651">
        <v>76.900000000000006</v>
      </c>
      <c r="FA651">
        <v>100</v>
      </c>
      <c r="FB651">
        <v>100</v>
      </c>
      <c r="FC651">
        <v>2</v>
      </c>
      <c r="FD651">
        <v>1.6</v>
      </c>
      <c r="FE651">
        <v>5.0999999999999996</v>
      </c>
      <c r="FF651">
        <v>1.3</v>
      </c>
      <c r="FG651">
        <v>4.2</v>
      </c>
      <c r="FH651">
        <v>5.0999999999999996</v>
      </c>
      <c r="FI651">
        <v>3</v>
      </c>
      <c r="FJ651">
        <v>3.2</v>
      </c>
      <c r="FK651">
        <v>39.1</v>
      </c>
      <c r="FL651">
        <v>1.5</v>
      </c>
      <c r="FM651">
        <v>2.6</v>
      </c>
      <c r="FN651">
        <v>4.8</v>
      </c>
      <c r="FO651">
        <v>1.9</v>
      </c>
      <c r="FP651">
        <v>1.9</v>
      </c>
      <c r="FQ651">
        <v>2.8</v>
      </c>
      <c r="FR651">
        <v>0.4</v>
      </c>
      <c r="FS651">
        <v>4</v>
      </c>
      <c r="FZ651" s="115" t="s">
        <v>1871</v>
      </c>
      <c r="GA651" s="115" t="s">
        <v>1871</v>
      </c>
      <c r="GB651" t="s">
        <v>1457</v>
      </c>
      <c r="GC651" s="68" t="s">
        <v>2364</v>
      </c>
    </row>
    <row r="652" spans="1:185" x14ac:dyDescent="0.25">
      <c r="A652">
        <v>56531</v>
      </c>
      <c r="B652">
        <v>1967</v>
      </c>
      <c r="C652">
        <v>199</v>
      </c>
      <c r="D652">
        <v>421</v>
      </c>
      <c r="E652">
        <v>26</v>
      </c>
      <c r="F652">
        <v>1136</v>
      </c>
      <c r="G652">
        <v>173</v>
      </c>
      <c r="H652">
        <v>410</v>
      </c>
      <c r="I652">
        <v>0</v>
      </c>
      <c r="J652">
        <v>138</v>
      </c>
      <c r="K652">
        <v>12</v>
      </c>
      <c r="L652">
        <v>283</v>
      </c>
      <c r="M652">
        <v>14</v>
      </c>
      <c r="N652">
        <v>143</v>
      </c>
      <c r="O652">
        <v>33</v>
      </c>
      <c r="P652">
        <v>166</v>
      </c>
      <c r="Q652">
        <v>15</v>
      </c>
      <c r="R652">
        <v>246</v>
      </c>
      <c r="S652">
        <v>44</v>
      </c>
      <c r="T652">
        <v>257</v>
      </c>
      <c r="U652">
        <v>43</v>
      </c>
      <c r="V652">
        <v>324</v>
      </c>
      <c r="W652">
        <v>38</v>
      </c>
      <c r="X652">
        <v>933</v>
      </c>
      <c r="Y652">
        <v>84</v>
      </c>
      <c r="Z652">
        <v>1034</v>
      </c>
      <c r="AA652">
        <v>115</v>
      </c>
      <c r="AB652">
        <v>1859</v>
      </c>
      <c r="AC652">
        <v>196</v>
      </c>
      <c r="AD652">
        <v>4</v>
      </c>
      <c r="AE652">
        <v>0</v>
      </c>
      <c r="AF652">
        <v>0</v>
      </c>
      <c r="AG652">
        <v>0</v>
      </c>
      <c r="AH652">
        <v>0</v>
      </c>
      <c r="AI652">
        <v>0</v>
      </c>
      <c r="AJ652">
        <v>2</v>
      </c>
      <c r="AK652">
        <v>0</v>
      </c>
      <c r="AL652">
        <v>102</v>
      </c>
      <c r="AM652">
        <v>3</v>
      </c>
      <c r="AN652">
        <v>8</v>
      </c>
      <c r="AO652">
        <v>0</v>
      </c>
      <c r="AP652">
        <v>1851</v>
      </c>
      <c r="AQ652">
        <v>196</v>
      </c>
      <c r="AR652">
        <v>264</v>
      </c>
      <c r="AS652">
        <v>7</v>
      </c>
      <c r="AT652">
        <v>1703</v>
      </c>
      <c r="AU652">
        <v>192</v>
      </c>
      <c r="AV652">
        <v>1951</v>
      </c>
      <c r="AW652">
        <v>199</v>
      </c>
      <c r="AX652">
        <v>16</v>
      </c>
      <c r="AY652">
        <v>0</v>
      </c>
      <c r="AZ652">
        <v>12</v>
      </c>
      <c r="BA652">
        <v>0</v>
      </c>
      <c r="BB652">
        <v>4</v>
      </c>
      <c r="BC652">
        <v>0</v>
      </c>
      <c r="BD652">
        <v>104</v>
      </c>
      <c r="BE652">
        <v>37</v>
      </c>
      <c r="BF652">
        <v>430</v>
      </c>
      <c r="BG652">
        <v>35</v>
      </c>
      <c r="BH652">
        <v>578</v>
      </c>
      <c r="BI652">
        <v>53</v>
      </c>
      <c r="BJ652">
        <v>291</v>
      </c>
      <c r="BK652">
        <v>15</v>
      </c>
      <c r="BL652">
        <v>959</v>
      </c>
      <c r="BM652">
        <v>167</v>
      </c>
      <c r="BN652">
        <v>930</v>
      </c>
      <c r="BO652">
        <v>152</v>
      </c>
      <c r="BP652">
        <v>29</v>
      </c>
      <c r="BQ652">
        <v>15</v>
      </c>
      <c r="BR652">
        <v>177</v>
      </c>
      <c r="BS652">
        <v>6</v>
      </c>
      <c r="BT652">
        <v>648</v>
      </c>
      <c r="BU652">
        <v>89</v>
      </c>
      <c r="BV652">
        <v>381</v>
      </c>
      <c r="BW652">
        <v>81</v>
      </c>
      <c r="BX652">
        <v>107</v>
      </c>
      <c r="BY652">
        <v>3</v>
      </c>
      <c r="BZ652">
        <v>132</v>
      </c>
      <c r="CA652">
        <v>53</v>
      </c>
      <c r="CB652">
        <v>287</v>
      </c>
      <c r="CC652">
        <v>57</v>
      </c>
      <c r="CD652">
        <v>948</v>
      </c>
      <c r="CE652">
        <v>69</v>
      </c>
      <c r="CF652">
        <v>727</v>
      </c>
      <c r="CG652">
        <v>73</v>
      </c>
      <c r="CH652">
        <v>199</v>
      </c>
      <c r="CI652">
        <v>1768</v>
      </c>
      <c r="CJ652">
        <v>1287</v>
      </c>
      <c r="CK652">
        <v>859</v>
      </c>
      <c r="CL652">
        <v>1827</v>
      </c>
      <c r="CM652">
        <v>20</v>
      </c>
      <c r="CN652">
        <v>7</v>
      </c>
      <c r="CO652">
        <v>65</v>
      </c>
      <c r="CP652">
        <v>117</v>
      </c>
      <c r="CQ652">
        <v>91</v>
      </c>
      <c r="CR652">
        <v>30</v>
      </c>
      <c r="CS652">
        <v>120</v>
      </c>
      <c r="CT652">
        <v>55</v>
      </c>
      <c r="CU652">
        <v>3</v>
      </c>
      <c r="CV652">
        <v>55</v>
      </c>
      <c r="CW652">
        <v>49</v>
      </c>
      <c r="CX652">
        <v>286</v>
      </c>
      <c r="CY652">
        <v>47</v>
      </c>
      <c r="CZ652">
        <v>66</v>
      </c>
      <c r="DA652">
        <v>50</v>
      </c>
      <c r="DB652">
        <v>33</v>
      </c>
      <c r="DC652">
        <v>24</v>
      </c>
      <c r="DD652">
        <v>67</v>
      </c>
      <c r="DE652">
        <v>291</v>
      </c>
      <c r="DF652">
        <v>614</v>
      </c>
      <c r="DG652">
        <v>509</v>
      </c>
      <c r="DH652">
        <v>182</v>
      </c>
      <c r="DI652">
        <v>23</v>
      </c>
      <c r="DJ652">
        <v>17</v>
      </c>
      <c r="DK652">
        <v>82</v>
      </c>
      <c r="DL652">
        <v>45</v>
      </c>
      <c r="DM652">
        <v>1664</v>
      </c>
      <c r="DN652">
        <v>281</v>
      </c>
      <c r="DO652">
        <v>746</v>
      </c>
      <c r="DP652">
        <v>159</v>
      </c>
      <c r="DQ652">
        <v>11</v>
      </c>
      <c r="DR652">
        <v>33</v>
      </c>
      <c r="DS652">
        <v>17</v>
      </c>
      <c r="DT652">
        <v>13</v>
      </c>
      <c r="DU652">
        <v>12</v>
      </c>
      <c r="DV652">
        <v>61</v>
      </c>
      <c r="DW652">
        <v>905</v>
      </c>
      <c r="DX652" t="s">
        <v>1525</v>
      </c>
      <c r="DY652" t="s">
        <v>1041</v>
      </c>
      <c r="DZ652" t="s">
        <v>1805</v>
      </c>
      <c r="EA652" s="68" t="s">
        <v>700</v>
      </c>
      <c r="EB652">
        <v>56531</v>
      </c>
      <c r="EC652">
        <v>4.2</v>
      </c>
      <c r="ED652">
        <v>9.9</v>
      </c>
      <c r="EE652">
        <v>5.0999999999999996</v>
      </c>
      <c r="EF652">
        <v>23.4</v>
      </c>
      <c r="EG652">
        <v>9</v>
      </c>
      <c r="EH652">
        <v>12.2</v>
      </c>
      <c r="EI652">
        <v>7.3</v>
      </c>
      <c r="EJ652">
        <v>6.5</v>
      </c>
      <c r="EK652">
        <v>9</v>
      </c>
      <c r="EL652">
        <v>4.4000000000000004</v>
      </c>
      <c r="EM652">
        <v>5.8</v>
      </c>
      <c r="EN652">
        <v>4.2</v>
      </c>
      <c r="EO652">
        <v>4.3</v>
      </c>
      <c r="EP652">
        <v>5.5</v>
      </c>
      <c r="EQ652">
        <v>4.4000000000000004</v>
      </c>
      <c r="ER652">
        <v>100</v>
      </c>
      <c r="EU652">
        <v>100</v>
      </c>
      <c r="EV652">
        <v>3.5</v>
      </c>
      <c r="EW652">
        <v>76.900000000000006</v>
      </c>
      <c r="EX652">
        <v>4.5</v>
      </c>
      <c r="EY652">
        <v>4.2</v>
      </c>
      <c r="EZ652">
        <v>54.4</v>
      </c>
      <c r="FA652">
        <v>62.8</v>
      </c>
      <c r="FB652">
        <v>100</v>
      </c>
      <c r="FC652">
        <v>2.1</v>
      </c>
      <c r="FD652">
        <v>4.7</v>
      </c>
      <c r="FE652">
        <v>21.6</v>
      </c>
      <c r="FF652">
        <v>5.4</v>
      </c>
      <c r="FG652">
        <v>4.4000000000000004</v>
      </c>
      <c r="FH652">
        <v>4.5</v>
      </c>
      <c r="FI652">
        <v>6.7</v>
      </c>
      <c r="FJ652">
        <v>6.5</v>
      </c>
      <c r="FK652">
        <v>28.4</v>
      </c>
      <c r="FL652">
        <v>2.8</v>
      </c>
      <c r="FM652">
        <v>6.1</v>
      </c>
      <c r="FN652">
        <v>9.3000000000000007</v>
      </c>
      <c r="FO652">
        <v>2.8</v>
      </c>
      <c r="FP652">
        <v>15.8</v>
      </c>
      <c r="FQ652">
        <v>3.8</v>
      </c>
      <c r="FR652">
        <v>7.1</v>
      </c>
      <c r="FS652">
        <v>51</v>
      </c>
      <c r="FZ652" s="115" t="s">
        <v>1871</v>
      </c>
      <c r="GA652" s="115" t="s">
        <v>1871</v>
      </c>
      <c r="GB652" t="s">
        <v>1458</v>
      </c>
      <c r="GC652" s="68" t="s">
        <v>2364</v>
      </c>
    </row>
    <row r="653" spans="1:185" x14ac:dyDescent="0.25">
      <c r="A653">
        <v>56534</v>
      </c>
      <c r="B653">
        <v>1246</v>
      </c>
      <c r="C653">
        <v>55</v>
      </c>
      <c r="D653">
        <v>259</v>
      </c>
      <c r="E653">
        <v>6</v>
      </c>
      <c r="F653">
        <v>743</v>
      </c>
      <c r="G653">
        <v>49</v>
      </c>
      <c r="H653">
        <v>244</v>
      </c>
      <c r="I653">
        <v>0</v>
      </c>
      <c r="J653">
        <v>71</v>
      </c>
      <c r="K653">
        <v>1</v>
      </c>
      <c r="L653">
        <v>188</v>
      </c>
      <c r="M653">
        <v>5</v>
      </c>
      <c r="N653">
        <v>80</v>
      </c>
      <c r="O653">
        <v>17</v>
      </c>
      <c r="P653">
        <v>69</v>
      </c>
      <c r="Q653">
        <v>4</v>
      </c>
      <c r="R653">
        <v>133</v>
      </c>
      <c r="S653">
        <v>5</v>
      </c>
      <c r="T653">
        <v>215</v>
      </c>
      <c r="U653">
        <v>9</v>
      </c>
      <c r="V653">
        <v>246</v>
      </c>
      <c r="W653">
        <v>14</v>
      </c>
      <c r="X653">
        <v>594</v>
      </c>
      <c r="Y653">
        <v>28</v>
      </c>
      <c r="Z653">
        <v>652</v>
      </c>
      <c r="AA653">
        <v>27</v>
      </c>
      <c r="AB653">
        <v>1192</v>
      </c>
      <c r="AC653">
        <v>44</v>
      </c>
      <c r="AD653">
        <v>2</v>
      </c>
      <c r="AE653">
        <v>0</v>
      </c>
      <c r="AF653">
        <v>2</v>
      </c>
      <c r="AG653">
        <v>0</v>
      </c>
      <c r="AH653">
        <v>0</v>
      </c>
      <c r="AI653">
        <v>0</v>
      </c>
      <c r="AJ653">
        <v>2</v>
      </c>
      <c r="AK653">
        <v>2</v>
      </c>
      <c r="AL653">
        <v>48</v>
      </c>
      <c r="AM653">
        <v>9</v>
      </c>
      <c r="AN653">
        <v>12</v>
      </c>
      <c r="AO653">
        <v>2</v>
      </c>
      <c r="AP653">
        <v>1183</v>
      </c>
      <c r="AQ653">
        <v>44</v>
      </c>
      <c r="AR653">
        <v>115</v>
      </c>
      <c r="AS653">
        <v>6</v>
      </c>
      <c r="AT653">
        <v>1131</v>
      </c>
      <c r="AU653">
        <v>49</v>
      </c>
      <c r="AV653">
        <v>1237</v>
      </c>
      <c r="AW653">
        <v>55</v>
      </c>
      <c r="AX653">
        <v>9</v>
      </c>
      <c r="AY653">
        <v>0</v>
      </c>
      <c r="AZ653">
        <v>9</v>
      </c>
      <c r="BA653">
        <v>0</v>
      </c>
      <c r="BB653">
        <v>0</v>
      </c>
      <c r="BC653">
        <v>0</v>
      </c>
      <c r="BD653">
        <v>94</v>
      </c>
      <c r="BE653">
        <v>0</v>
      </c>
      <c r="BF653">
        <v>321</v>
      </c>
      <c r="BG653">
        <v>21</v>
      </c>
      <c r="BH653">
        <v>337</v>
      </c>
      <c r="BI653">
        <v>11</v>
      </c>
      <c r="BJ653">
        <v>155</v>
      </c>
      <c r="BK653">
        <v>0</v>
      </c>
      <c r="BL653">
        <v>623</v>
      </c>
      <c r="BM653">
        <v>34</v>
      </c>
      <c r="BN653">
        <v>615</v>
      </c>
      <c r="BO653">
        <v>32</v>
      </c>
      <c r="BP653">
        <v>8</v>
      </c>
      <c r="BQ653">
        <v>2</v>
      </c>
      <c r="BR653">
        <v>120</v>
      </c>
      <c r="BS653">
        <v>15</v>
      </c>
      <c r="BT653">
        <v>438</v>
      </c>
      <c r="BU653">
        <v>17</v>
      </c>
      <c r="BV653">
        <v>235</v>
      </c>
      <c r="BW653">
        <v>24</v>
      </c>
      <c r="BX653">
        <v>70</v>
      </c>
      <c r="BY653">
        <v>8</v>
      </c>
      <c r="BZ653">
        <v>77</v>
      </c>
      <c r="CA653">
        <v>8</v>
      </c>
      <c r="CB653">
        <v>147</v>
      </c>
      <c r="CC653">
        <v>20</v>
      </c>
      <c r="CD653">
        <v>545</v>
      </c>
      <c r="CE653">
        <v>27</v>
      </c>
      <c r="CF653">
        <v>545</v>
      </c>
      <c r="CG653">
        <v>8</v>
      </c>
      <c r="CH653">
        <v>55</v>
      </c>
      <c r="CI653">
        <v>1191</v>
      </c>
      <c r="CJ653">
        <v>971</v>
      </c>
      <c r="CK653">
        <v>458</v>
      </c>
      <c r="CL653">
        <v>1180</v>
      </c>
      <c r="CM653">
        <v>5</v>
      </c>
      <c r="CN653">
        <v>5</v>
      </c>
      <c r="CO653">
        <v>16</v>
      </c>
      <c r="CP653">
        <v>80</v>
      </c>
      <c r="CQ653">
        <v>137</v>
      </c>
      <c r="CR653">
        <v>10</v>
      </c>
      <c r="CS653">
        <v>67</v>
      </c>
      <c r="CT653">
        <v>47</v>
      </c>
      <c r="CU653">
        <v>9</v>
      </c>
      <c r="CV653">
        <v>35</v>
      </c>
      <c r="CW653">
        <v>26</v>
      </c>
      <c r="CX653">
        <v>176</v>
      </c>
      <c r="CY653">
        <v>25</v>
      </c>
      <c r="CZ653">
        <v>19</v>
      </c>
      <c r="DA653">
        <v>18</v>
      </c>
      <c r="DB653">
        <v>24</v>
      </c>
      <c r="DC653">
        <v>3</v>
      </c>
      <c r="DD653">
        <v>15</v>
      </c>
      <c r="DE653">
        <v>125</v>
      </c>
      <c r="DF653">
        <v>368</v>
      </c>
      <c r="DG653">
        <v>331</v>
      </c>
      <c r="DH653">
        <v>88</v>
      </c>
      <c r="DI653">
        <v>18</v>
      </c>
      <c r="DJ653">
        <v>15</v>
      </c>
      <c r="DK653">
        <v>19</v>
      </c>
      <c r="DL653">
        <v>5</v>
      </c>
      <c r="DM653">
        <v>1161</v>
      </c>
      <c r="DN653">
        <v>79</v>
      </c>
      <c r="DO653">
        <v>451</v>
      </c>
      <c r="DP653">
        <v>42</v>
      </c>
      <c r="DQ653">
        <v>7</v>
      </c>
      <c r="DR653">
        <v>5</v>
      </c>
      <c r="DS653">
        <v>8</v>
      </c>
      <c r="DT653">
        <v>0</v>
      </c>
      <c r="DU653">
        <v>6</v>
      </c>
      <c r="DV653">
        <v>5</v>
      </c>
      <c r="DW653">
        <v>493</v>
      </c>
      <c r="DX653" t="s">
        <v>1525</v>
      </c>
      <c r="DY653" t="s">
        <v>1071</v>
      </c>
      <c r="DZ653" t="s">
        <v>1806</v>
      </c>
      <c r="EA653" s="68" t="s">
        <v>700</v>
      </c>
      <c r="EB653">
        <v>56534</v>
      </c>
      <c r="EC653">
        <v>1.4</v>
      </c>
      <c r="ED653">
        <v>4.2</v>
      </c>
      <c r="EE653">
        <v>2.6</v>
      </c>
      <c r="EF653">
        <v>11.6</v>
      </c>
      <c r="EG653">
        <v>7</v>
      </c>
      <c r="EH653">
        <v>5.6</v>
      </c>
      <c r="EI653">
        <v>3</v>
      </c>
      <c r="EJ653">
        <v>3.5</v>
      </c>
      <c r="EK653">
        <v>10.5</v>
      </c>
      <c r="EL653">
        <v>2.6</v>
      </c>
      <c r="EM653">
        <v>2.1</v>
      </c>
      <c r="EN653">
        <v>6.9</v>
      </c>
      <c r="EO653">
        <v>2</v>
      </c>
      <c r="EP653">
        <v>1.8</v>
      </c>
      <c r="EQ653">
        <v>1.3</v>
      </c>
      <c r="ER653">
        <v>100</v>
      </c>
      <c r="ES653">
        <v>100</v>
      </c>
      <c r="EU653">
        <v>100</v>
      </c>
      <c r="EV653">
        <v>18.3</v>
      </c>
      <c r="EW653">
        <v>25.8</v>
      </c>
      <c r="EX653">
        <v>1.4</v>
      </c>
      <c r="EY653">
        <v>1.4</v>
      </c>
      <c r="EZ653">
        <v>72.5</v>
      </c>
      <c r="FA653">
        <v>72.5</v>
      </c>
      <c r="FC653">
        <v>6.6</v>
      </c>
      <c r="FD653">
        <v>1.4</v>
      </c>
      <c r="FE653">
        <v>16.899999999999999</v>
      </c>
      <c r="FF653">
        <v>3.5</v>
      </c>
      <c r="FG653">
        <v>2.2000000000000002</v>
      </c>
      <c r="FH653">
        <v>10.7</v>
      </c>
      <c r="FI653">
        <v>2.2000000000000002</v>
      </c>
      <c r="FJ653">
        <v>2.2000000000000002</v>
      </c>
      <c r="FK653">
        <v>32.700000000000003</v>
      </c>
      <c r="FL653">
        <v>7.6</v>
      </c>
      <c r="FM653">
        <v>2.2000000000000002</v>
      </c>
      <c r="FN653">
        <v>4.5</v>
      </c>
      <c r="FO653">
        <v>8.5</v>
      </c>
      <c r="FP653">
        <v>6.4</v>
      </c>
      <c r="FQ653">
        <v>2.5</v>
      </c>
      <c r="FR653">
        <v>1.4</v>
      </c>
      <c r="FS653">
        <v>5</v>
      </c>
      <c r="FZ653" s="115" t="s">
        <v>1871</v>
      </c>
      <c r="GA653" s="115" t="s">
        <v>1871</v>
      </c>
      <c r="GB653" t="s">
        <v>1459</v>
      </c>
      <c r="GC653" s="68" t="s">
        <v>2364</v>
      </c>
    </row>
    <row r="654" spans="1:185" x14ac:dyDescent="0.25">
      <c r="A654">
        <v>56535</v>
      </c>
      <c r="B654">
        <v>1169</v>
      </c>
      <c r="C654">
        <v>58</v>
      </c>
      <c r="D654">
        <v>231</v>
      </c>
      <c r="E654">
        <v>2</v>
      </c>
      <c r="F654">
        <v>608</v>
      </c>
      <c r="G654">
        <v>56</v>
      </c>
      <c r="H654">
        <v>330</v>
      </c>
      <c r="I654">
        <v>0</v>
      </c>
      <c r="J654">
        <v>54</v>
      </c>
      <c r="K654">
        <v>0</v>
      </c>
      <c r="L654">
        <v>177</v>
      </c>
      <c r="M654">
        <v>2</v>
      </c>
      <c r="N654">
        <v>46</v>
      </c>
      <c r="O654">
        <v>5</v>
      </c>
      <c r="P654">
        <v>93</v>
      </c>
      <c r="Q654">
        <v>11</v>
      </c>
      <c r="R654">
        <v>91</v>
      </c>
      <c r="S654">
        <v>5</v>
      </c>
      <c r="T654">
        <v>156</v>
      </c>
      <c r="U654">
        <v>19</v>
      </c>
      <c r="V654">
        <v>222</v>
      </c>
      <c r="W654">
        <v>16</v>
      </c>
      <c r="X654">
        <v>587</v>
      </c>
      <c r="Y654">
        <v>31</v>
      </c>
      <c r="Z654">
        <v>582</v>
      </c>
      <c r="AA654">
        <v>27</v>
      </c>
      <c r="AB654">
        <v>1137</v>
      </c>
      <c r="AC654">
        <v>55</v>
      </c>
      <c r="AD654">
        <v>0</v>
      </c>
      <c r="AE654">
        <v>0</v>
      </c>
      <c r="AF654">
        <v>21</v>
      </c>
      <c r="AG654">
        <v>3</v>
      </c>
      <c r="AH654">
        <v>0</v>
      </c>
      <c r="AI654">
        <v>0</v>
      </c>
      <c r="AJ654">
        <v>0</v>
      </c>
      <c r="AK654">
        <v>0</v>
      </c>
      <c r="AL654">
        <v>11</v>
      </c>
      <c r="AM654">
        <v>0</v>
      </c>
      <c r="AN654">
        <v>30</v>
      </c>
      <c r="AO654">
        <v>0</v>
      </c>
      <c r="AP654">
        <v>1107</v>
      </c>
      <c r="AQ654">
        <v>55</v>
      </c>
      <c r="AR654">
        <v>199</v>
      </c>
      <c r="AS654">
        <v>9</v>
      </c>
      <c r="AT654">
        <v>970</v>
      </c>
      <c r="AU654">
        <v>49</v>
      </c>
      <c r="AV654">
        <v>1156</v>
      </c>
      <c r="AW654">
        <v>58</v>
      </c>
      <c r="AX654">
        <v>13</v>
      </c>
      <c r="AY654">
        <v>0</v>
      </c>
      <c r="AZ654">
        <v>8</v>
      </c>
      <c r="BA654">
        <v>0</v>
      </c>
      <c r="BB654">
        <v>5</v>
      </c>
      <c r="BC654">
        <v>0</v>
      </c>
      <c r="BD654">
        <v>120</v>
      </c>
      <c r="BE654">
        <v>11</v>
      </c>
      <c r="BF654">
        <v>294</v>
      </c>
      <c r="BG654">
        <v>18</v>
      </c>
      <c r="BH654">
        <v>304</v>
      </c>
      <c r="BI654">
        <v>22</v>
      </c>
      <c r="BJ654">
        <v>174</v>
      </c>
      <c r="BK654">
        <v>0</v>
      </c>
      <c r="BL654">
        <v>478</v>
      </c>
      <c r="BM654">
        <v>39</v>
      </c>
      <c r="BN654">
        <v>470</v>
      </c>
      <c r="BO654">
        <v>39</v>
      </c>
      <c r="BP654">
        <v>8</v>
      </c>
      <c r="BQ654">
        <v>0</v>
      </c>
      <c r="BR654">
        <v>130</v>
      </c>
      <c r="BS654">
        <v>17</v>
      </c>
      <c r="BT654">
        <v>358</v>
      </c>
      <c r="BU654">
        <v>28</v>
      </c>
      <c r="BV654">
        <v>145</v>
      </c>
      <c r="BW654">
        <v>12</v>
      </c>
      <c r="BX654">
        <v>105</v>
      </c>
      <c r="BY654">
        <v>16</v>
      </c>
      <c r="BZ654">
        <v>99</v>
      </c>
      <c r="CA654">
        <v>0</v>
      </c>
      <c r="CB654">
        <v>132</v>
      </c>
      <c r="CC654">
        <v>0</v>
      </c>
      <c r="CD654">
        <v>590</v>
      </c>
      <c r="CE654">
        <v>43</v>
      </c>
      <c r="CF654">
        <v>447</v>
      </c>
      <c r="CG654">
        <v>15</v>
      </c>
      <c r="CH654">
        <v>58</v>
      </c>
      <c r="CI654">
        <v>1111</v>
      </c>
      <c r="CJ654">
        <v>884</v>
      </c>
      <c r="CK654">
        <v>484</v>
      </c>
      <c r="CL654">
        <v>1125</v>
      </c>
      <c r="CM654">
        <v>61</v>
      </c>
      <c r="CN654">
        <v>6</v>
      </c>
      <c r="CO654">
        <v>8</v>
      </c>
      <c r="CP654">
        <v>39</v>
      </c>
      <c r="CQ654">
        <v>79</v>
      </c>
      <c r="CR654">
        <v>29</v>
      </c>
      <c r="CS654">
        <v>79</v>
      </c>
      <c r="CT654">
        <v>41</v>
      </c>
      <c r="CU654">
        <v>30</v>
      </c>
      <c r="CV654">
        <v>15</v>
      </c>
      <c r="CW654">
        <v>14</v>
      </c>
      <c r="CX654">
        <v>154</v>
      </c>
      <c r="CY654">
        <v>50</v>
      </c>
      <c r="CZ654">
        <v>18</v>
      </c>
      <c r="DA654">
        <v>28</v>
      </c>
      <c r="DB654">
        <v>19</v>
      </c>
      <c r="DC654">
        <v>12</v>
      </c>
      <c r="DD654">
        <v>39</v>
      </c>
      <c r="DE654">
        <v>194</v>
      </c>
      <c r="DF654">
        <v>333</v>
      </c>
      <c r="DG654">
        <v>299</v>
      </c>
      <c r="DH654">
        <v>78</v>
      </c>
      <c r="DI654">
        <v>16</v>
      </c>
      <c r="DJ654">
        <v>8</v>
      </c>
      <c r="DK654">
        <v>18</v>
      </c>
      <c r="DL654">
        <v>4</v>
      </c>
      <c r="DM654">
        <v>1124</v>
      </c>
      <c r="DN654">
        <v>101</v>
      </c>
      <c r="DO654">
        <v>424</v>
      </c>
      <c r="DP654">
        <v>103</v>
      </c>
      <c r="DQ654">
        <v>9</v>
      </c>
      <c r="DR654">
        <v>12</v>
      </c>
      <c r="DS654">
        <v>6</v>
      </c>
      <c r="DT654">
        <v>32</v>
      </c>
      <c r="DU654">
        <v>5</v>
      </c>
      <c r="DV654">
        <v>33</v>
      </c>
      <c r="DW654">
        <v>527</v>
      </c>
      <c r="DX654" t="s">
        <v>1520</v>
      </c>
      <c r="DY654" t="s">
        <v>1075</v>
      </c>
      <c r="DZ654" t="s">
        <v>1807</v>
      </c>
      <c r="EA654" s="68" t="s">
        <v>700</v>
      </c>
      <c r="EB654">
        <v>56535</v>
      </c>
      <c r="EC654">
        <v>1.8</v>
      </c>
      <c r="ED654">
        <v>27.1</v>
      </c>
      <c r="EE654">
        <v>1.4</v>
      </c>
      <c r="EF654">
        <v>10.8</v>
      </c>
      <c r="EG654">
        <v>10.7</v>
      </c>
      <c r="EH654">
        <v>6.3</v>
      </c>
      <c r="EI654">
        <v>8.9</v>
      </c>
      <c r="EJ654">
        <v>5.7</v>
      </c>
      <c r="EK654">
        <v>10.1</v>
      </c>
      <c r="EL654">
        <v>1.1000000000000001</v>
      </c>
      <c r="EM654">
        <v>3.2</v>
      </c>
      <c r="EN654">
        <v>5.2</v>
      </c>
      <c r="EO654">
        <v>2.9</v>
      </c>
      <c r="EP654">
        <v>2.4</v>
      </c>
      <c r="EQ654">
        <v>1.8</v>
      </c>
      <c r="ES654">
        <v>20.9</v>
      </c>
      <c r="EV654">
        <v>65.599999999999994</v>
      </c>
      <c r="EW654">
        <v>39.700000000000003</v>
      </c>
      <c r="EX654">
        <v>1.8</v>
      </c>
      <c r="EY654">
        <v>1.8</v>
      </c>
      <c r="EZ654">
        <v>60.4</v>
      </c>
      <c r="FA654">
        <v>76.900000000000006</v>
      </c>
      <c r="FB654">
        <v>97.3</v>
      </c>
      <c r="FC654">
        <v>3.8</v>
      </c>
      <c r="FD654">
        <v>2</v>
      </c>
      <c r="FE654">
        <v>10.3</v>
      </c>
      <c r="FF654">
        <v>5</v>
      </c>
      <c r="FG654">
        <v>4.2</v>
      </c>
      <c r="FH654">
        <v>9.6</v>
      </c>
      <c r="FI654">
        <v>2.9</v>
      </c>
      <c r="FJ654">
        <v>3</v>
      </c>
      <c r="FK654">
        <v>76.900000000000006</v>
      </c>
      <c r="FL654">
        <v>9.3000000000000007</v>
      </c>
      <c r="FM654">
        <v>3.3</v>
      </c>
      <c r="FN654">
        <v>5.8</v>
      </c>
      <c r="FO654">
        <v>11.5</v>
      </c>
      <c r="FP654">
        <v>12.4</v>
      </c>
      <c r="FQ654">
        <v>3.3</v>
      </c>
      <c r="FR654">
        <v>2.5</v>
      </c>
      <c r="FS654">
        <v>9</v>
      </c>
      <c r="FZ654" s="115" t="s">
        <v>1871</v>
      </c>
      <c r="GA654" s="115" t="s">
        <v>1871</v>
      </c>
      <c r="GB654" t="s">
        <v>1460</v>
      </c>
      <c r="GC654" s="68" t="s">
        <v>2364</v>
      </c>
    </row>
    <row r="655" spans="1:185" x14ac:dyDescent="0.25">
      <c r="A655">
        <v>56537</v>
      </c>
      <c r="B655">
        <v>18585</v>
      </c>
      <c r="C655">
        <v>901</v>
      </c>
      <c r="D655">
        <v>4155</v>
      </c>
      <c r="E655">
        <v>284</v>
      </c>
      <c r="F655">
        <v>10425</v>
      </c>
      <c r="G655">
        <v>613</v>
      </c>
      <c r="H655">
        <v>4005</v>
      </c>
      <c r="I655">
        <v>4</v>
      </c>
      <c r="J655">
        <v>1397</v>
      </c>
      <c r="K655">
        <v>162</v>
      </c>
      <c r="L655">
        <v>2758</v>
      </c>
      <c r="M655">
        <v>122</v>
      </c>
      <c r="N655">
        <v>1569</v>
      </c>
      <c r="O655">
        <v>26</v>
      </c>
      <c r="P655">
        <v>1919</v>
      </c>
      <c r="Q655">
        <v>328</v>
      </c>
      <c r="R655">
        <v>1801</v>
      </c>
      <c r="S655">
        <v>101</v>
      </c>
      <c r="T655">
        <v>2101</v>
      </c>
      <c r="U655">
        <v>77</v>
      </c>
      <c r="V655">
        <v>3035</v>
      </c>
      <c r="W655">
        <v>81</v>
      </c>
      <c r="X655">
        <v>8969</v>
      </c>
      <c r="Y655">
        <v>578</v>
      </c>
      <c r="Z655">
        <v>9616</v>
      </c>
      <c r="AA655">
        <v>323</v>
      </c>
      <c r="AB655">
        <v>17763</v>
      </c>
      <c r="AC655">
        <v>837</v>
      </c>
      <c r="AD655">
        <v>361</v>
      </c>
      <c r="AE655">
        <v>0</v>
      </c>
      <c r="AF655">
        <v>116</v>
      </c>
      <c r="AG655">
        <v>4</v>
      </c>
      <c r="AH655">
        <v>123</v>
      </c>
      <c r="AI655">
        <v>0</v>
      </c>
      <c r="AJ655">
        <v>33</v>
      </c>
      <c r="AK655">
        <v>0</v>
      </c>
      <c r="AL655">
        <v>189</v>
      </c>
      <c r="AM655">
        <v>60</v>
      </c>
      <c r="AN655">
        <v>562</v>
      </c>
      <c r="AO655">
        <v>84</v>
      </c>
      <c r="AP655">
        <v>17289</v>
      </c>
      <c r="AQ655">
        <v>753</v>
      </c>
      <c r="AR655">
        <v>2702</v>
      </c>
      <c r="AS655">
        <v>11</v>
      </c>
      <c r="AT655">
        <v>15883</v>
      </c>
      <c r="AU655">
        <v>890</v>
      </c>
      <c r="AV655">
        <v>18184</v>
      </c>
      <c r="AW655">
        <v>829</v>
      </c>
      <c r="AX655">
        <v>401</v>
      </c>
      <c r="AY655">
        <v>72</v>
      </c>
      <c r="AZ655">
        <v>153</v>
      </c>
      <c r="BA655">
        <v>0</v>
      </c>
      <c r="BB655">
        <v>248</v>
      </c>
      <c r="BC655">
        <v>72</v>
      </c>
      <c r="BD655">
        <v>898</v>
      </c>
      <c r="BE655">
        <v>35</v>
      </c>
      <c r="BF655">
        <v>3297</v>
      </c>
      <c r="BG655">
        <v>110</v>
      </c>
      <c r="BH655">
        <v>5013</v>
      </c>
      <c r="BI655">
        <v>287</v>
      </c>
      <c r="BJ655">
        <v>3653</v>
      </c>
      <c r="BK655">
        <v>159</v>
      </c>
      <c r="BL655">
        <v>8670</v>
      </c>
      <c r="BM655">
        <v>579</v>
      </c>
      <c r="BN655">
        <v>8418</v>
      </c>
      <c r="BO655">
        <v>546</v>
      </c>
      <c r="BP655">
        <v>252</v>
      </c>
      <c r="BQ655">
        <v>33</v>
      </c>
      <c r="BR655">
        <v>1755</v>
      </c>
      <c r="BS655">
        <v>34</v>
      </c>
      <c r="BT655">
        <v>6104</v>
      </c>
      <c r="BU655">
        <v>338</v>
      </c>
      <c r="BV655">
        <v>2871</v>
      </c>
      <c r="BW655">
        <v>231</v>
      </c>
      <c r="BX655">
        <v>1450</v>
      </c>
      <c r="BY655">
        <v>44</v>
      </c>
      <c r="BZ655">
        <v>1474</v>
      </c>
      <c r="CA655">
        <v>19</v>
      </c>
      <c r="CB655">
        <v>2606</v>
      </c>
      <c r="CC655">
        <v>29</v>
      </c>
      <c r="CD655">
        <v>8859</v>
      </c>
      <c r="CE655">
        <v>812</v>
      </c>
      <c r="CF655">
        <v>6858</v>
      </c>
      <c r="CG655">
        <v>36</v>
      </c>
      <c r="CH655">
        <v>901</v>
      </c>
      <c r="CI655">
        <v>17684</v>
      </c>
      <c r="CJ655">
        <v>13945</v>
      </c>
      <c r="CK655">
        <v>7234</v>
      </c>
      <c r="CL655">
        <v>17107</v>
      </c>
      <c r="CM655">
        <v>623</v>
      </c>
      <c r="CN655">
        <v>138</v>
      </c>
      <c r="CO655">
        <v>275</v>
      </c>
      <c r="CP655">
        <v>695</v>
      </c>
      <c r="CQ655">
        <v>969</v>
      </c>
      <c r="CR655">
        <v>353</v>
      </c>
      <c r="CS655">
        <v>1077</v>
      </c>
      <c r="CT655">
        <v>671</v>
      </c>
      <c r="CU655">
        <v>112</v>
      </c>
      <c r="CV655">
        <v>396</v>
      </c>
      <c r="CW655">
        <v>621</v>
      </c>
      <c r="CX655">
        <v>2993</v>
      </c>
      <c r="CY655">
        <v>520</v>
      </c>
      <c r="CZ655">
        <v>424</v>
      </c>
      <c r="DA655">
        <v>350</v>
      </c>
      <c r="DB655">
        <v>451</v>
      </c>
      <c r="DC655">
        <v>296</v>
      </c>
      <c r="DD655">
        <v>608</v>
      </c>
      <c r="DE655">
        <v>3156</v>
      </c>
      <c r="DF655">
        <v>5015</v>
      </c>
      <c r="DG655">
        <v>4218</v>
      </c>
      <c r="DH655">
        <v>1415</v>
      </c>
      <c r="DI655">
        <v>207</v>
      </c>
      <c r="DJ655">
        <v>93</v>
      </c>
      <c r="DK655">
        <v>590</v>
      </c>
      <c r="DL655">
        <v>464</v>
      </c>
      <c r="DM655">
        <v>16023</v>
      </c>
      <c r="DN655">
        <v>2541</v>
      </c>
      <c r="DO655">
        <v>5647</v>
      </c>
      <c r="DP655">
        <v>2524</v>
      </c>
      <c r="DQ655">
        <v>251</v>
      </c>
      <c r="DR655">
        <v>289</v>
      </c>
      <c r="DS655">
        <v>428</v>
      </c>
      <c r="DT655">
        <v>242</v>
      </c>
      <c r="DU655">
        <v>207</v>
      </c>
      <c r="DV655">
        <v>955</v>
      </c>
      <c r="DW655">
        <v>8171</v>
      </c>
      <c r="DX655" t="s">
        <v>1525</v>
      </c>
      <c r="DY655" t="s">
        <v>1071</v>
      </c>
      <c r="DZ655" t="s">
        <v>1808</v>
      </c>
      <c r="EA655" s="68" t="s">
        <v>700</v>
      </c>
      <c r="EB655">
        <v>56537</v>
      </c>
      <c r="EC655">
        <v>1.6</v>
      </c>
      <c r="ED655">
        <v>6.8</v>
      </c>
      <c r="EE655">
        <v>2.8</v>
      </c>
      <c r="EF655">
        <v>1.7</v>
      </c>
      <c r="EG655">
        <v>7.9</v>
      </c>
      <c r="EH655">
        <v>3.3</v>
      </c>
      <c r="EI655">
        <v>2</v>
      </c>
      <c r="EJ655">
        <v>1.8</v>
      </c>
      <c r="EK655">
        <v>0.2</v>
      </c>
      <c r="EL655">
        <v>3.3</v>
      </c>
      <c r="EM655">
        <v>1.9</v>
      </c>
      <c r="EN655">
        <v>0.1</v>
      </c>
      <c r="EO655">
        <v>2.4</v>
      </c>
      <c r="EP655">
        <v>1.4</v>
      </c>
      <c r="EQ655">
        <v>1.5</v>
      </c>
      <c r="ER655">
        <v>4.7</v>
      </c>
      <c r="ES655">
        <v>5.0999999999999996</v>
      </c>
      <c r="ET655">
        <v>13.2</v>
      </c>
      <c r="EU655">
        <v>37.9</v>
      </c>
      <c r="EV655">
        <v>27.7</v>
      </c>
      <c r="EW655">
        <v>10.9</v>
      </c>
      <c r="EX655">
        <v>1.5</v>
      </c>
      <c r="EY655">
        <v>1.5</v>
      </c>
      <c r="EZ655">
        <v>20.6</v>
      </c>
      <c r="FA655">
        <v>10.8</v>
      </c>
      <c r="FB655">
        <v>31.4</v>
      </c>
      <c r="FC655">
        <v>0.5</v>
      </c>
      <c r="FD655">
        <v>1.8</v>
      </c>
      <c r="FE655">
        <v>4.8</v>
      </c>
      <c r="FF655">
        <v>1.9</v>
      </c>
      <c r="FG655">
        <v>2.7</v>
      </c>
      <c r="FH655">
        <v>3.2</v>
      </c>
      <c r="FI655">
        <v>2.2000000000000002</v>
      </c>
      <c r="FJ655">
        <v>2.2000000000000002</v>
      </c>
      <c r="FK655">
        <v>14.2</v>
      </c>
      <c r="FL655">
        <v>0.9</v>
      </c>
      <c r="FM655">
        <v>2.2999999999999998</v>
      </c>
      <c r="FN655">
        <v>3.6</v>
      </c>
      <c r="FO655">
        <v>2.8</v>
      </c>
      <c r="FP655">
        <v>0.7</v>
      </c>
      <c r="FQ655">
        <v>3.1</v>
      </c>
      <c r="FR655">
        <v>0.4</v>
      </c>
      <c r="FS655">
        <v>17</v>
      </c>
      <c r="FZ655" t="s">
        <v>1872</v>
      </c>
      <c r="GA655" t="s">
        <v>1871</v>
      </c>
      <c r="GB655" t="s">
        <v>1461</v>
      </c>
      <c r="GC655" s="68" t="s">
        <v>2364</v>
      </c>
    </row>
    <row r="656" spans="1:185" x14ac:dyDescent="0.25">
      <c r="A656">
        <v>56540</v>
      </c>
      <c r="B656">
        <v>2102</v>
      </c>
      <c r="C656">
        <v>154</v>
      </c>
      <c r="D656">
        <v>620</v>
      </c>
      <c r="E656">
        <v>53</v>
      </c>
      <c r="F656">
        <v>1117</v>
      </c>
      <c r="G656">
        <v>101</v>
      </c>
      <c r="H656">
        <v>365</v>
      </c>
      <c r="I656">
        <v>0</v>
      </c>
      <c r="J656">
        <v>124</v>
      </c>
      <c r="K656">
        <v>14</v>
      </c>
      <c r="L656">
        <v>496</v>
      </c>
      <c r="M656">
        <v>39</v>
      </c>
      <c r="N656">
        <v>83</v>
      </c>
      <c r="O656">
        <v>11</v>
      </c>
      <c r="P656">
        <v>207</v>
      </c>
      <c r="Q656">
        <v>21</v>
      </c>
      <c r="R656">
        <v>240</v>
      </c>
      <c r="S656">
        <v>45</v>
      </c>
      <c r="T656">
        <v>323</v>
      </c>
      <c r="U656">
        <v>11</v>
      </c>
      <c r="V656">
        <v>264</v>
      </c>
      <c r="W656">
        <v>13</v>
      </c>
      <c r="X656">
        <v>1041</v>
      </c>
      <c r="Y656">
        <v>71</v>
      </c>
      <c r="Z656">
        <v>1061</v>
      </c>
      <c r="AA656">
        <v>83</v>
      </c>
      <c r="AB656">
        <v>2019</v>
      </c>
      <c r="AC656">
        <v>154</v>
      </c>
      <c r="AD656">
        <v>4</v>
      </c>
      <c r="AE656">
        <v>0</v>
      </c>
      <c r="AF656">
        <v>42</v>
      </c>
      <c r="AG656">
        <v>0</v>
      </c>
      <c r="AH656">
        <v>5</v>
      </c>
      <c r="AI656">
        <v>0</v>
      </c>
      <c r="AJ656">
        <v>0</v>
      </c>
      <c r="AK656">
        <v>0</v>
      </c>
      <c r="AL656">
        <v>32</v>
      </c>
      <c r="AM656">
        <v>0</v>
      </c>
      <c r="AN656">
        <v>32</v>
      </c>
      <c r="AO656">
        <v>0</v>
      </c>
      <c r="AP656">
        <v>2018</v>
      </c>
      <c r="AQ656">
        <v>154</v>
      </c>
      <c r="AR656">
        <v>252</v>
      </c>
      <c r="AS656">
        <v>5</v>
      </c>
      <c r="AT656">
        <v>1850</v>
      </c>
      <c r="AU656">
        <v>149</v>
      </c>
      <c r="AV656">
        <v>2082</v>
      </c>
      <c r="AW656">
        <v>154</v>
      </c>
      <c r="AX656">
        <v>20</v>
      </c>
      <c r="AY656">
        <v>0</v>
      </c>
      <c r="AZ656">
        <v>17</v>
      </c>
      <c r="BA656">
        <v>0</v>
      </c>
      <c r="BB656">
        <v>3</v>
      </c>
      <c r="BC656">
        <v>0</v>
      </c>
      <c r="BD656">
        <v>119</v>
      </c>
      <c r="BE656">
        <v>27</v>
      </c>
      <c r="BF656">
        <v>474</v>
      </c>
      <c r="BG656">
        <v>25</v>
      </c>
      <c r="BH656">
        <v>543</v>
      </c>
      <c r="BI656">
        <v>20</v>
      </c>
      <c r="BJ656">
        <v>263</v>
      </c>
      <c r="BK656">
        <v>18</v>
      </c>
      <c r="BL656">
        <v>977</v>
      </c>
      <c r="BM656">
        <v>88</v>
      </c>
      <c r="BN656">
        <v>912</v>
      </c>
      <c r="BO656">
        <v>80</v>
      </c>
      <c r="BP656">
        <v>65</v>
      </c>
      <c r="BQ656">
        <v>8</v>
      </c>
      <c r="BR656">
        <v>140</v>
      </c>
      <c r="BS656">
        <v>13</v>
      </c>
      <c r="BT656">
        <v>720</v>
      </c>
      <c r="BU656">
        <v>50</v>
      </c>
      <c r="BV656">
        <v>281</v>
      </c>
      <c r="BW656">
        <v>38</v>
      </c>
      <c r="BX656">
        <v>116</v>
      </c>
      <c r="BY656">
        <v>13</v>
      </c>
      <c r="BZ656">
        <v>224</v>
      </c>
      <c r="CA656">
        <v>59</v>
      </c>
      <c r="CB656">
        <v>361</v>
      </c>
      <c r="CC656">
        <v>73</v>
      </c>
      <c r="CD656">
        <v>1089</v>
      </c>
      <c r="CE656">
        <v>68</v>
      </c>
      <c r="CF656">
        <v>649</v>
      </c>
      <c r="CG656">
        <v>13</v>
      </c>
      <c r="CH656">
        <v>154</v>
      </c>
      <c r="CI656">
        <v>1948</v>
      </c>
      <c r="CJ656">
        <v>1380</v>
      </c>
      <c r="CK656">
        <v>918</v>
      </c>
      <c r="CL656">
        <v>1957</v>
      </c>
      <c r="CM656">
        <v>91</v>
      </c>
      <c r="CN656">
        <v>45</v>
      </c>
      <c r="CO656">
        <v>95</v>
      </c>
      <c r="CP656">
        <v>50</v>
      </c>
      <c r="CQ656">
        <v>105</v>
      </c>
      <c r="CR656">
        <v>75</v>
      </c>
      <c r="CS656">
        <v>141</v>
      </c>
      <c r="CT656">
        <v>49</v>
      </c>
      <c r="CU656">
        <v>15</v>
      </c>
      <c r="CV656">
        <v>12</v>
      </c>
      <c r="CW656">
        <v>53</v>
      </c>
      <c r="CX656">
        <v>287</v>
      </c>
      <c r="CY656">
        <v>53</v>
      </c>
      <c r="CZ656">
        <v>36</v>
      </c>
      <c r="DA656">
        <v>40</v>
      </c>
      <c r="DB656">
        <v>39</v>
      </c>
      <c r="DC656">
        <v>36</v>
      </c>
      <c r="DD656">
        <v>48</v>
      </c>
      <c r="DE656">
        <v>304</v>
      </c>
      <c r="DF656">
        <v>534</v>
      </c>
      <c r="DG656">
        <v>435</v>
      </c>
      <c r="DH656">
        <v>169</v>
      </c>
      <c r="DI656">
        <v>33</v>
      </c>
      <c r="DJ656">
        <v>8</v>
      </c>
      <c r="DK656">
        <v>66</v>
      </c>
      <c r="DL656">
        <v>42</v>
      </c>
      <c r="DM656">
        <v>1926</v>
      </c>
      <c r="DN656">
        <v>205</v>
      </c>
      <c r="DO656">
        <v>680</v>
      </c>
      <c r="DP656">
        <v>158</v>
      </c>
      <c r="DQ656">
        <v>25</v>
      </c>
      <c r="DR656">
        <v>22</v>
      </c>
      <c r="DS656">
        <v>23</v>
      </c>
      <c r="DT656">
        <v>16</v>
      </c>
      <c r="DU656">
        <v>11</v>
      </c>
      <c r="DV656">
        <v>39</v>
      </c>
      <c r="DW656">
        <v>838</v>
      </c>
      <c r="DX656" t="s">
        <v>1520</v>
      </c>
      <c r="DY656" t="s">
        <v>1075</v>
      </c>
      <c r="DZ656" t="s">
        <v>1809</v>
      </c>
      <c r="EA656" s="68" t="s">
        <v>700</v>
      </c>
      <c r="EB656">
        <v>56540</v>
      </c>
      <c r="EC656">
        <v>2.1</v>
      </c>
      <c r="ED656">
        <v>7.8</v>
      </c>
      <c r="EE656">
        <v>3.8</v>
      </c>
      <c r="EF656">
        <v>15</v>
      </c>
      <c r="EG656">
        <v>5.0999999999999996</v>
      </c>
      <c r="EH656">
        <v>7.4</v>
      </c>
      <c r="EI656">
        <v>3.2</v>
      </c>
      <c r="EJ656">
        <v>2.8</v>
      </c>
      <c r="EK656">
        <v>9.3000000000000007</v>
      </c>
      <c r="EL656">
        <v>3.8</v>
      </c>
      <c r="EM656">
        <v>2.9</v>
      </c>
      <c r="EN656">
        <v>4.7</v>
      </c>
      <c r="EO656">
        <v>2.2999999999999998</v>
      </c>
      <c r="EP656">
        <v>2.9</v>
      </c>
      <c r="EQ656">
        <v>2.2000000000000002</v>
      </c>
      <c r="ER656">
        <v>100</v>
      </c>
      <c r="ES656">
        <v>32.700000000000003</v>
      </c>
      <c r="ET656">
        <v>97.3</v>
      </c>
      <c r="EV656">
        <v>38.5</v>
      </c>
      <c r="EW656">
        <v>38.5</v>
      </c>
      <c r="EX656">
        <v>2.2000000000000002</v>
      </c>
      <c r="EY656">
        <v>2.1</v>
      </c>
      <c r="EZ656">
        <v>48.7</v>
      </c>
      <c r="FA656">
        <v>52.8</v>
      </c>
      <c r="FB656">
        <v>100</v>
      </c>
      <c r="FC656">
        <v>2.1</v>
      </c>
      <c r="FD656">
        <v>2.4</v>
      </c>
      <c r="FE656">
        <v>11.1</v>
      </c>
      <c r="FF656">
        <v>3.1</v>
      </c>
      <c r="FG656">
        <v>1.7</v>
      </c>
      <c r="FH656">
        <v>3.7</v>
      </c>
      <c r="FI656">
        <v>3.2</v>
      </c>
      <c r="FJ656">
        <v>2.9</v>
      </c>
      <c r="FK656">
        <v>18.600000000000001</v>
      </c>
      <c r="FL656">
        <v>5.5</v>
      </c>
      <c r="FM656">
        <v>2.5</v>
      </c>
      <c r="FN656">
        <v>6.8</v>
      </c>
      <c r="FO656">
        <v>6.3</v>
      </c>
      <c r="FP656">
        <v>8.4</v>
      </c>
      <c r="FQ656">
        <v>2.6</v>
      </c>
      <c r="FR656">
        <v>1.5</v>
      </c>
      <c r="FS656">
        <v>32</v>
      </c>
      <c r="FZ656" t="s">
        <v>1871</v>
      </c>
      <c r="GA656" t="s">
        <v>1872</v>
      </c>
      <c r="GB656" t="s">
        <v>1462</v>
      </c>
      <c r="GC656" s="68" t="s">
        <v>2364</v>
      </c>
    </row>
    <row r="657" spans="1:185" x14ac:dyDescent="0.25">
      <c r="A657">
        <v>56542</v>
      </c>
      <c r="B657">
        <v>2777</v>
      </c>
      <c r="C657">
        <v>81</v>
      </c>
      <c r="D657">
        <v>660</v>
      </c>
      <c r="E657">
        <v>14</v>
      </c>
      <c r="F657">
        <v>1474</v>
      </c>
      <c r="G657">
        <v>63</v>
      </c>
      <c r="H657">
        <v>643</v>
      </c>
      <c r="I657">
        <v>4</v>
      </c>
      <c r="J657">
        <v>184</v>
      </c>
      <c r="K657">
        <v>4</v>
      </c>
      <c r="L657">
        <v>476</v>
      </c>
      <c r="M657">
        <v>10</v>
      </c>
      <c r="N657">
        <v>201</v>
      </c>
      <c r="O657">
        <v>8</v>
      </c>
      <c r="P657">
        <v>241</v>
      </c>
      <c r="Q657">
        <v>12</v>
      </c>
      <c r="R657">
        <v>279</v>
      </c>
      <c r="S657">
        <v>25</v>
      </c>
      <c r="T657">
        <v>380</v>
      </c>
      <c r="U657">
        <v>3</v>
      </c>
      <c r="V657">
        <v>373</v>
      </c>
      <c r="W657">
        <v>15</v>
      </c>
      <c r="X657">
        <v>1386</v>
      </c>
      <c r="Y657">
        <v>62</v>
      </c>
      <c r="Z657">
        <v>1391</v>
      </c>
      <c r="AA657">
        <v>19</v>
      </c>
      <c r="AB657">
        <v>2608</v>
      </c>
      <c r="AC657">
        <v>75</v>
      </c>
      <c r="AD657">
        <v>15</v>
      </c>
      <c r="AE657">
        <v>6</v>
      </c>
      <c r="AF657">
        <v>38</v>
      </c>
      <c r="AG657">
        <v>0</v>
      </c>
      <c r="AH657">
        <v>15</v>
      </c>
      <c r="AI657">
        <v>0</v>
      </c>
      <c r="AJ657">
        <v>19</v>
      </c>
      <c r="AK657">
        <v>0</v>
      </c>
      <c r="AL657">
        <v>76</v>
      </c>
      <c r="AM657">
        <v>0</v>
      </c>
      <c r="AN657">
        <v>73</v>
      </c>
      <c r="AO657">
        <v>0</v>
      </c>
      <c r="AP657">
        <v>2568</v>
      </c>
      <c r="AQ657">
        <v>75</v>
      </c>
      <c r="AR657">
        <v>454</v>
      </c>
      <c r="AS657">
        <v>5</v>
      </c>
      <c r="AT657">
        <v>2323</v>
      </c>
      <c r="AU657">
        <v>76</v>
      </c>
      <c r="AV657">
        <v>2732</v>
      </c>
      <c r="AW657">
        <v>81</v>
      </c>
      <c r="AX657">
        <v>45</v>
      </c>
      <c r="AY657">
        <v>0</v>
      </c>
      <c r="AZ657">
        <v>26</v>
      </c>
      <c r="BA657">
        <v>0</v>
      </c>
      <c r="BB657">
        <v>19</v>
      </c>
      <c r="BC657">
        <v>0</v>
      </c>
      <c r="BD657">
        <v>154</v>
      </c>
      <c r="BE657">
        <v>0</v>
      </c>
      <c r="BF657">
        <v>631</v>
      </c>
      <c r="BG657">
        <v>41</v>
      </c>
      <c r="BH657">
        <v>646</v>
      </c>
      <c r="BI657">
        <v>7</v>
      </c>
      <c r="BJ657">
        <v>485</v>
      </c>
      <c r="BK657">
        <v>11</v>
      </c>
      <c r="BL657">
        <v>1246</v>
      </c>
      <c r="BM657">
        <v>62</v>
      </c>
      <c r="BN657">
        <v>1197</v>
      </c>
      <c r="BO657">
        <v>44</v>
      </c>
      <c r="BP657">
        <v>49</v>
      </c>
      <c r="BQ657">
        <v>18</v>
      </c>
      <c r="BR657">
        <v>228</v>
      </c>
      <c r="BS657">
        <v>1</v>
      </c>
      <c r="BT657">
        <v>855</v>
      </c>
      <c r="BU657">
        <v>36</v>
      </c>
      <c r="BV657">
        <v>412</v>
      </c>
      <c r="BW657">
        <v>26</v>
      </c>
      <c r="BX657">
        <v>207</v>
      </c>
      <c r="BY657">
        <v>1</v>
      </c>
      <c r="BZ657">
        <v>418</v>
      </c>
      <c r="CA657">
        <v>17</v>
      </c>
      <c r="CB657">
        <v>590</v>
      </c>
      <c r="CC657">
        <v>21</v>
      </c>
      <c r="CD657">
        <v>1246</v>
      </c>
      <c r="CE657">
        <v>45</v>
      </c>
      <c r="CF657">
        <v>936</v>
      </c>
      <c r="CG657">
        <v>15</v>
      </c>
      <c r="CH657">
        <v>81</v>
      </c>
      <c r="CI657">
        <v>2696</v>
      </c>
      <c r="CJ657">
        <v>1902</v>
      </c>
      <c r="CK657">
        <v>1345</v>
      </c>
      <c r="CL657">
        <v>2620</v>
      </c>
      <c r="CM657">
        <v>66</v>
      </c>
      <c r="CN657">
        <v>22</v>
      </c>
      <c r="CO657">
        <v>68</v>
      </c>
      <c r="CP657">
        <v>141</v>
      </c>
      <c r="CQ657">
        <v>134</v>
      </c>
      <c r="CR657">
        <v>33</v>
      </c>
      <c r="CS657">
        <v>184</v>
      </c>
      <c r="CT657">
        <v>63</v>
      </c>
      <c r="CU657">
        <v>26</v>
      </c>
      <c r="CV657">
        <v>51</v>
      </c>
      <c r="CW657">
        <v>78</v>
      </c>
      <c r="CX657">
        <v>407</v>
      </c>
      <c r="CY657">
        <v>99</v>
      </c>
      <c r="CZ657">
        <v>76</v>
      </c>
      <c r="DA657">
        <v>36</v>
      </c>
      <c r="DB657">
        <v>57</v>
      </c>
      <c r="DC657">
        <v>57</v>
      </c>
      <c r="DD657">
        <v>143</v>
      </c>
      <c r="DE657">
        <v>512</v>
      </c>
      <c r="DF657">
        <v>701</v>
      </c>
      <c r="DG657">
        <v>567</v>
      </c>
      <c r="DH657">
        <v>189</v>
      </c>
      <c r="DI657">
        <v>47</v>
      </c>
      <c r="DJ657">
        <v>33</v>
      </c>
      <c r="DK657">
        <v>87</v>
      </c>
      <c r="DL657">
        <v>59</v>
      </c>
      <c r="DM657">
        <v>2412</v>
      </c>
      <c r="DN657">
        <v>389</v>
      </c>
      <c r="DO657">
        <v>859</v>
      </c>
      <c r="DP657">
        <v>354</v>
      </c>
      <c r="DQ657">
        <v>39</v>
      </c>
      <c r="DR657">
        <v>20</v>
      </c>
      <c r="DS657">
        <v>47</v>
      </c>
      <c r="DT657">
        <v>29</v>
      </c>
      <c r="DU657">
        <v>33</v>
      </c>
      <c r="DV657">
        <v>129</v>
      </c>
      <c r="DW657">
        <v>1213</v>
      </c>
      <c r="DX657" t="s">
        <v>1520</v>
      </c>
      <c r="DY657" t="s">
        <v>1075</v>
      </c>
      <c r="DZ657" t="s">
        <v>1810</v>
      </c>
      <c r="EA657" s="68" t="s">
        <v>700</v>
      </c>
      <c r="EB657">
        <v>56542</v>
      </c>
      <c r="EC657">
        <v>1.1000000000000001</v>
      </c>
      <c r="ED657">
        <v>3</v>
      </c>
      <c r="EE657">
        <v>1.8</v>
      </c>
      <c r="EF657">
        <v>5.4</v>
      </c>
      <c r="EG657">
        <v>4.2</v>
      </c>
      <c r="EH657">
        <v>5.5</v>
      </c>
      <c r="EI657">
        <v>1.4</v>
      </c>
      <c r="EJ657">
        <v>5.0999999999999996</v>
      </c>
      <c r="EK657">
        <v>5.0999999999999996</v>
      </c>
      <c r="EL657">
        <v>1.5</v>
      </c>
      <c r="EM657">
        <v>1.8</v>
      </c>
      <c r="EN657">
        <v>0.7</v>
      </c>
      <c r="EO657">
        <v>1.9</v>
      </c>
      <c r="EP657">
        <v>0.8</v>
      </c>
      <c r="EQ657">
        <v>1.1000000000000001</v>
      </c>
      <c r="ER657">
        <v>60</v>
      </c>
      <c r="ES657">
        <v>34.9</v>
      </c>
      <c r="ET657">
        <v>56.2</v>
      </c>
      <c r="EU657">
        <v>49.9</v>
      </c>
      <c r="EV657">
        <v>20.399999999999999</v>
      </c>
      <c r="EW657">
        <v>21.1</v>
      </c>
      <c r="EX657">
        <v>1.1000000000000001</v>
      </c>
      <c r="EY657">
        <v>1.1000000000000001</v>
      </c>
      <c r="EZ657">
        <v>31.1</v>
      </c>
      <c r="FA657">
        <v>42.7</v>
      </c>
      <c r="FB657">
        <v>49.9</v>
      </c>
      <c r="FC657">
        <v>1.3</v>
      </c>
      <c r="FD657">
        <v>1.3</v>
      </c>
      <c r="FE657">
        <v>10.7</v>
      </c>
      <c r="FF657">
        <v>3.8</v>
      </c>
      <c r="FG657">
        <v>1.1000000000000001</v>
      </c>
      <c r="FH657">
        <v>1.7</v>
      </c>
      <c r="FI657">
        <v>2.1</v>
      </c>
      <c r="FJ657">
        <v>1.7</v>
      </c>
      <c r="FK657">
        <v>31.2</v>
      </c>
      <c r="FL657">
        <v>1.3</v>
      </c>
      <c r="FM657">
        <v>2.2000000000000002</v>
      </c>
      <c r="FN657">
        <v>4.5999999999999996</v>
      </c>
      <c r="FO657">
        <v>1.4</v>
      </c>
      <c r="FP657">
        <v>2.6</v>
      </c>
      <c r="FQ657">
        <v>2</v>
      </c>
      <c r="FR657">
        <v>1.5</v>
      </c>
      <c r="FS657">
        <v>15</v>
      </c>
      <c r="FZ657" s="115" t="s">
        <v>1871</v>
      </c>
      <c r="GA657" s="115" t="s">
        <v>1871</v>
      </c>
      <c r="GB657" t="s">
        <v>1463</v>
      </c>
      <c r="GC657" s="68" t="s">
        <v>2364</v>
      </c>
    </row>
    <row r="658" spans="1:185" x14ac:dyDescent="0.25">
      <c r="A658">
        <v>56544</v>
      </c>
      <c r="B658">
        <v>5471</v>
      </c>
      <c r="C658">
        <v>521</v>
      </c>
      <c r="D658">
        <v>1622</v>
      </c>
      <c r="E658">
        <v>257</v>
      </c>
      <c r="F658">
        <v>2941</v>
      </c>
      <c r="G658">
        <v>260</v>
      </c>
      <c r="H658">
        <v>908</v>
      </c>
      <c r="I658">
        <v>4</v>
      </c>
      <c r="J658">
        <v>497</v>
      </c>
      <c r="K658">
        <v>107</v>
      </c>
      <c r="L658">
        <v>1125</v>
      </c>
      <c r="M658">
        <v>150</v>
      </c>
      <c r="N658">
        <v>333</v>
      </c>
      <c r="O658">
        <v>30</v>
      </c>
      <c r="P658">
        <v>523</v>
      </c>
      <c r="Q658">
        <v>80</v>
      </c>
      <c r="R658">
        <v>591</v>
      </c>
      <c r="S658">
        <v>54</v>
      </c>
      <c r="T658">
        <v>725</v>
      </c>
      <c r="U658">
        <v>54</v>
      </c>
      <c r="V658">
        <v>769</v>
      </c>
      <c r="W658">
        <v>42</v>
      </c>
      <c r="X658">
        <v>2826</v>
      </c>
      <c r="Y658">
        <v>291</v>
      </c>
      <c r="Z658">
        <v>2645</v>
      </c>
      <c r="AA658">
        <v>230</v>
      </c>
      <c r="AB658">
        <v>5282</v>
      </c>
      <c r="AC658">
        <v>494</v>
      </c>
      <c r="AD658">
        <v>15</v>
      </c>
      <c r="AE658">
        <v>0</v>
      </c>
      <c r="AF658">
        <v>62</v>
      </c>
      <c r="AG658">
        <v>22</v>
      </c>
      <c r="AH658">
        <v>10</v>
      </c>
      <c r="AI658">
        <v>3</v>
      </c>
      <c r="AJ658">
        <v>43</v>
      </c>
      <c r="AK658">
        <v>0</v>
      </c>
      <c r="AL658">
        <v>57</v>
      </c>
      <c r="AM658">
        <v>2</v>
      </c>
      <c r="AN658">
        <v>159</v>
      </c>
      <c r="AO658">
        <v>0</v>
      </c>
      <c r="AP658">
        <v>5174</v>
      </c>
      <c r="AQ658">
        <v>494</v>
      </c>
      <c r="AR658">
        <v>715</v>
      </c>
      <c r="AS658">
        <v>21</v>
      </c>
      <c r="AT658">
        <v>4756</v>
      </c>
      <c r="AU658">
        <v>500</v>
      </c>
      <c r="AV658">
        <v>5433</v>
      </c>
      <c r="AW658">
        <v>518</v>
      </c>
      <c r="AX658">
        <v>38</v>
      </c>
      <c r="AY658">
        <v>3</v>
      </c>
      <c r="AZ658">
        <v>31</v>
      </c>
      <c r="BA658">
        <v>0</v>
      </c>
      <c r="BB658">
        <v>7</v>
      </c>
      <c r="BC658">
        <v>3</v>
      </c>
      <c r="BD658">
        <v>352</v>
      </c>
      <c r="BE658">
        <v>91</v>
      </c>
      <c r="BF658">
        <v>1179</v>
      </c>
      <c r="BG658">
        <v>56</v>
      </c>
      <c r="BH658">
        <v>1275</v>
      </c>
      <c r="BI658">
        <v>75</v>
      </c>
      <c r="BJ658">
        <v>710</v>
      </c>
      <c r="BK658">
        <v>12</v>
      </c>
      <c r="BL658">
        <v>2406</v>
      </c>
      <c r="BM658">
        <v>175</v>
      </c>
      <c r="BN658">
        <v>2329</v>
      </c>
      <c r="BO658">
        <v>172</v>
      </c>
      <c r="BP658">
        <v>77</v>
      </c>
      <c r="BQ658">
        <v>3</v>
      </c>
      <c r="BR658">
        <v>535</v>
      </c>
      <c r="BS658">
        <v>85</v>
      </c>
      <c r="BT658">
        <v>1818</v>
      </c>
      <c r="BU658">
        <v>130</v>
      </c>
      <c r="BV658">
        <v>642</v>
      </c>
      <c r="BW658">
        <v>53</v>
      </c>
      <c r="BX658">
        <v>481</v>
      </c>
      <c r="BY658">
        <v>77</v>
      </c>
      <c r="BZ658">
        <v>505</v>
      </c>
      <c r="CA658">
        <v>116</v>
      </c>
      <c r="CB658">
        <v>1012</v>
      </c>
      <c r="CC658">
        <v>132</v>
      </c>
      <c r="CD658">
        <v>2610</v>
      </c>
      <c r="CE658">
        <v>329</v>
      </c>
      <c r="CF658">
        <v>1803</v>
      </c>
      <c r="CG658">
        <v>59</v>
      </c>
      <c r="CH658">
        <v>521</v>
      </c>
      <c r="CI658">
        <v>4950</v>
      </c>
      <c r="CJ658">
        <v>3764</v>
      </c>
      <c r="CK658">
        <v>2032</v>
      </c>
      <c r="CL658">
        <v>4915</v>
      </c>
      <c r="CM658">
        <v>263</v>
      </c>
      <c r="CN658">
        <v>20</v>
      </c>
      <c r="CO658">
        <v>202</v>
      </c>
      <c r="CP658">
        <v>230</v>
      </c>
      <c r="CQ658">
        <v>474</v>
      </c>
      <c r="CR658">
        <v>44</v>
      </c>
      <c r="CS658">
        <v>283</v>
      </c>
      <c r="CT658">
        <v>171</v>
      </c>
      <c r="CU658">
        <v>18</v>
      </c>
      <c r="CV658">
        <v>73</v>
      </c>
      <c r="CW658">
        <v>131</v>
      </c>
      <c r="CX658">
        <v>570</v>
      </c>
      <c r="CY658">
        <v>143</v>
      </c>
      <c r="CZ658">
        <v>112</v>
      </c>
      <c r="DA658">
        <v>117</v>
      </c>
      <c r="DB658">
        <v>129</v>
      </c>
      <c r="DC658">
        <v>68</v>
      </c>
      <c r="DD658">
        <v>238</v>
      </c>
      <c r="DE658">
        <v>529</v>
      </c>
      <c r="DF658">
        <v>1497</v>
      </c>
      <c r="DG658">
        <v>1270</v>
      </c>
      <c r="DH658">
        <v>469</v>
      </c>
      <c r="DI658">
        <v>73</v>
      </c>
      <c r="DJ658">
        <v>47</v>
      </c>
      <c r="DK658">
        <v>154</v>
      </c>
      <c r="DL658">
        <v>91</v>
      </c>
      <c r="DM658">
        <v>4882</v>
      </c>
      <c r="DN658">
        <v>560</v>
      </c>
      <c r="DO658">
        <v>1683</v>
      </c>
      <c r="DP658">
        <v>343</v>
      </c>
      <c r="DQ658">
        <v>71</v>
      </c>
      <c r="DR658">
        <v>55</v>
      </c>
      <c r="DS658">
        <v>43</v>
      </c>
      <c r="DT658">
        <v>24</v>
      </c>
      <c r="DU658">
        <v>22</v>
      </c>
      <c r="DV658">
        <v>60</v>
      </c>
      <c r="DW658">
        <v>2026</v>
      </c>
      <c r="DX658" t="s">
        <v>1525</v>
      </c>
      <c r="DY658" t="s">
        <v>1018</v>
      </c>
      <c r="DZ658" t="s">
        <v>1811</v>
      </c>
      <c r="EA658" s="68" t="s">
        <v>700</v>
      </c>
      <c r="EB658">
        <v>56544</v>
      </c>
      <c r="EC658">
        <v>3.4</v>
      </c>
      <c r="ED658">
        <v>10.4</v>
      </c>
      <c r="EE658">
        <v>6.7</v>
      </c>
      <c r="EF658">
        <v>7.1</v>
      </c>
      <c r="EG658">
        <v>8.9</v>
      </c>
      <c r="EH658">
        <v>4.9000000000000004</v>
      </c>
      <c r="EI658">
        <v>2.5</v>
      </c>
      <c r="EJ658">
        <v>1.9</v>
      </c>
      <c r="EK658">
        <v>0.5</v>
      </c>
      <c r="EL658">
        <v>7.3</v>
      </c>
      <c r="EM658">
        <v>2.6</v>
      </c>
      <c r="EN658">
        <v>0.6</v>
      </c>
      <c r="EO658">
        <v>3.6</v>
      </c>
      <c r="EP658">
        <v>3.6</v>
      </c>
      <c r="EQ658">
        <v>3.4</v>
      </c>
      <c r="ER658">
        <v>56.2</v>
      </c>
      <c r="ES658">
        <v>32.799999999999997</v>
      </c>
      <c r="ET658">
        <v>40.299999999999997</v>
      </c>
      <c r="EU658">
        <v>32.1</v>
      </c>
      <c r="EV658">
        <v>7.4</v>
      </c>
      <c r="EW658">
        <v>10.4</v>
      </c>
      <c r="EX658">
        <v>3.5</v>
      </c>
      <c r="EY658">
        <v>3.4</v>
      </c>
      <c r="EZ658">
        <v>10.9</v>
      </c>
      <c r="FA658">
        <v>39.1</v>
      </c>
      <c r="FB658">
        <v>47.9</v>
      </c>
      <c r="FC658">
        <v>1.6</v>
      </c>
      <c r="FD658">
        <v>3.9</v>
      </c>
      <c r="FE658">
        <v>9.6999999999999993</v>
      </c>
      <c r="FF658">
        <v>2.5</v>
      </c>
      <c r="FG658">
        <v>2.2000000000000002</v>
      </c>
      <c r="FH658">
        <v>1.3</v>
      </c>
      <c r="FI658">
        <v>2.2999999999999998</v>
      </c>
      <c r="FJ658">
        <v>2.2999999999999998</v>
      </c>
      <c r="FK658">
        <v>4.5999999999999996</v>
      </c>
      <c r="FL658">
        <v>6.4</v>
      </c>
      <c r="FM658">
        <v>2.5</v>
      </c>
      <c r="FN658">
        <v>3.8</v>
      </c>
      <c r="FO658">
        <v>7.4</v>
      </c>
      <c r="FP658">
        <v>7.4</v>
      </c>
      <c r="FQ658">
        <v>5.7</v>
      </c>
      <c r="FR658">
        <v>1.2</v>
      </c>
      <c r="FS658">
        <v>85</v>
      </c>
      <c r="FZ658" s="115" t="s">
        <v>1871</v>
      </c>
      <c r="GA658" s="115" t="s">
        <v>1871</v>
      </c>
      <c r="GB658" t="s">
        <v>1464</v>
      </c>
      <c r="GC658" s="68" t="s">
        <v>2364</v>
      </c>
    </row>
    <row r="659" spans="1:185" x14ac:dyDescent="0.25">
      <c r="A659">
        <v>56547</v>
      </c>
      <c r="B659">
        <v>2730</v>
      </c>
      <c r="C659">
        <v>117</v>
      </c>
      <c r="D659">
        <v>856</v>
      </c>
      <c r="E659">
        <v>35</v>
      </c>
      <c r="F659">
        <v>1589</v>
      </c>
      <c r="G659">
        <v>82</v>
      </c>
      <c r="H659">
        <v>285</v>
      </c>
      <c r="I659">
        <v>0</v>
      </c>
      <c r="J659">
        <v>255</v>
      </c>
      <c r="K659">
        <v>12</v>
      </c>
      <c r="L659">
        <v>601</v>
      </c>
      <c r="M659">
        <v>23</v>
      </c>
      <c r="N659">
        <v>183</v>
      </c>
      <c r="O659">
        <v>2</v>
      </c>
      <c r="P659">
        <v>274</v>
      </c>
      <c r="Q659">
        <v>25</v>
      </c>
      <c r="R659">
        <v>400</v>
      </c>
      <c r="S659">
        <v>23</v>
      </c>
      <c r="T659">
        <v>431</v>
      </c>
      <c r="U659">
        <v>29</v>
      </c>
      <c r="V659">
        <v>301</v>
      </c>
      <c r="W659">
        <v>3</v>
      </c>
      <c r="X659">
        <v>1460</v>
      </c>
      <c r="Y659">
        <v>53</v>
      </c>
      <c r="Z659">
        <v>1270</v>
      </c>
      <c r="AA659">
        <v>64</v>
      </c>
      <c r="AB659">
        <v>2587</v>
      </c>
      <c r="AC659">
        <v>107</v>
      </c>
      <c r="AD659">
        <v>12</v>
      </c>
      <c r="AE659">
        <v>5</v>
      </c>
      <c r="AF659">
        <v>61</v>
      </c>
      <c r="AG659">
        <v>5</v>
      </c>
      <c r="AH659">
        <v>4</v>
      </c>
      <c r="AI659">
        <v>0</v>
      </c>
      <c r="AJ659">
        <v>22</v>
      </c>
      <c r="AK659">
        <v>0</v>
      </c>
      <c r="AL659">
        <v>44</v>
      </c>
      <c r="AM659">
        <v>0</v>
      </c>
      <c r="AN659">
        <v>132</v>
      </c>
      <c r="AO659">
        <v>0</v>
      </c>
      <c r="AP659">
        <v>2496</v>
      </c>
      <c r="AQ659">
        <v>107</v>
      </c>
      <c r="AR659">
        <v>239</v>
      </c>
      <c r="AS659">
        <v>9</v>
      </c>
      <c r="AT659">
        <v>2491</v>
      </c>
      <c r="AU659">
        <v>108</v>
      </c>
      <c r="AV659">
        <v>2710</v>
      </c>
      <c r="AW659">
        <v>117</v>
      </c>
      <c r="AX659">
        <v>20</v>
      </c>
      <c r="AY659">
        <v>0</v>
      </c>
      <c r="AZ659">
        <v>13</v>
      </c>
      <c r="BA659">
        <v>0</v>
      </c>
      <c r="BB659">
        <v>7</v>
      </c>
      <c r="BC659">
        <v>0</v>
      </c>
      <c r="BD659">
        <v>97</v>
      </c>
      <c r="BE659">
        <v>7</v>
      </c>
      <c r="BF659">
        <v>506</v>
      </c>
      <c r="BG659">
        <v>36</v>
      </c>
      <c r="BH659">
        <v>613</v>
      </c>
      <c r="BI659">
        <v>24</v>
      </c>
      <c r="BJ659">
        <v>475</v>
      </c>
      <c r="BK659">
        <v>13</v>
      </c>
      <c r="BL659">
        <v>1394</v>
      </c>
      <c r="BM659">
        <v>57</v>
      </c>
      <c r="BN659">
        <v>1353</v>
      </c>
      <c r="BO659">
        <v>53</v>
      </c>
      <c r="BP659">
        <v>41</v>
      </c>
      <c r="BQ659">
        <v>4</v>
      </c>
      <c r="BR659">
        <v>195</v>
      </c>
      <c r="BS659">
        <v>25</v>
      </c>
      <c r="BT659">
        <v>1062</v>
      </c>
      <c r="BU659">
        <v>30</v>
      </c>
      <c r="BV659">
        <v>366</v>
      </c>
      <c r="BW659">
        <v>31</v>
      </c>
      <c r="BX659">
        <v>161</v>
      </c>
      <c r="BY659">
        <v>21</v>
      </c>
      <c r="BZ659">
        <v>238</v>
      </c>
      <c r="CA659">
        <v>28</v>
      </c>
      <c r="CB659">
        <v>313</v>
      </c>
      <c r="CC659">
        <v>36</v>
      </c>
      <c r="CD659">
        <v>1027</v>
      </c>
      <c r="CE659">
        <v>55</v>
      </c>
      <c r="CF659">
        <v>1345</v>
      </c>
      <c r="CG659">
        <v>26</v>
      </c>
      <c r="CH659">
        <v>117</v>
      </c>
      <c r="CI659">
        <v>2613</v>
      </c>
      <c r="CJ659">
        <v>2190</v>
      </c>
      <c r="CK659">
        <v>810</v>
      </c>
      <c r="CL659">
        <v>2456</v>
      </c>
      <c r="CM659">
        <v>52</v>
      </c>
      <c r="CN659">
        <v>16</v>
      </c>
      <c r="CO659">
        <v>79</v>
      </c>
      <c r="CP659">
        <v>152</v>
      </c>
      <c r="CQ659">
        <v>169</v>
      </c>
      <c r="CR659">
        <v>91</v>
      </c>
      <c r="CS659">
        <v>128</v>
      </c>
      <c r="CT659">
        <v>76</v>
      </c>
      <c r="CU659">
        <v>8</v>
      </c>
      <c r="CV659">
        <v>94</v>
      </c>
      <c r="CW659">
        <v>143</v>
      </c>
      <c r="CX659">
        <v>355</v>
      </c>
      <c r="CY659">
        <v>53</v>
      </c>
      <c r="CZ659">
        <v>60</v>
      </c>
      <c r="DA659">
        <v>49</v>
      </c>
      <c r="DB659">
        <v>18</v>
      </c>
      <c r="DC659">
        <v>24</v>
      </c>
      <c r="DD659">
        <v>33</v>
      </c>
      <c r="DE659">
        <v>218</v>
      </c>
      <c r="DF659">
        <v>737</v>
      </c>
      <c r="DG659">
        <v>612</v>
      </c>
      <c r="DH659">
        <v>301</v>
      </c>
      <c r="DI659">
        <v>52</v>
      </c>
      <c r="DJ659">
        <v>38</v>
      </c>
      <c r="DK659">
        <v>73</v>
      </c>
      <c r="DL659">
        <v>56</v>
      </c>
      <c r="DM659">
        <v>2512</v>
      </c>
      <c r="DN659">
        <v>199</v>
      </c>
      <c r="DO659">
        <v>830</v>
      </c>
      <c r="DP659">
        <v>125</v>
      </c>
      <c r="DQ659">
        <v>30</v>
      </c>
      <c r="DR659">
        <v>19</v>
      </c>
      <c r="DS659">
        <v>6</v>
      </c>
      <c r="DT659">
        <v>3</v>
      </c>
      <c r="DU659">
        <v>15</v>
      </c>
      <c r="DV659">
        <v>28</v>
      </c>
      <c r="DW659">
        <v>955</v>
      </c>
      <c r="DX659" t="s">
        <v>1525</v>
      </c>
      <c r="DY659" t="s">
        <v>1029</v>
      </c>
      <c r="DZ659" t="s">
        <v>1812</v>
      </c>
      <c r="EA659" s="68" t="s">
        <v>700</v>
      </c>
      <c r="EB659">
        <v>56547</v>
      </c>
      <c r="EC659">
        <v>2.1</v>
      </c>
      <c r="ED659">
        <v>4.8</v>
      </c>
      <c r="EE659">
        <v>3.5</v>
      </c>
      <c r="EF659">
        <v>1.5</v>
      </c>
      <c r="EG659">
        <v>5.8</v>
      </c>
      <c r="EH659">
        <v>5.4</v>
      </c>
      <c r="EI659">
        <v>4.7</v>
      </c>
      <c r="EJ659">
        <v>1.6</v>
      </c>
      <c r="EK659">
        <v>8.8000000000000007</v>
      </c>
      <c r="EL659">
        <v>3.2</v>
      </c>
      <c r="EM659">
        <v>2.2000000000000002</v>
      </c>
      <c r="EN659">
        <v>6</v>
      </c>
      <c r="EO659">
        <v>2.2000000000000002</v>
      </c>
      <c r="EP659">
        <v>2.5</v>
      </c>
      <c r="EQ659">
        <v>2.2000000000000002</v>
      </c>
      <c r="ER659">
        <v>47.8</v>
      </c>
      <c r="ES659">
        <v>12.6</v>
      </c>
      <c r="ET659">
        <v>100</v>
      </c>
      <c r="EU659">
        <v>46.4</v>
      </c>
      <c r="EV659">
        <v>31.6</v>
      </c>
      <c r="EW659">
        <v>12.4</v>
      </c>
      <c r="EX659">
        <v>2.2999999999999998</v>
      </c>
      <c r="EY659">
        <v>2.1</v>
      </c>
      <c r="EZ659">
        <v>48.7</v>
      </c>
      <c r="FA659">
        <v>60.4</v>
      </c>
      <c r="FB659">
        <v>82.3</v>
      </c>
      <c r="FC659">
        <v>3.4</v>
      </c>
      <c r="FD659">
        <v>2.2999999999999998</v>
      </c>
      <c r="FE659">
        <v>6.5</v>
      </c>
      <c r="FF659">
        <v>4.0999999999999996</v>
      </c>
      <c r="FG659">
        <v>2.8</v>
      </c>
      <c r="FH659">
        <v>2.8</v>
      </c>
      <c r="FI659">
        <v>2.1</v>
      </c>
      <c r="FJ659">
        <v>2</v>
      </c>
      <c r="FK659">
        <v>13.7</v>
      </c>
      <c r="FL659">
        <v>6.4</v>
      </c>
      <c r="FM659">
        <v>1.9</v>
      </c>
      <c r="FN659">
        <v>4.8</v>
      </c>
      <c r="FO659">
        <v>7.3</v>
      </c>
      <c r="FP659">
        <v>5.7</v>
      </c>
      <c r="FQ659">
        <v>4.2</v>
      </c>
      <c r="FR659">
        <v>1.6</v>
      </c>
      <c r="FS659">
        <v>19</v>
      </c>
      <c r="FZ659" s="115" t="s">
        <v>1871</v>
      </c>
      <c r="GA659" s="115" t="s">
        <v>1871</v>
      </c>
      <c r="GB659" t="s">
        <v>1465</v>
      </c>
      <c r="GC659" s="68" t="s">
        <v>2364</v>
      </c>
    </row>
    <row r="660" spans="1:185" x14ac:dyDescent="0.25">
      <c r="A660">
        <v>56548</v>
      </c>
      <c r="B660">
        <v>760</v>
      </c>
      <c r="C660">
        <v>51</v>
      </c>
      <c r="D660">
        <v>170</v>
      </c>
      <c r="E660">
        <v>12</v>
      </c>
      <c r="F660">
        <v>448</v>
      </c>
      <c r="G660">
        <v>39</v>
      </c>
      <c r="H660">
        <v>142</v>
      </c>
      <c r="I660">
        <v>0</v>
      </c>
      <c r="J660">
        <v>58</v>
      </c>
      <c r="K660">
        <v>8</v>
      </c>
      <c r="L660">
        <v>112</v>
      </c>
      <c r="M660">
        <v>4</v>
      </c>
      <c r="N660">
        <v>70</v>
      </c>
      <c r="O660">
        <v>8</v>
      </c>
      <c r="P660">
        <v>94</v>
      </c>
      <c r="Q660">
        <v>12</v>
      </c>
      <c r="R660">
        <v>74</v>
      </c>
      <c r="S660">
        <v>6</v>
      </c>
      <c r="T660">
        <v>100</v>
      </c>
      <c r="U660">
        <v>11</v>
      </c>
      <c r="V660">
        <v>110</v>
      </c>
      <c r="W660">
        <v>2</v>
      </c>
      <c r="X660">
        <v>427</v>
      </c>
      <c r="Y660">
        <v>31</v>
      </c>
      <c r="Z660">
        <v>333</v>
      </c>
      <c r="AA660">
        <v>20</v>
      </c>
      <c r="AB660">
        <v>717</v>
      </c>
      <c r="AC660">
        <v>47</v>
      </c>
      <c r="AD660">
        <v>3</v>
      </c>
      <c r="AE660">
        <v>0</v>
      </c>
      <c r="AF660">
        <v>18</v>
      </c>
      <c r="AG660">
        <v>3</v>
      </c>
      <c r="AH660">
        <v>0</v>
      </c>
      <c r="AI660">
        <v>0</v>
      </c>
      <c r="AJ660">
        <v>4</v>
      </c>
      <c r="AK660">
        <v>0</v>
      </c>
      <c r="AL660">
        <v>18</v>
      </c>
      <c r="AM660">
        <v>1</v>
      </c>
      <c r="AN660">
        <v>61</v>
      </c>
      <c r="AO660">
        <v>0</v>
      </c>
      <c r="AP660">
        <v>660</v>
      </c>
      <c r="AQ660">
        <v>47</v>
      </c>
      <c r="AR660">
        <v>89</v>
      </c>
      <c r="AS660">
        <v>3</v>
      </c>
      <c r="AT660">
        <v>671</v>
      </c>
      <c r="AU660">
        <v>48</v>
      </c>
      <c r="AV660">
        <v>756</v>
      </c>
      <c r="AW660">
        <v>51</v>
      </c>
      <c r="AX660">
        <v>4</v>
      </c>
      <c r="AY660">
        <v>0</v>
      </c>
      <c r="AZ660">
        <v>4</v>
      </c>
      <c r="BA660">
        <v>0</v>
      </c>
      <c r="BB660">
        <v>0</v>
      </c>
      <c r="BC660">
        <v>0</v>
      </c>
      <c r="BD660">
        <v>93</v>
      </c>
      <c r="BE660">
        <v>13</v>
      </c>
      <c r="BF660">
        <v>103</v>
      </c>
      <c r="BG660">
        <v>6</v>
      </c>
      <c r="BH660">
        <v>219</v>
      </c>
      <c r="BI660">
        <v>10</v>
      </c>
      <c r="BJ660">
        <v>105</v>
      </c>
      <c r="BK660">
        <v>2</v>
      </c>
      <c r="BL660">
        <v>377</v>
      </c>
      <c r="BM660">
        <v>33</v>
      </c>
      <c r="BN660">
        <v>367</v>
      </c>
      <c r="BO660">
        <v>31</v>
      </c>
      <c r="BP660">
        <v>10</v>
      </c>
      <c r="BQ660">
        <v>2</v>
      </c>
      <c r="BR660">
        <v>71</v>
      </c>
      <c r="BS660">
        <v>6</v>
      </c>
      <c r="BT660">
        <v>260</v>
      </c>
      <c r="BU660">
        <v>12</v>
      </c>
      <c r="BV660">
        <v>123</v>
      </c>
      <c r="BW660">
        <v>22</v>
      </c>
      <c r="BX660">
        <v>65</v>
      </c>
      <c r="BY660">
        <v>5</v>
      </c>
      <c r="BZ660">
        <v>85</v>
      </c>
      <c r="CA660">
        <v>12</v>
      </c>
      <c r="CB660">
        <v>155</v>
      </c>
      <c r="CC660">
        <v>26</v>
      </c>
      <c r="CD660">
        <v>356</v>
      </c>
      <c r="CE660">
        <v>25</v>
      </c>
      <c r="CF660">
        <v>249</v>
      </c>
      <c r="CG660">
        <v>0</v>
      </c>
      <c r="CH660">
        <v>51</v>
      </c>
      <c r="CI660">
        <v>709</v>
      </c>
      <c r="CJ660">
        <v>555</v>
      </c>
      <c r="CK660">
        <v>287</v>
      </c>
      <c r="CL660">
        <v>718</v>
      </c>
      <c r="CM660">
        <v>21</v>
      </c>
      <c r="CN660">
        <v>0</v>
      </c>
      <c r="CO660">
        <v>66</v>
      </c>
      <c r="CP660">
        <v>28</v>
      </c>
      <c r="CQ660">
        <v>39</v>
      </c>
      <c r="CR660">
        <v>9</v>
      </c>
      <c r="CS660">
        <v>36</v>
      </c>
      <c r="CT660">
        <v>32</v>
      </c>
      <c r="CU660">
        <v>13</v>
      </c>
      <c r="CV660">
        <v>36</v>
      </c>
      <c r="CW660">
        <v>14</v>
      </c>
      <c r="CX660">
        <v>102</v>
      </c>
      <c r="CY660">
        <v>16</v>
      </c>
      <c r="CZ660">
        <v>7</v>
      </c>
      <c r="DA660">
        <v>0</v>
      </c>
      <c r="DB660">
        <v>20</v>
      </c>
      <c r="DC660">
        <v>13</v>
      </c>
      <c r="DD660">
        <v>29</v>
      </c>
      <c r="DE660">
        <v>155</v>
      </c>
      <c r="DF660">
        <v>199</v>
      </c>
      <c r="DG660">
        <v>161</v>
      </c>
      <c r="DH660">
        <v>62</v>
      </c>
      <c r="DI660">
        <v>19</v>
      </c>
      <c r="DJ660">
        <v>17</v>
      </c>
      <c r="DK660">
        <v>19</v>
      </c>
      <c r="DL660">
        <v>8</v>
      </c>
      <c r="DM660">
        <v>687</v>
      </c>
      <c r="DN660">
        <v>92</v>
      </c>
      <c r="DO660">
        <v>266</v>
      </c>
      <c r="DP660">
        <v>88</v>
      </c>
      <c r="DQ660">
        <v>9</v>
      </c>
      <c r="DR660">
        <v>4</v>
      </c>
      <c r="DS660">
        <v>16</v>
      </c>
      <c r="DT660">
        <v>3</v>
      </c>
      <c r="DU660">
        <v>2</v>
      </c>
      <c r="DV660">
        <v>46</v>
      </c>
      <c r="DW660">
        <v>354</v>
      </c>
      <c r="DX660" t="s">
        <v>1520</v>
      </c>
      <c r="DY660" t="s">
        <v>1069</v>
      </c>
      <c r="DZ660" t="s">
        <v>1813</v>
      </c>
      <c r="EA660" s="68" t="s">
        <v>700</v>
      </c>
      <c r="EB660">
        <v>56548</v>
      </c>
      <c r="EC660">
        <v>3.3</v>
      </c>
      <c r="ED660">
        <v>10.4</v>
      </c>
      <c r="EE660">
        <v>5.9</v>
      </c>
      <c r="EF660">
        <v>13.5</v>
      </c>
      <c r="EG660">
        <v>13.3</v>
      </c>
      <c r="EH660">
        <v>11.7</v>
      </c>
      <c r="EI660">
        <v>8.4</v>
      </c>
      <c r="EJ660">
        <v>2.2000000000000002</v>
      </c>
      <c r="EK660">
        <v>19.7</v>
      </c>
      <c r="EL660">
        <v>5.9</v>
      </c>
      <c r="EM660">
        <v>4.5999999999999996</v>
      </c>
      <c r="EN660">
        <v>11.6</v>
      </c>
      <c r="EO660">
        <v>4.5999999999999996</v>
      </c>
      <c r="EP660">
        <v>3.9</v>
      </c>
      <c r="EQ660">
        <v>3.5</v>
      </c>
      <c r="ER660">
        <v>100</v>
      </c>
      <c r="ES660">
        <v>23.4</v>
      </c>
      <c r="EU660">
        <v>100</v>
      </c>
      <c r="EV660">
        <v>19.899999999999999</v>
      </c>
      <c r="EW660">
        <v>24.6</v>
      </c>
      <c r="EX660">
        <v>3.8</v>
      </c>
      <c r="EY660">
        <v>3.3</v>
      </c>
      <c r="EZ660">
        <v>100</v>
      </c>
      <c r="FA660">
        <v>100</v>
      </c>
      <c r="FC660">
        <v>4.0999999999999996</v>
      </c>
      <c r="FD660">
        <v>3.7</v>
      </c>
      <c r="FE660">
        <v>14</v>
      </c>
      <c r="FF660">
        <v>7.4</v>
      </c>
      <c r="FG660">
        <v>3.5</v>
      </c>
      <c r="FH660">
        <v>3.9</v>
      </c>
      <c r="FI660">
        <v>4.7</v>
      </c>
      <c r="FJ660">
        <v>4.8</v>
      </c>
      <c r="FK660">
        <v>23.2</v>
      </c>
      <c r="FL660">
        <v>12.3</v>
      </c>
      <c r="FM660">
        <v>3.8</v>
      </c>
      <c r="FN660">
        <v>11.4</v>
      </c>
      <c r="FO660">
        <v>11.4</v>
      </c>
      <c r="FP660">
        <v>11</v>
      </c>
      <c r="FQ660">
        <v>4.3</v>
      </c>
      <c r="FR660">
        <v>6.8</v>
      </c>
      <c r="FS660">
        <v>12</v>
      </c>
      <c r="FZ660" s="115" t="s">
        <v>1871</v>
      </c>
      <c r="GA660" s="115" t="s">
        <v>1871</v>
      </c>
      <c r="GB660" t="s">
        <v>1466</v>
      </c>
      <c r="GC660" s="68" t="s">
        <v>2364</v>
      </c>
    </row>
    <row r="661" spans="1:185" x14ac:dyDescent="0.25">
      <c r="A661">
        <v>56549</v>
      </c>
      <c r="B661">
        <v>4822</v>
      </c>
      <c r="C661">
        <v>146</v>
      </c>
      <c r="D661">
        <v>1388</v>
      </c>
      <c r="E661">
        <v>21</v>
      </c>
      <c r="F661">
        <v>2782</v>
      </c>
      <c r="G661">
        <v>125</v>
      </c>
      <c r="H661">
        <v>652</v>
      </c>
      <c r="I661">
        <v>0</v>
      </c>
      <c r="J661">
        <v>409</v>
      </c>
      <c r="K661">
        <v>2</v>
      </c>
      <c r="L661">
        <v>979</v>
      </c>
      <c r="M661">
        <v>19</v>
      </c>
      <c r="N661">
        <v>351</v>
      </c>
      <c r="O661">
        <v>17</v>
      </c>
      <c r="P661">
        <v>482</v>
      </c>
      <c r="Q661">
        <v>44</v>
      </c>
      <c r="R661">
        <v>739</v>
      </c>
      <c r="S661">
        <v>13</v>
      </c>
      <c r="T661">
        <v>585</v>
      </c>
      <c r="U661">
        <v>19</v>
      </c>
      <c r="V661">
        <v>625</v>
      </c>
      <c r="W661">
        <v>32</v>
      </c>
      <c r="X661">
        <v>2392</v>
      </c>
      <c r="Y661">
        <v>93</v>
      </c>
      <c r="Z661">
        <v>2430</v>
      </c>
      <c r="AA661">
        <v>53</v>
      </c>
      <c r="AB661">
        <v>4614</v>
      </c>
      <c r="AC661">
        <v>139</v>
      </c>
      <c r="AD661">
        <v>20</v>
      </c>
      <c r="AE661">
        <v>0</v>
      </c>
      <c r="AF661">
        <v>122</v>
      </c>
      <c r="AG661">
        <v>1</v>
      </c>
      <c r="AH661">
        <v>21</v>
      </c>
      <c r="AI661">
        <v>2</v>
      </c>
      <c r="AJ661">
        <v>0</v>
      </c>
      <c r="AK661">
        <v>0</v>
      </c>
      <c r="AL661">
        <v>42</v>
      </c>
      <c r="AM661">
        <v>4</v>
      </c>
      <c r="AN661">
        <v>89</v>
      </c>
      <c r="AO661">
        <v>0</v>
      </c>
      <c r="AP661">
        <v>4540</v>
      </c>
      <c r="AQ661">
        <v>139</v>
      </c>
      <c r="AR661">
        <v>363</v>
      </c>
      <c r="AS661">
        <v>19</v>
      </c>
      <c r="AT661">
        <v>4459</v>
      </c>
      <c r="AU661">
        <v>127</v>
      </c>
      <c r="AV661">
        <v>4776</v>
      </c>
      <c r="AW661">
        <v>144</v>
      </c>
      <c r="AX661">
        <v>46</v>
      </c>
      <c r="AY661">
        <v>2</v>
      </c>
      <c r="AZ661">
        <v>18</v>
      </c>
      <c r="BA661">
        <v>0</v>
      </c>
      <c r="BB661">
        <v>28</v>
      </c>
      <c r="BC661">
        <v>2</v>
      </c>
      <c r="BD661">
        <v>192</v>
      </c>
      <c r="BE661">
        <v>9</v>
      </c>
      <c r="BF661">
        <v>943</v>
      </c>
      <c r="BG661">
        <v>41</v>
      </c>
      <c r="BH661">
        <v>1103</v>
      </c>
      <c r="BI661">
        <v>53</v>
      </c>
      <c r="BJ661">
        <v>845</v>
      </c>
      <c r="BK661">
        <v>5</v>
      </c>
      <c r="BL661">
        <v>2430</v>
      </c>
      <c r="BM661">
        <v>88</v>
      </c>
      <c r="BN661">
        <v>2384</v>
      </c>
      <c r="BO661">
        <v>60</v>
      </c>
      <c r="BP661">
        <v>46</v>
      </c>
      <c r="BQ661">
        <v>28</v>
      </c>
      <c r="BR661">
        <v>352</v>
      </c>
      <c r="BS661">
        <v>37</v>
      </c>
      <c r="BT661">
        <v>1910</v>
      </c>
      <c r="BU661">
        <v>41</v>
      </c>
      <c r="BV661">
        <v>573</v>
      </c>
      <c r="BW661">
        <v>56</v>
      </c>
      <c r="BX661">
        <v>299</v>
      </c>
      <c r="BY661">
        <v>28</v>
      </c>
      <c r="BZ661">
        <v>210</v>
      </c>
      <c r="CA661">
        <v>19</v>
      </c>
      <c r="CB661">
        <v>409</v>
      </c>
      <c r="CC661">
        <v>29</v>
      </c>
      <c r="CD661">
        <v>1726</v>
      </c>
      <c r="CE661">
        <v>76</v>
      </c>
      <c r="CF661">
        <v>2676</v>
      </c>
      <c r="CG661">
        <v>41</v>
      </c>
      <c r="CH661">
        <v>146</v>
      </c>
      <c r="CI661">
        <v>4676</v>
      </c>
      <c r="CJ661">
        <v>4137</v>
      </c>
      <c r="CK661">
        <v>1137</v>
      </c>
      <c r="CL661">
        <v>4343</v>
      </c>
      <c r="CM661">
        <v>135</v>
      </c>
      <c r="CN661">
        <v>10</v>
      </c>
      <c r="CO661">
        <v>118</v>
      </c>
      <c r="CP661">
        <v>259</v>
      </c>
      <c r="CQ661">
        <v>343</v>
      </c>
      <c r="CR661">
        <v>127</v>
      </c>
      <c r="CS661">
        <v>267</v>
      </c>
      <c r="CT661">
        <v>123</v>
      </c>
      <c r="CU661">
        <v>32</v>
      </c>
      <c r="CV661">
        <v>121</v>
      </c>
      <c r="CW661">
        <v>177</v>
      </c>
      <c r="CX661">
        <v>550</v>
      </c>
      <c r="CY661">
        <v>254</v>
      </c>
      <c r="CZ661">
        <v>167</v>
      </c>
      <c r="DA661">
        <v>71</v>
      </c>
      <c r="DB661">
        <v>25</v>
      </c>
      <c r="DC661">
        <v>23</v>
      </c>
      <c r="DD661">
        <v>66</v>
      </c>
      <c r="DE661">
        <v>484</v>
      </c>
      <c r="DF661">
        <v>1377</v>
      </c>
      <c r="DG661">
        <v>1178</v>
      </c>
      <c r="DH661">
        <v>512</v>
      </c>
      <c r="DI661">
        <v>129</v>
      </c>
      <c r="DJ661">
        <v>111</v>
      </c>
      <c r="DK661">
        <v>70</v>
      </c>
      <c r="DL661">
        <v>53</v>
      </c>
      <c r="DM661">
        <v>4505</v>
      </c>
      <c r="DN661">
        <v>222</v>
      </c>
      <c r="DO661">
        <v>1546</v>
      </c>
      <c r="DP661">
        <v>315</v>
      </c>
      <c r="DQ661">
        <v>39</v>
      </c>
      <c r="DR661">
        <v>31</v>
      </c>
      <c r="DS661">
        <v>58</v>
      </c>
      <c r="DT661">
        <v>75</v>
      </c>
      <c r="DU661">
        <v>6</v>
      </c>
      <c r="DV661">
        <v>51</v>
      </c>
      <c r="DW661">
        <v>1861</v>
      </c>
      <c r="DX661" t="s">
        <v>1525</v>
      </c>
      <c r="DY661" t="s">
        <v>1029</v>
      </c>
      <c r="DZ661" t="s">
        <v>1814</v>
      </c>
      <c r="EA661" s="68" t="s">
        <v>700</v>
      </c>
      <c r="EB661">
        <v>56549</v>
      </c>
      <c r="EC661">
        <v>1.3</v>
      </c>
      <c r="ED661">
        <v>0.8</v>
      </c>
      <c r="EE661">
        <v>1.8</v>
      </c>
      <c r="EF661">
        <v>5</v>
      </c>
      <c r="EG661">
        <v>7.7</v>
      </c>
      <c r="EH661">
        <v>1.6</v>
      </c>
      <c r="EI661">
        <v>2.6</v>
      </c>
      <c r="EJ661">
        <v>3.4</v>
      </c>
      <c r="EK661">
        <v>4.7</v>
      </c>
      <c r="EL661">
        <v>1.3</v>
      </c>
      <c r="EM661">
        <v>1.9</v>
      </c>
      <c r="EN661">
        <v>2.6</v>
      </c>
      <c r="EO661">
        <v>1.7</v>
      </c>
      <c r="EP661">
        <v>1.6</v>
      </c>
      <c r="EQ661">
        <v>1.3</v>
      </c>
      <c r="ER661">
        <v>48.7</v>
      </c>
      <c r="ES661">
        <v>2.6</v>
      </c>
      <c r="ET661">
        <v>17.399999999999999</v>
      </c>
      <c r="EV661">
        <v>22.5</v>
      </c>
      <c r="EW661">
        <v>17.8</v>
      </c>
      <c r="EX661">
        <v>1.3</v>
      </c>
      <c r="EY661">
        <v>1.3</v>
      </c>
      <c r="EZ661">
        <v>9.5</v>
      </c>
      <c r="FA661">
        <v>51.3</v>
      </c>
      <c r="FB661">
        <v>16.100000000000001</v>
      </c>
      <c r="FC661">
        <v>4.9000000000000004</v>
      </c>
      <c r="FD661">
        <v>1.3</v>
      </c>
      <c r="FE661">
        <v>4.3</v>
      </c>
      <c r="FF661">
        <v>2.8</v>
      </c>
      <c r="FG661">
        <v>3.7</v>
      </c>
      <c r="FH661">
        <v>1.1000000000000001</v>
      </c>
      <c r="FI661">
        <v>1.9</v>
      </c>
      <c r="FJ661">
        <v>1.3</v>
      </c>
      <c r="FK661">
        <v>38.200000000000003</v>
      </c>
      <c r="FL661">
        <v>7.2</v>
      </c>
      <c r="FM661">
        <v>1.3</v>
      </c>
      <c r="FN661">
        <v>6.1</v>
      </c>
      <c r="FO661">
        <v>7.3</v>
      </c>
      <c r="FP661">
        <v>5.4</v>
      </c>
      <c r="FQ661">
        <v>2.9</v>
      </c>
      <c r="FR661">
        <v>1</v>
      </c>
      <c r="FS661">
        <v>22</v>
      </c>
      <c r="FZ661" s="115" t="s">
        <v>1871</v>
      </c>
      <c r="GA661" s="115" t="s">
        <v>1871</v>
      </c>
      <c r="GB661" t="s">
        <v>1467</v>
      </c>
      <c r="GC661" s="68" t="s">
        <v>2364</v>
      </c>
    </row>
    <row r="662" spans="1:185" x14ac:dyDescent="0.25">
      <c r="A662">
        <v>56551</v>
      </c>
      <c r="B662">
        <v>1995</v>
      </c>
      <c r="C662">
        <v>117</v>
      </c>
      <c r="D662">
        <v>427</v>
      </c>
      <c r="E662">
        <v>26</v>
      </c>
      <c r="F662">
        <v>983</v>
      </c>
      <c r="G662">
        <v>91</v>
      </c>
      <c r="H662">
        <v>585</v>
      </c>
      <c r="I662">
        <v>0</v>
      </c>
      <c r="J662">
        <v>134</v>
      </c>
      <c r="K662">
        <v>0</v>
      </c>
      <c r="L662">
        <v>293</v>
      </c>
      <c r="M662">
        <v>26</v>
      </c>
      <c r="N662">
        <v>141</v>
      </c>
      <c r="O662">
        <v>18</v>
      </c>
      <c r="P662">
        <v>141</v>
      </c>
      <c r="Q662">
        <v>18</v>
      </c>
      <c r="R662">
        <v>183</v>
      </c>
      <c r="S662">
        <v>4</v>
      </c>
      <c r="T662">
        <v>242</v>
      </c>
      <c r="U662">
        <v>35</v>
      </c>
      <c r="V662">
        <v>276</v>
      </c>
      <c r="W662">
        <v>16</v>
      </c>
      <c r="X662">
        <v>1031</v>
      </c>
      <c r="Y662">
        <v>65</v>
      </c>
      <c r="Z662">
        <v>964</v>
      </c>
      <c r="AA662">
        <v>52</v>
      </c>
      <c r="AB662">
        <v>1936</v>
      </c>
      <c r="AC662">
        <v>110</v>
      </c>
      <c r="AD662">
        <v>6</v>
      </c>
      <c r="AE662">
        <v>0</v>
      </c>
      <c r="AF662">
        <v>13</v>
      </c>
      <c r="AG662">
        <v>7</v>
      </c>
      <c r="AH662">
        <v>6</v>
      </c>
      <c r="AI662">
        <v>0</v>
      </c>
      <c r="AJ662">
        <v>1</v>
      </c>
      <c r="AK662">
        <v>0</v>
      </c>
      <c r="AL662">
        <v>33</v>
      </c>
      <c r="AM662">
        <v>0</v>
      </c>
      <c r="AN662">
        <v>12</v>
      </c>
      <c r="AO662">
        <v>0</v>
      </c>
      <c r="AP662">
        <v>1926</v>
      </c>
      <c r="AQ662">
        <v>110</v>
      </c>
      <c r="AR662">
        <v>394</v>
      </c>
      <c r="AS662">
        <v>14</v>
      </c>
      <c r="AT662">
        <v>1601</v>
      </c>
      <c r="AU662">
        <v>103</v>
      </c>
      <c r="AV662">
        <v>1984</v>
      </c>
      <c r="AW662">
        <v>115</v>
      </c>
      <c r="AX662">
        <v>11</v>
      </c>
      <c r="AY662">
        <v>2</v>
      </c>
      <c r="AZ662">
        <v>9</v>
      </c>
      <c r="BA662">
        <v>0</v>
      </c>
      <c r="BB662">
        <v>2</v>
      </c>
      <c r="BC662">
        <v>2</v>
      </c>
      <c r="BD662">
        <v>141</v>
      </c>
      <c r="BE662">
        <v>3</v>
      </c>
      <c r="BF662">
        <v>449</v>
      </c>
      <c r="BG662">
        <v>33</v>
      </c>
      <c r="BH662">
        <v>562</v>
      </c>
      <c r="BI662">
        <v>27</v>
      </c>
      <c r="BJ662">
        <v>275</v>
      </c>
      <c r="BK662">
        <v>10</v>
      </c>
      <c r="BL662">
        <v>742</v>
      </c>
      <c r="BM662">
        <v>65</v>
      </c>
      <c r="BN662">
        <v>694</v>
      </c>
      <c r="BO662">
        <v>49</v>
      </c>
      <c r="BP662">
        <v>48</v>
      </c>
      <c r="BQ662">
        <v>16</v>
      </c>
      <c r="BR662">
        <v>241</v>
      </c>
      <c r="BS662">
        <v>26</v>
      </c>
      <c r="BT662">
        <v>505</v>
      </c>
      <c r="BU662">
        <v>31</v>
      </c>
      <c r="BV662">
        <v>273</v>
      </c>
      <c r="BW662">
        <v>47</v>
      </c>
      <c r="BX662">
        <v>205</v>
      </c>
      <c r="BY662">
        <v>13</v>
      </c>
      <c r="BZ662">
        <v>274</v>
      </c>
      <c r="CA662">
        <v>7</v>
      </c>
      <c r="CB662">
        <v>381</v>
      </c>
      <c r="CC662">
        <v>14</v>
      </c>
      <c r="CD662">
        <v>1079</v>
      </c>
      <c r="CE662">
        <v>90</v>
      </c>
      <c r="CF662">
        <v>527</v>
      </c>
      <c r="CG662">
        <v>13</v>
      </c>
      <c r="CH662">
        <v>117</v>
      </c>
      <c r="CI662">
        <v>1878</v>
      </c>
      <c r="CJ662">
        <v>1244</v>
      </c>
      <c r="CK662">
        <v>1103</v>
      </c>
      <c r="CL662">
        <v>1911</v>
      </c>
      <c r="CM662">
        <v>24</v>
      </c>
      <c r="CN662">
        <v>2</v>
      </c>
      <c r="CO662">
        <v>64</v>
      </c>
      <c r="CP662">
        <v>80</v>
      </c>
      <c r="CQ662">
        <v>113</v>
      </c>
      <c r="CR662">
        <v>7</v>
      </c>
      <c r="CS662">
        <v>77</v>
      </c>
      <c r="CT662">
        <v>42</v>
      </c>
      <c r="CU662">
        <v>12</v>
      </c>
      <c r="CV662">
        <v>50</v>
      </c>
      <c r="CW662">
        <v>24</v>
      </c>
      <c r="CX662">
        <v>182</v>
      </c>
      <c r="CY662">
        <v>58</v>
      </c>
      <c r="CZ662">
        <v>52</v>
      </c>
      <c r="DA662">
        <v>22</v>
      </c>
      <c r="DB662">
        <v>53</v>
      </c>
      <c r="DC662">
        <v>27</v>
      </c>
      <c r="DD662">
        <v>89</v>
      </c>
      <c r="DE662">
        <v>306</v>
      </c>
      <c r="DF662">
        <v>562</v>
      </c>
      <c r="DG662">
        <v>483</v>
      </c>
      <c r="DH662">
        <v>124</v>
      </c>
      <c r="DI662">
        <v>42</v>
      </c>
      <c r="DJ662">
        <v>29</v>
      </c>
      <c r="DK662">
        <v>37</v>
      </c>
      <c r="DL662">
        <v>21</v>
      </c>
      <c r="DM662">
        <v>1766</v>
      </c>
      <c r="DN662">
        <v>230</v>
      </c>
      <c r="DO662">
        <v>681</v>
      </c>
      <c r="DP662">
        <v>187</v>
      </c>
      <c r="DQ662">
        <v>45</v>
      </c>
      <c r="DR662">
        <v>28</v>
      </c>
      <c r="DS662">
        <v>9</v>
      </c>
      <c r="DT662">
        <v>9</v>
      </c>
      <c r="DU662">
        <v>19</v>
      </c>
      <c r="DV662">
        <v>64</v>
      </c>
      <c r="DW662">
        <v>868</v>
      </c>
      <c r="DX662" t="s">
        <v>1525</v>
      </c>
      <c r="DY662" t="s">
        <v>1071</v>
      </c>
      <c r="DZ662" t="s">
        <v>1815</v>
      </c>
      <c r="EA662" s="68" t="s">
        <v>700</v>
      </c>
      <c r="EB662">
        <v>56551</v>
      </c>
      <c r="EC662">
        <v>1.6</v>
      </c>
      <c r="ED662">
        <v>12.2</v>
      </c>
      <c r="EE662">
        <v>4.5</v>
      </c>
      <c r="EF662">
        <v>6.4</v>
      </c>
      <c r="EG662">
        <v>8</v>
      </c>
      <c r="EH662">
        <v>2.2999999999999998</v>
      </c>
      <c r="EI662">
        <v>5.9</v>
      </c>
      <c r="EJ662">
        <v>3.6</v>
      </c>
      <c r="EK662">
        <v>5.4</v>
      </c>
      <c r="EL662">
        <v>3.1</v>
      </c>
      <c r="EM662">
        <v>2.8</v>
      </c>
      <c r="EN662">
        <v>2.9</v>
      </c>
      <c r="EO662">
        <v>1.9</v>
      </c>
      <c r="EP662">
        <v>2</v>
      </c>
      <c r="EQ662">
        <v>1.6</v>
      </c>
      <c r="ER662">
        <v>88.8</v>
      </c>
      <c r="ES662">
        <v>38.9</v>
      </c>
      <c r="ET662">
        <v>88.8</v>
      </c>
      <c r="EU662">
        <v>100</v>
      </c>
      <c r="EV662">
        <v>37.9</v>
      </c>
      <c r="EW662">
        <v>62.8</v>
      </c>
      <c r="EX662">
        <v>1.6</v>
      </c>
      <c r="EY662">
        <v>1.6</v>
      </c>
      <c r="EZ662">
        <v>22.1</v>
      </c>
      <c r="FA662">
        <v>72.5</v>
      </c>
      <c r="FB662">
        <v>100</v>
      </c>
      <c r="FC662">
        <v>2.8</v>
      </c>
      <c r="FD662">
        <v>1.7</v>
      </c>
      <c r="FE662">
        <v>2.6</v>
      </c>
      <c r="FF662">
        <v>3.4</v>
      </c>
      <c r="FG662">
        <v>2.7</v>
      </c>
      <c r="FH662">
        <v>2.2999999999999998</v>
      </c>
      <c r="FI662">
        <v>2.7</v>
      </c>
      <c r="FJ662">
        <v>2.4</v>
      </c>
      <c r="FK662">
        <v>22.4</v>
      </c>
      <c r="FL662">
        <v>8.1</v>
      </c>
      <c r="FM662">
        <v>2.6</v>
      </c>
      <c r="FN662">
        <v>6.4</v>
      </c>
      <c r="FO662">
        <v>5</v>
      </c>
      <c r="FP662">
        <v>2.6</v>
      </c>
      <c r="FQ662">
        <v>2.5</v>
      </c>
      <c r="FR662">
        <v>2.4</v>
      </c>
      <c r="FS662">
        <v>6</v>
      </c>
      <c r="FZ662" s="115" t="s">
        <v>1871</v>
      </c>
      <c r="GA662" s="115" t="s">
        <v>1871</v>
      </c>
      <c r="GB662" t="s">
        <v>1468</v>
      </c>
      <c r="GC662" s="68" t="s">
        <v>2364</v>
      </c>
    </row>
    <row r="663" spans="1:185" x14ac:dyDescent="0.25">
      <c r="A663">
        <v>56554</v>
      </c>
      <c r="B663">
        <v>2714</v>
      </c>
      <c r="C663">
        <v>118</v>
      </c>
      <c r="D663">
        <v>710</v>
      </c>
      <c r="E663">
        <v>24</v>
      </c>
      <c r="F663">
        <v>1498</v>
      </c>
      <c r="G663">
        <v>94</v>
      </c>
      <c r="H663">
        <v>506</v>
      </c>
      <c r="I663">
        <v>0</v>
      </c>
      <c r="J663">
        <v>232</v>
      </c>
      <c r="K663">
        <v>11</v>
      </c>
      <c r="L663">
        <v>478</v>
      </c>
      <c r="M663">
        <v>13</v>
      </c>
      <c r="N663">
        <v>96</v>
      </c>
      <c r="O663">
        <v>11</v>
      </c>
      <c r="P663">
        <v>293</v>
      </c>
      <c r="Q663">
        <v>33</v>
      </c>
      <c r="R663">
        <v>277</v>
      </c>
      <c r="S663">
        <v>19</v>
      </c>
      <c r="T663">
        <v>376</v>
      </c>
      <c r="U663">
        <v>21</v>
      </c>
      <c r="V663">
        <v>456</v>
      </c>
      <c r="W663">
        <v>10</v>
      </c>
      <c r="X663">
        <v>1336</v>
      </c>
      <c r="Y663">
        <v>74</v>
      </c>
      <c r="Z663">
        <v>1378</v>
      </c>
      <c r="AA663">
        <v>44</v>
      </c>
      <c r="AB663">
        <v>2626</v>
      </c>
      <c r="AC663">
        <v>111</v>
      </c>
      <c r="AD663">
        <v>2</v>
      </c>
      <c r="AE663">
        <v>2</v>
      </c>
      <c r="AF663">
        <v>35</v>
      </c>
      <c r="AG663">
        <v>4</v>
      </c>
      <c r="AH663">
        <v>4</v>
      </c>
      <c r="AI663">
        <v>0</v>
      </c>
      <c r="AJ663">
        <v>23</v>
      </c>
      <c r="AK663">
        <v>1</v>
      </c>
      <c r="AL663">
        <v>21</v>
      </c>
      <c r="AM663">
        <v>0</v>
      </c>
      <c r="AN663">
        <v>86</v>
      </c>
      <c r="AO663">
        <v>11</v>
      </c>
      <c r="AP663">
        <v>2569</v>
      </c>
      <c r="AQ663">
        <v>103</v>
      </c>
      <c r="AR663">
        <v>330</v>
      </c>
      <c r="AS663">
        <v>2</v>
      </c>
      <c r="AT663">
        <v>2384</v>
      </c>
      <c r="AU663">
        <v>116</v>
      </c>
      <c r="AV663">
        <v>2699</v>
      </c>
      <c r="AW663">
        <v>116</v>
      </c>
      <c r="AX663">
        <v>15</v>
      </c>
      <c r="AY663">
        <v>2</v>
      </c>
      <c r="AZ663">
        <v>12</v>
      </c>
      <c r="BA663">
        <v>2</v>
      </c>
      <c r="BB663">
        <v>3</v>
      </c>
      <c r="BC663">
        <v>0</v>
      </c>
      <c r="BD663">
        <v>122</v>
      </c>
      <c r="BE663">
        <v>26</v>
      </c>
      <c r="BF663">
        <v>531</v>
      </c>
      <c r="BG663">
        <v>27</v>
      </c>
      <c r="BH663">
        <v>710</v>
      </c>
      <c r="BI663">
        <v>27</v>
      </c>
      <c r="BJ663">
        <v>545</v>
      </c>
      <c r="BK663">
        <v>3</v>
      </c>
      <c r="BL663">
        <v>1263</v>
      </c>
      <c r="BM663">
        <v>85</v>
      </c>
      <c r="BN663">
        <v>1216</v>
      </c>
      <c r="BO663">
        <v>78</v>
      </c>
      <c r="BP663">
        <v>47</v>
      </c>
      <c r="BQ663">
        <v>7</v>
      </c>
      <c r="BR663">
        <v>235</v>
      </c>
      <c r="BS663">
        <v>9</v>
      </c>
      <c r="BT663">
        <v>946</v>
      </c>
      <c r="BU663">
        <v>67</v>
      </c>
      <c r="BV663">
        <v>361</v>
      </c>
      <c r="BW663">
        <v>19</v>
      </c>
      <c r="BX663">
        <v>191</v>
      </c>
      <c r="BY663">
        <v>8</v>
      </c>
      <c r="BZ663">
        <v>161</v>
      </c>
      <c r="CA663">
        <v>7</v>
      </c>
      <c r="CB663">
        <v>284</v>
      </c>
      <c r="CC663">
        <v>17</v>
      </c>
      <c r="CD663">
        <v>1217</v>
      </c>
      <c r="CE663">
        <v>72</v>
      </c>
      <c r="CF663">
        <v>1193</v>
      </c>
      <c r="CG663">
        <v>24</v>
      </c>
      <c r="CH663">
        <v>118</v>
      </c>
      <c r="CI663">
        <v>2596</v>
      </c>
      <c r="CJ663">
        <v>2176</v>
      </c>
      <c r="CK663">
        <v>891</v>
      </c>
      <c r="CL663">
        <v>2538</v>
      </c>
      <c r="CM663">
        <v>45</v>
      </c>
      <c r="CN663">
        <v>0</v>
      </c>
      <c r="CO663">
        <v>85</v>
      </c>
      <c r="CP663">
        <v>118</v>
      </c>
      <c r="CQ663">
        <v>171</v>
      </c>
      <c r="CR663">
        <v>49</v>
      </c>
      <c r="CS663">
        <v>100</v>
      </c>
      <c r="CT663">
        <v>89</v>
      </c>
      <c r="CU663">
        <v>5</v>
      </c>
      <c r="CV663">
        <v>79</v>
      </c>
      <c r="CW663">
        <v>85</v>
      </c>
      <c r="CX663">
        <v>341</v>
      </c>
      <c r="CY663">
        <v>76</v>
      </c>
      <c r="CZ663">
        <v>55</v>
      </c>
      <c r="DA663">
        <v>66</v>
      </c>
      <c r="DB663">
        <v>19</v>
      </c>
      <c r="DC663">
        <v>12</v>
      </c>
      <c r="DD663">
        <v>59</v>
      </c>
      <c r="DE663">
        <v>304</v>
      </c>
      <c r="DF663">
        <v>786</v>
      </c>
      <c r="DG663">
        <v>671</v>
      </c>
      <c r="DH663">
        <v>222</v>
      </c>
      <c r="DI663">
        <v>45</v>
      </c>
      <c r="DJ663">
        <v>28</v>
      </c>
      <c r="DK663">
        <v>70</v>
      </c>
      <c r="DL663">
        <v>58</v>
      </c>
      <c r="DM663">
        <v>2490</v>
      </c>
      <c r="DN663">
        <v>257</v>
      </c>
      <c r="DO663">
        <v>977</v>
      </c>
      <c r="DP663">
        <v>113</v>
      </c>
      <c r="DQ663">
        <v>26</v>
      </c>
      <c r="DR663">
        <v>31</v>
      </c>
      <c r="DS663">
        <v>14</v>
      </c>
      <c r="DT663">
        <v>8</v>
      </c>
      <c r="DU663">
        <v>11</v>
      </c>
      <c r="DV663">
        <v>7</v>
      </c>
      <c r="DW663">
        <v>1090</v>
      </c>
      <c r="DX663" t="s">
        <v>1525</v>
      </c>
      <c r="DY663" t="s">
        <v>1018</v>
      </c>
      <c r="DZ663" t="s">
        <v>1816</v>
      </c>
      <c r="EA663" s="68" t="s">
        <v>700</v>
      </c>
      <c r="EB663">
        <v>56554</v>
      </c>
      <c r="EC663">
        <v>1.5</v>
      </c>
      <c r="ED663">
        <v>3.5</v>
      </c>
      <c r="EE663">
        <v>2.1</v>
      </c>
      <c r="EF663">
        <v>10.7</v>
      </c>
      <c r="EG663">
        <v>6.7</v>
      </c>
      <c r="EH663">
        <v>5.0999999999999996</v>
      </c>
      <c r="EI663">
        <v>3.2</v>
      </c>
      <c r="EJ663">
        <v>2.5</v>
      </c>
      <c r="EK663">
        <v>5.8</v>
      </c>
      <c r="EL663">
        <v>2</v>
      </c>
      <c r="EM663">
        <v>2.2000000000000002</v>
      </c>
      <c r="EN663">
        <v>3.4</v>
      </c>
      <c r="EO663">
        <v>1.9</v>
      </c>
      <c r="EP663">
        <v>1.7</v>
      </c>
      <c r="EQ663">
        <v>1.5</v>
      </c>
      <c r="ER663">
        <v>100</v>
      </c>
      <c r="ES663">
        <v>14.1</v>
      </c>
      <c r="ET663">
        <v>100</v>
      </c>
      <c r="EU663">
        <v>16.2</v>
      </c>
      <c r="EV663">
        <v>47.5</v>
      </c>
      <c r="EW663">
        <v>15.9</v>
      </c>
      <c r="EX663">
        <v>1.4</v>
      </c>
      <c r="EY663">
        <v>1.5</v>
      </c>
      <c r="EZ663">
        <v>18.8</v>
      </c>
      <c r="FA663">
        <v>23.7</v>
      </c>
      <c r="FB663">
        <v>100</v>
      </c>
      <c r="FC663">
        <v>0.9</v>
      </c>
      <c r="FD663">
        <v>1.7</v>
      </c>
      <c r="FE663">
        <v>10.8</v>
      </c>
      <c r="FF663">
        <v>2.8</v>
      </c>
      <c r="FG663">
        <v>2.4</v>
      </c>
      <c r="FH663">
        <v>0.6</v>
      </c>
      <c r="FI663">
        <v>2.4</v>
      </c>
      <c r="FJ663">
        <v>2.4</v>
      </c>
      <c r="FK663">
        <v>15.2</v>
      </c>
      <c r="FL663">
        <v>2.7</v>
      </c>
      <c r="FM663">
        <v>2.5</v>
      </c>
      <c r="FN663">
        <v>3.2</v>
      </c>
      <c r="FO663">
        <v>3.5</v>
      </c>
      <c r="FP663">
        <v>3.9</v>
      </c>
      <c r="FQ663">
        <v>2.2999999999999998</v>
      </c>
      <c r="FR663">
        <v>1.3</v>
      </c>
      <c r="FS663">
        <v>7</v>
      </c>
      <c r="FZ663" s="115" t="s">
        <v>1871</v>
      </c>
      <c r="GA663" s="115" t="s">
        <v>1871</v>
      </c>
      <c r="GB663" t="s">
        <v>1469</v>
      </c>
      <c r="GC663" s="68" t="s">
        <v>2364</v>
      </c>
    </row>
    <row r="664" spans="1:185" x14ac:dyDescent="0.25">
      <c r="A664">
        <v>56556</v>
      </c>
      <c r="B664">
        <v>1052</v>
      </c>
      <c r="C664">
        <v>76</v>
      </c>
      <c r="D664">
        <v>250</v>
      </c>
      <c r="E664">
        <v>35</v>
      </c>
      <c r="F664">
        <v>590</v>
      </c>
      <c r="G664">
        <v>41</v>
      </c>
      <c r="H664">
        <v>212</v>
      </c>
      <c r="I664">
        <v>0</v>
      </c>
      <c r="J664">
        <v>82</v>
      </c>
      <c r="K664">
        <v>0</v>
      </c>
      <c r="L664">
        <v>168</v>
      </c>
      <c r="M664">
        <v>35</v>
      </c>
      <c r="N664">
        <v>67</v>
      </c>
      <c r="O664">
        <v>11</v>
      </c>
      <c r="P664">
        <v>111</v>
      </c>
      <c r="Q664">
        <v>17</v>
      </c>
      <c r="R664">
        <v>83</v>
      </c>
      <c r="S664">
        <v>0</v>
      </c>
      <c r="T664">
        <v>150</v>
      </c>
      <c r="U664">
        <v>6</v>
      </c>
      <c r="V664">
        <v>179</v>
      </c>
      <c r="W664">
        <v>7</v>
      </c>
      <c r="X664">
        <v>535</v>
      </c>
      <c r="Y664">
        <v>46</v>
      </c>
      <c r="Z664">
        <v>517</v>
      </c>
      <c r="AA664">
        <v>30</v>
      </c>
      <c r="AB664">
        <v>1015</v>
      </c>
      <c r="AC664">
        <v>65</v>
      </c>
      <c r="AD664">
        <v>3</v>
      </c>
      <c r="AE664">
        <v>0</v>
      </c>
      <c r="AF664">
        <v>7</v>
      </c>
      <c r="AG664">
        <v>0</v>
      </c>
      <c r="AH664">
        <v>15</v>
      </c>
      <c r="AI664">
        <v>7</v>
      </c>
      <c r="AJ664">
        <v>4</v>
      </c>
      <c r="AK664">
        <v>4</v>
      </c>
      <c r="AL664">
        <v>8</v>
      </c>
      <c r="AM664">
        <v>0</v>
      </c>
      <c r="AN664">
        <v>28</v>
      </c>
      <c r="AO664">
        <v>4</v>
      </c>
      <c r="AP664">
        <v>1000</v>
      </c>
      <c r="AQ664">
        <v>65</v>
      </c>
      <c r="AR664">
        <v>159</v>
      </c>
      <c r="AS664">
        <v>12</v>
      </c>
      <c r="AT664">
        <v>893</v>
      </c>
      <c r="AU664">
        <v>64</v>
      </c>
      <c r="AV664">
        <v>1017</v>
      </c>
      <c r="AW664">
        <v>69</v>
      </c>
      <c r="AX664">
        <v>35</v>
      </c>
      <c r="AY664">
        <v>7</v>
      </c>
      <c r="AZ664">
        <v>5</v>
      </c>
      <c r="BA664">
        <v>0</v>
      </c>
      <c r="BB664">
        <v>30</v>
      </c>
      <c r="BC664">
        <v>7</v>
      </c>
      <c r="BD664">
        <v>68</v>
      </c>
      <c r="BE664">
        <v>6</v>
      </c>
      <c r="BF664">
        <v>280</v>
      </c>
      <c r="BG664">
        <v>2</v>
      </c>
      <c r="BH664">
        <v>277</v>
      </c>
      <c r="BI664">
        <v>18</v>
      </c>
      <c r="BJ664">
        <v>110</v>
      </c>
      <c r="BK664">
        <v>4</v>
      </c>
      <c r="BL664">
        <v>524</v>
      </c>
      <c r="BM664">
        <v>39</v>
      </c>
      <c r="BN664">
        <v>512</v>
      </c>
      <c r="BO664">
        <v>39</v>
      </c>
      <c r="BP664">
        <v>12</v>
      </c>
      <c r="BQ664">
        <v>0</v>
      </c>
      <c r="BR664">
        <v>66</v>
      </c>
      <c r="BS664">
        <v>2</v>
      </c>
      <c r="BT664">
        <v>375</v>
      </c>
      <c r="BU664">
        <v>34</v>
      </c>
      <c r="BV664">
        <v>163</v>
      </c>
      <c r="BW664">
        <v>5</v>
      </c>
      <c r="BX664">
        <v>52</v>
      </c>
      <c r="BY664">
        <v>2</v>
      </c>
      <c r="BZ664">
        <v>80</v>
      </c>
      <c r="CA664">
        <v>3</v>
      </c>
      <c r="CB664">
        <v>200</v>
      </c>
      <c r="CC664">
        <v>10</v>
      </c>
      <c r="CD664">
        <v>473</v>
      </c>
      <c r="CE664">
        <v>57</v>
      </c>
      <c r="CF664">
        <v>375</v>
      </c>
      <c r="CG664">
        <v>9</v>
      </c>
      <c r="CH664">
        <v>76</v>
      </c>
      <c r="CI664">
        <v>976</v>
      </c>
      <c r="CJ664">
        <v>669</v>
      </c>
      <c r="CK664">
        <v>454</v>
      </c>
      <c r="CL664">
        <v>938</v>
      </c>
      <c r="CM664">
        <v>86</v>
      </c>
      <c r="CN664">
        <v>21</v>
      </c>
      <c r="CO664">
        <v>56</v>
      </c>
      <c r="CP664">
        <v>35</v>
      </c>
      <c r="CQ664">
        <v>44</v>
      </c>
      <c r="CR664">
        <v>17</v>
      </c>
      <c r="CS664">
        <v>65</v>
      </c>
      <c r="CT664">
        <v>38</v>
      </c>
      <c r="CU664">
        <v>4</v>
      </c>
      <c r="CV664">
        <v>21</v>
      </c>
      <c r="CW664">
        <v>31</v>
      </c>
      <c r="CX664">
        <v>197</v>
      </c>
      <c r="CY664">
        <v>17</v>
      </c>
      <c r="CZ664">
        <v>21</v>
      </c>
      <c r="DA664">
        <v>14</v>
      </c>
      <c r="DB664">
        <v>14</v>
      </c>
      <c r="DC664">
        <v>10</v>
      </c>
      <c r="DD664">
        <v>18</v>
      </c>
      <c r="DE664">
        <v>195</v>
      </c>
      <c r="DF664">
        <v>264</v>
      </c>
      <c r="DG664">
        <v>224</v>
      </c>
      <c r="DH664">
        <v>87</v>
      </c>
      <c r="DI664">
        <v>22</v>
      </c>
      <c r="DJ664">
        <v>15</v>
      </c>
      <c r="DK664">
        <v>18</v>
      </c>
      <c r="DL664">
        <v>6</v>
      </c>
      <c r="DM664">
        <v>990</v>
      </c>
      <c r="DN664">
        <v>71</v>
      </c>
      <c r="DO664">
        <v>341</v>
      </c>
      <c r="DP664">
        <v>118</v>
      </c>
      <c r="DQ664">
        <v>16</v>
      </c>
      <c r="DR664">
        <v>6</v>
      </c>
      <c r="DS664">
        <v>19</v>
      </c>
      <c r="DT664">
        <v>5</v>
      </c>
      <c r="DU664">
        <v>2</v>
      </c>
      <c r="DV664">
        <v>48</v>
      </c>
      <c r="DW664">
        <v>459</v>
      </c>
      <c r="DX664" t="s">
        <v>1520</v>
      </c>
      <c r="DY664" t="s">
        <v>1075</v>
      </c>
      <c r="DZ664" t="s">
        <v>1817</v>
      </c>
      <c r="EA664" s="68" t="s">
        <v>700</v>
      </c>
      <c r="EB664">
        <v>56556</v>
      </c>
      <c r="EC664">
        <v>3.2</v>
      </c>
      <c r="ED664">
        <v>19.100000000000001</v>
      </c>
      <c r="EE664">
        <v>17.2</v>
      </c>
      <c r="EF664">
        <v>18.899999999999999</v>
      </c>
      <c r="EG664">
        <v>11.9</v>
      </c>
      <c r="EH664">
        <v>18.899999999999999</v>
      </c>
      <c r="EI664">
        <v>5.5</v>
      </c>
      <c r="EJ664">
        <v>3.8</v>
      </c>
      <c r="EK664">
        <v>12.9</v>
      </c>
      <c r="EL664">
        <v>12.7</v>
      </c>
      <c r="EM664">
        <v>3.5</v>
      </c>
      <c r="EN664">
        <v>7.9</v>
      </c>
      <c r="EO664">
        <v>4.8</v>
      </c>
      <c r="EP664">
        <v>3.4</v>
      </c>
      <c r="EQ664">
        <v>3</v>
      </c>
      <c r="ER664">
        <v>100</v>
      </c>
      <c r="ES664">
        <v>82.3</v>
      </c>
      <c r="ET664">
        <v>24.8</v>
      </c>
      <c r="EU664">
        <v>100</v>
      </c>
      <c r="EV664">
        <v>76.900000000000006</v>
      </c>
      <c r="EW664">
        <v>21.8</v>
      </c>
      <c r="EX664">
        <v>3</v>
      </c>
      <c r="EY664">
        <v>3.2</v>
      </c>
      <c r="EZ664">
        <v>23.4</v>
      </c>
      <c r="FA664">
        <v>97.3</v>
      </c>
      <c r="FB664">
        <v>25.7</v>
      </c>
      <c r="FC664">
        <v>7.9</v>
      </c>
      <c r="FD664">
        <v>3.5</v>
      </c>
      <c r="FE664">
        <v>11.8</v>
      </c>
      <c r="FF664">
        <v>0.9</v>
      </c>
      <c r="FG664">
        <v>3.8</v>
      </c>
      <c r="FH664">
        <v>5.5</v>
      </c>
      <c r="FI664">
        <v>3.8</v>
      </c>
      <c r="FJ664">
        <v>3.9</v>
      </c>
      <c r="FK664">
        <v>62.8</v>
      </c>
      <c r="FL664">
        <v>5.5</v>
      </c>
      <c r="FM664">
        <v>5.0999999999999996</v>
      </c>
      <c r="FN664">
        <v>4.4000000000000004</v>
      </c>
      <c r="FO664">
        <v>6.7</v>
      </c>
      <c r="FP664">
        <v>4.3</v>
      </c>
      <c r="FQ664">
        <v>5.5</v>
      </c>
      <c r="FR664">
        <v>3.8</v>
      </c>
      <c r="FS664">
        <v>4</v>
      </c>
      <c r="FZ664" t="s">
        <v>1871</v>
      </c>
      <c r="GA664" t="s">
        <v>1872</v>
      </c>
      <c r="GB664" t="s">
        <v>1470</v>
      </c>
      <c r="GC664" s="68" t="s">
        <v>2364</v>
      </c>
    </row>
    <row r="665" spans="1:185" x14ac:dyDescent="0.25">
      <c r="A665">
        <v>56557</v>
      </c>
      <c r="B665">
        <v>2807</v>
      </c>
      <c r="C665">
        <v>427</v>
      </c>
      <c r="D665">
        <v>869</v>
      </c>
      <c r="E665">
        <v>152</v>
      </c>
      <c r="F665">
        <v>1503</v>
      </c>
      <c r="G665">
        <v>263</v>
      </c>
      <c r="H665">
        <v>435</v>
      </c>
      <c r="I665">
        <v>12</v>
      </c>
      <c r="J665">
        <v>278</v>
      </c>
      <c r="K665">
        <v>35</v>
      </c>
      <c r="L665">
        <v>591</v>
      </c>
      <c r="M665">
        <v>117</v>
      </c>
      <c r="N665">
        <v>220</v>
      </c>
      <c r="O665">
        <v>36</v>
      </c>
      <c r="P665">
        <v>284</v>
      </c>
      <c r="Q665">
        <v>70</v>
      </c>
      <c r="R665">
        <v>289</v>
      </c>
      <c r="S665">
        <v>57</v>
      </c>
      <c r="T665">
        <v>318</v>
      </c>
      <c r="U665">
        <v>46</v>
      </c>
      <c r="V665">
        <v>392</v>
      </c>
      <c r="W665">
        <v>54</v>
      </c>
      <c r="X665">
        <v>1388</v>
      </c>
      <c r="Y665">
        <v>245</v>
      </c>
      <c r="Z665">
        <v>1419</v>
      </c>
      <c r="AA665">
        <v>182</v>
      </c>
      <c r="AB665">
        <v>1310</v>
      </c>
      <c r="AC665">
        <v>84</v>
      </c>
      <c r="AD665">
        <v>6</v>
      </c>
      <c r="AE665">
        <v>0</v>
      </c>
      <c r="AF665">
        <v>1097</v>
      </c>
      <c r="AG665">
        <v>282</v>
      </c>
      <c r="AH665">
        <v>16</v>
      </c>
      <c r="AI665">
        <v>0</v>
      </c>
      <c r="AJ665">
        <v>6</v>
      </c>
      <c r="AK665">
        <v>0</v>
      </c>
      <c r="AL665">
        <v>361</v>
      </c>
      <c r="AM665">
        <v>61</v>
      </c>
      <c r="AN665">
        <v>88</v>
      </c>
      <c r="AO665">
        <v>17</v>
      </c>
      <c r="AP665">
        <v>1282</v>
      </c>
      <c r="AQ665">
        <v>74</v>
      </c>
      <c r="AR665">
        <v>445</v>
      </c>
      <c r="AS665">
        <v>49</v>
      </c>
      <c r="AT665">
        <v>2362</v>
      </c>
      <c r="AU665">
        <v>378</v>
      </c>
      <c r="AV665">
        <v>2790</v>
      </c>
      <c r="AW665">
        <v>427</v>
      </c>
      <c r="AX665">
        <v>17</v>
      </c>
      <c r="AY665">
        <v>0</v>
      </c>
      <c r="AZ665">
        <v>12</v>
      </c>
      <c r="BA665">
        <v>0</v>
      </c>
      <c r="BB665">
        <v>5</v>
      </c>
      <c r="BC665">
        <v>0</v>
      </c>
      <c r="BD665">
        <v>203</v>
      </c>
      <c r="BE665">
        <v>20</v>
      </c>
      <c r="BF665">
        <v>705</v>
      </c>
      <c r="BG665">
        <v>119</v>
      </c>
      <c r="BH665">
        <v>631</v>
      </c>
      <c r="BI665">
        <v>96</v>
      </c>
      <c r="BJ665">
        <v>179</v>
      </c>
      <c r="BK665">
        <v>4</v>
      </c>
      <c r="BL665">
        <v>1176</v>
      </c>
      <c r="BM665">
        <v>195</v>
      </c>
      <c r="BN665">
        <v>1079</v>
      </c>
      <c r="BO665">
        <v>177</v>
      </c>
      <c r="BP665">
        <v>97</v>
      </c>
      <c r="BQ665">
        <v>18</v>
      </c>
      <c r="BR665">
        <v>327</v>
      </c>
      <c r="BS665">
        <v>68</v>
      </c>
      <c r="BT665">
        <v>825</v>
      </c>
      <c r="BU665">
        <v>149</v>
      </c>
      <c r="BV665">
        <v>365</v>
      </c>
      <c r="BW665">
        <v>50</v>
      </c>
      <c r="BX665">
        <v>313</v>
      </c>
      <c r="BY665">
        <v>64</v>
      </c>
      <c r="BZ665">
        <v>577</v>
      </c>
      <c r="CA665">
        <v>80</v>
      </c>
      <c r="CB665">
        <v>957</v>
      </c>
      <c r="CC665">
        <v>135</v>
      </c>
      <c r="CD665">
        <v>1223</v>
      </c>
      <c r="CE665">
        <v>256</v>
      </c>
      <c r="CF665">
        <v>597</v>
      </c>
      <c r="CG665">
        <v>36</v>
      </c>
      <c r="CH665">
        <v>427</v>
      </c>
      <c r="CI665">
        <v>2380</v>
      </c>
      <c r="CJ665">
        <v>1238</v>
      </c>
      <c r="CK665">
        <v>1467</v>
      </c>
      <c r="CL665">
        <v>2455</v>
      </c>
      <c r="CM665">
        <v>148</v>
      </c>
      <c r="CN665">
        <v>8</v>
      </c>
      <c r="CO665">
        <v>103</v>
      </c>
      <c r="CP665">
        <v>78</v>
      </c>
      <c r="CQ665">
        <v>68</v>
      </c>
      <c r="CR665">
        <v>14</v>
      </c>
      <c r="CS665">
        <v>103</v>
      </c>
      <c r="CT665">
        <v>72</v>
      </c>
      <c r="CU665">
        <v>12</v>
      </c>
      <c r="CV665">
        <v>41</v>
      </c>
      <c r="CW665">
        <v>34</v>
      </c>
      <c r="CX665">
        <v>266</v>
      </c>
      <c r="CY665">
        <v>287</v>
      </c>
      <c r="CZ665">
        <v>54</v>
      </c>
      <c r="DA665">
        <v>69</v>
      </c>
      <c r="DB665">
        <v>65</v>
      </c>
      <c r="DC665">
        <v>109</v>
      </c>
      <c r="DD665">
        <v>229</v>
      </c>
      <c r="DE665">
        <v>413</v>
      </c>
      <c r="DF665">
        <v>645</v>
      </c>
      <c r="DG665">
        <v>406</v>
      </c>
      <c r="DH665">
        <v>109</v>
      </c>
      <c r="DI665">
        <v>67</v>
      </c>
      <c r="DJ665">
        <v>45</v>
      </c>
      <c r="DK665">
        <v>172</v>
      </c>
      <c r="DL665">
        <v>102</v>
      </c>
      <c r="DM665">
        <v>2432</v>
      </c>
      <c r="DN665">
        <v>357</v>
      </c>
      <c r="DO665">
        <v>680</v>
      </c>
      <c r="DP665">
        <v>378</v>
      </c>
      <c r="DQ665">
        <v>83</v>
      </c>
      <c r="DR665">
        <v>46</v>
      </c>
      <c r="DS665">
        <v>62</v>
      </c>
      <c r="DT665">
        <v>38</v>
      </c>
      <c r="DU665">
        <v>24</v>
      </c>
      <c r="DV665">
        <v>108</v>
      </c>
      <c r="DW665">
        <v>1058</v>
      </c>
      <c r="DX665" t="s">
        <v>1518</v>
      </c>
      <c r="DY665" t="s">
        <v>1059</v>
      </c>
      <c r="DZ665" t="s">
        <v>1059</v>
      </c>
      <c r="EA665" s="68" t="s">
        <v>700</v>
      </c>
      <c r="EB665">
        <v>56557</v>
      </c>
      <c r="EC665">
        <v>2.2999999999999998</v>
      </c>
      <c r="ED665">
        <v>4.4000000000000004</v>
      </c>
      <c r="EE665">
        <v>5.9</v>
      </c>
      <c r="EF665">
        <v>6.4</v>
      </c>
      <c r="EG665">
        <v>6.8</v>
      </c>
      <c r="EH665">
        <v>6.3</v>
      </c>
      <c r="EI665">
        <v>4.5999999999999996</v>
      </c>
      <c r="EJ665">
        <v>3.8</v>
      </c>
      <c r="EK665">
        <v>3.6</v>
      </c>
      <c r="EL665">
        <v>4.7</v>
      </c>
      <c r="EM665">
        <v>2.7</v>
      </c>
      <c r="EN665">
        <v>1.9</v>
      </c>
      <c r="EO665">
        <v>2.9</v>
      </c>
      <c r="EP665">
        <v>2.7</v>
      </c>
      <c r="EQ665">
        <v>2.1</v>
      </c>
      <c r="ER665">
        <v>88.8</v>
      </c>
      <c r="ES665">
        <v>4.4000000000000004</v>
      </c>
      <c r="ET665">
        <v>54.4</v>
      </c>
      <c r="EU665">
        <v>88.8</v>
      </c>
      <c r="EV665">
        <v>6.3</v>
      </c>
      <c r="EW665">
        <v>13.3</v>
      </c>
      <c r="EX665">
        <v>2.1</v>
      </c>
      <c r="EY665">
        <v>2.4</v>
      </c>
      <c r="EZ665">
        <v>52.8</v>
      </c>
      <c r="FA665">
        <v>62.8</v>
      </c>
      <c r="FB665">
        <v>97.3</v>
      </c>
      <c r="FC665">
        <v>4.0999999999999996</v>
      </c>
      <c r="FD665">
        <v>2.5</v>
      </c>
      <c r="FE665">
        <v>4.3</v>
      </c>
      <c r="FF665">
        <v>3.5</v>
      </c>
      <c r="FG665">
        <v>3.5</v>
      </c>
      <c r="FH665">
        <v>2.2000000000000002</v>
      </c>
      <c r="FI665">
        <v>2.8</v>
      </c>
      <c r="FJ665">
        <v>3</v>
      </c>
      <c r="FK665">
        <v>10</v>
      </c>
      <c r="FL665">
        <v>6.9</v>
      </c>
      <c r="FM665">
        <v>3.7</v>
      </c>
      <c r="FN665">
        <v>4.9000000000000004</v>
      </c>
      <c r="FO665">
        <v>6.2</v>
      </c>
      <c r="FP665">
        <v>4.0999999999999996</v>
      </c>
      <c r="FQ665">
        <v>3.8</v>
      </c>
      <c r="FR665">
        <v>2.6</v>
      </c>
      <c r="FS665">
        <v>35</v>
      </c>
      <c r="FZ665" s="115" t="s">
        <v>1871</v>
      </c>
      <c r="GA665" s="115" t="s">
        <v>1871</v>
      </c>
      <c r="GB665" t="s">
        <v>1471</v>
      </c>
      <c r="GC665" s="68" t="s">
        <v>2364</v>
      </c>
    </row>
    <row r="666" spans="1:185" x14ac:dyDescent="0.25">
      <c r="A666">
        <v>56560</v>
      </c>
      <c r="B666">
        <v>43465</v>
      </c>
      <c r="C666">
        <v>1866</v>
      </c>
      <c r="D666">
        <v>11009</v>
      </c>
      <c r="E666">
        <v>468</v>
      </c>
      <c r="F666">
        <v>27453</v>
      </c>
      <c r="G666">
        <v>1398</v>
      </c>
      <c r="H666">
        <v>5003</v>
      </c>
      <c r="I666">
        <v>0</v>
      </c>
      <c r="J666">
        <v>3795</v>
      </c>
      <c r="K666">
        <v>168</v>
      </c>
      <c r="L666">
        <v>7214</v>
      </c>
      <c r="M666">
        <v>300</v>
      </c>
      <c r="N666">
        <v>8131</v>
      </c>
      <c r="O666">
        <v>321</v>
      </c>
      <c r="P666">
        <v>5832</v>
      </c>
      <c r="Q666">
        <v>515</v>
      </c>
      <c r="R666">
        <v>4867</v>
      </c>
      <c r="S666">
        <v>219</v>
      </c>
      <c r="T666">
        <v>4168</v>
      </c>
      <c r="U666">
        <v>189</v>
      </c>
      <c r="V666">
        <v>4455</v>
      </c>
      <c r="W666">
        <v>154</v>
      </c>
      <c r="X666">
        <v>21477</v>
      </c>
      <c r="Y666">
        <v>1083</v>
      </c>
      <c r="Z666">
        <v>21988</v>
      </c>
      <c r="AA666">
        <v>783</v>
      </c>
      <c r="AB666">
        <v>38825</v>
      </c>
      <c r="AC666">
        <v>1250</v>
      </c>
      <c r="AD666">
        <v>1778</v>
      </c>
      <c r="AE666">
        <v>178</v>
      </c>
      <c r="AF666">
        <v>626</v>
      </c>
      <c r="AG666">
        <v>153</v>
      </c>
      <c r="AH666">
        <v>556</v>
      </c>
      <c r="AI666">
        <v>68</v>
      </c>
      <c r="AJ666">
        <v>242</v>
      </c>
      <c r="AK666">
        <v>111</v>
      </c>
      <c r="AL666">
        <v>1431</v>
      </c>
      <c r="AM666">
        <v>106</v>
      </c>
      <c r="AN666">
        <v>2018</v>
      </c>
      <c r="AO666">
        <v>225</v>
      </c>
      <c r="AP666">
        <v>37405</v>
      </c>
      <c r="AQ666">
        <v>1171</v>
      </c>
      <c r="AR666">
        <v>4364</v>
      </c>
      <c r="AS666">
        <v>162</v>
      </c>
      <c r="AT666">
        <v>39101</v>
      </c>
      <c r="AU666">
        <v>1704</v>
      </c>
      <c r="AV666">
        <v>41005</v>
      </c>
      <c r="AW666">
        <v>1539</v>
      </c>
      <c r="AX666">
        <v>2460</v>
      </c>
      <c r="AY666">
        <v>327</v>
      </c>
      <c r="AZ666">
        <v>1050</v>
      </c>
      <c r="BA666">
        <v>129</v>
      </c>
      <c r="BB666">
        <v>1410</v>
      </c>
      <c r="BC666">
        <v>198</v>
      </c>
      <c r="BD666">
        <v>1132</v>
      </c>
      <c r="BE666">
        <v>53</v>
      </c>
      <c r="BF666">
        <v>5476</v>
      </c>
      <c r="BG666">
        <v>379</v>
      </c>
      <c r="BH666">
        <v>8643</v>
      </c>
      <c r="BI666">
        <v>450</v>
      </c>
      <c r="BJ666">
        <v>9074</v>
      </c>
      <c r="BK666">
        <v>195</v>
      </c>
      <c r="BL666">
        <v>22803</v>
      </c>
      <c r="BM666">
        <v>1067</v>
      </c>
      <c r="BN666">
        <v>22252</v>
      </c>
      <c r="BO666">
        <v>1013</v>
      </c>
      <c r="BP666">
        <v>551</v>
      </c>
      <c r="BQ666">
        <v>54</v>
      </c>
      <c r="BR666">
        <v>4650</v>
      </c>
      <c r="BS666">
        <v>331</v>
      </c>
      <c r="BT666">
        <v>14783</v>
      </c>
      <c r="BU666">
        <v>564</v>
      </c>
      <c r="BV666">
        <v>9416</v>
      </c>
      <c r="BW666">
        <v>536</v>
      </c>
      <c r="BX666">
        <v>3254</v>
      </c>
      <c r="BY666">
        <v>298</v>
      </c>
      <c r="BZ666">
        <v>5829</v>
      </c>
      <c r="CA666">
        <v>415</v>
      </c>
      <c r="CB666">
        <v>8672</v>
      </c>
      <c r="CC666">
        <v>658</v>
      </c>
      <c r="CD666">
        <v>16194</v>
      </c>
      <c r="CE666">
        <v>762</v>
      </c>
      <c r="CF666">
        <v>15314</v>
      </c>
      <c r="CG666">
        <v>303</v>
      </c>
      <c r="CH666">
        <v>1866</v>
      </c>
      <c r="CI666">
        <v>41599</v>
      </c>
      <c r="CJ666">
        <v>33991</v>
      </c>
      <c r="CK666">
        <v>12811</v>
      </c>
      <c r="CL666">
        <v>37927</v>
      </c>
      <c r="CM666">
        <v>2815</v>
      </c>
      <c r="CN666">
        <v>931</v>
      </c>
      <c r="CO666">
        <v>239</v>
      </c>
      <c r="CP666">
        <v>1539</v>
      </c>
      <c r="CQ666">
        <v>1949</v>
      </c>
      <c r="CR666">
        <v>858</v>
      </c>
      <c r="CS666">
        <v>2861</v>
      </c>
      <c r="CT666">
        <v>942</v>
      </c>
      <c r="CU666">
        <v>453</v>
      </c>
      <c r="CV666">
        <v>1719</v>
      </c>
      <c r="CW666">
        <v>1616</v>
      </c>
      <c r="CX666">
        <v>8119</v>
      </c>
      <c r="CY666">
        <v>2055</v>
      </c>
      <c r="CZ666">
        <v>962</v>
      </c>
      <c r="DA666">
        <v>864</v>
      </c>
      <c r="DB666">
        <v>767</v>
      </c>
      <c r="DC666">
        <v>546</v>
      </c>
      <c r="DD666">
        <v>1330</v>
      </c>
      <c r="DE666">
        <v>6540</v>
      </c>
      <c r="DF666">
        <v>10036</v>
      </c>
      <c r="DG666">
        <v>7942</v>
      </c>
      <c r="DH666">
        <v>3628</v>
      </c>
      <c r="DI666">
        <v>639</v>
      </c>
      <c r="DJ666">
        <v>433</v>
      </c>
      <c r="DK666">
        <v>1455</v>
      </c>
      <c r="DL666">
        <v>894</v>
      </c>
      <c r="DM666">
        <v>34575</v>
      </c>
      <c r="DN666">
        <v>8373</v>
      </c>
      <c r="DO666">
        <v>10362</v>
      </c>
      <c r="DP666">
        <v>6214</v>
      </c>
      <c r="DQ666">
        <v>625</v>
      </c>
      <c r="DR666">
        <v>536</v>
      </c>
      <c r="DS666">
        <v>772</v>
      </c>
      <c r="DT666">
        <v>510</v>
      </c>
      <c r="DU666">
        <v>620</v>
      </c>
      <c r="DV666">
        <v>2805</v>
      </c>
      <c r="DW666">
        <v>16576</v>
      </c>
      <c r="DX666" t="s">
        <v>1525</v>
      </c>
      <c r="DY666" t="s">
        <v>1029</v>
      </c>
      <c r="DZ666" t="s">
        <v>1818</v>
      </c>
      <c r="EA666" s="68" t="s">
        <v>700</v>
      </c>
      <c r="EB666">
        <v>56560</v>
      </c>
      <c r="EC666">
        <v>0.9</v>
      </c>
      <c r="ED666">
        <v>2.6</v>
      </c>
      <c r="EE666">
        <v>2.4</v>
      </c>
      <c r="EF666">
        <v>1.3</v>
      </c>
      <c r="EG666">
        <v>3</v>
      </c>
      <c r="EH666">
        <v>2.1</v>
      </c>
      <c r="EI666">
        <v>2.8</v>
      </c>
      <c r="EJ666">
        <v>1.8</v>
      </c>
      <c r="EK666">
        <v>0.6</v>
      </c>
      <c r="EL666">
        <v>1.8</v>
      </c>
      <c r="EM666">
        <v>1</v>
      </c>
      <c r="EN666">
        <v>0.3</v>
      </c>
      <c r="EO666">
        <v>1.2</v>
      </c>
      <c r="EP666">
        <v>1</v>
      </c>
      <c r="EQ666">
        <v>0.8</v>
      </c>
      <c r="ER666">
        <v>5.3</v>
      </c>
      <c r="ES666">
        <v>17.600000000000001</v>
      </c>
      <c r="ET666">
        <v>8.1999999999999993</v>
      </c>
      <c r="EU666">
        <v>23.3</v>
      </c>
      <c r="EV666">
        <v>6.4</v>
      </c>
      <c r="EW666">
        <v>6.9</v>
      </c>
      <c r="EX666">
        <v>0.7</v>
      </c>
      <c r="EY666">
        <v>0.9</v>
      </c>
      <c r="EZ666">
        <v>5.0999999999999996</v>
      </c>
      <c r="FA666">
        <v>9.6</v>
      </c>
      <c r="FB666">
        <v>5.0999999999999996</v>
      </c>
      <c r="FC666">
        <v>2.1</v>
      </c>
      <c r="FD666">
        <v>1</v>
      </c>
      <c r="FE666">
        <v>3.7</v>
      </c>
      <c r="FF666">
        <v>2.5</v>
      </c>
      <c r="FG666">
        <v>2</v>
      </c>
      <c r="FH666">
        <v>1.1000000000000001</v>
      </c>
      <c r="FI666">
        <v>1.1000000000000001</v>
      </c>
      <c r="FJ666">
        <v>1.1000000000000001</v>
      </c>
      <c r="FK666">
        <v>7.7</v>
      </c>
      <c r="FL666">
        <v>2.9</v>
      </c>
      <c r="FM666">
        <v>1.2</v>
      </c>
      <c r="FN666">
        <v>1.7</v>
      </c>
      <c r="FO666">
        <v>4</v>
      </c>
      <c r="FP666">
        <v>3</v>
      </c>
      <c r="FQ666">
        <v>1.6</v>
      </c>
      <c r="FR666">
        <v>1</v>
      </c>
      <c r="FS666">
        <v>183</v>
      </c>
      <c r="FZ666" t="s">
        <v>1872</v>
      </c>
      <c r="GA666" t="s">
        <v>1871</v>
      </c>
      <c r="GB666" t="s">
        <v>1472</v>
      </c>
      <c r="GC666" s="68" t="s">
        <v>2364</v>
      </c>
    </row>
    <row r="667" spans="1:185" x14ac:dyDescent="0.25">
      <c r="A667">
        <v>56566</v>
      </c>
      <c r="B667">
        <v>528</v>
      </c>
      <c r="C667">
        <v>98</v>
      </c>
      <c r="D667">
        <v>233</v>
      </c>
      <c r="E667">
        <v>46</v>
      </c>
      <c r="F667">
        <v>221</v>
      </c>
      <c r="G667">
        <v>51</v>
      </c>
      <c r="H667">
        <v>74</v>
      </c>
      <c r="I667">
        <v>1</v>
      </c>
      <c r="J667">
        <v>83</v>
      </c>
      <c r="K667">
        <v>14</v>
      </c>
      <c r="L667">
        <v>150</v>
      </c>
      <c r="M667">
        <v>32</v>
      </c>
      <c r="N667">
        <v>47</v>
      </c>
      <c r="O667">
        <v>11</v>
      </c>
      <c r="P667">
        <v>40</v>
      </c>
      <c r="Q667">
        <v>6</v>
      </c>
      <c r="R667">
        <v>55</v>
      </c>
      <c r="S667">
        <v>14</v>
      </c>
      <c r="T667">
        <v>41</v>
      </c>
      <c r="U667">
        <v>11</v>
      </c>
      <c r="V667">
        <v>38</v>
      </c>
      <c r="W667">
        <v>9</v>
      </c>
      <c r="X667">
        <v>243</v>
      </c>
      <c r="Y667">
        <v>49</v>
      </c>
      <c r="Z667">
        <v>285</v>
      </c>
      <c r="AA667">
        <v>49</v>
      </c>
      <c r="AB667">
        <v>50</v>
      </c>
      <c r="AC667">
        <v>5</v>
      </c>
      <c r="AD667">
        <v>0</v>
      </c>
      <c r="AE667">
        <v>0</v>
      </c>
      <c r="AF667">
        <v>453</v>
      </c>
      <c r="AG667">
        <v>91</v>
      </c>
      <c r="AH667">
        <v>0</v>
      </c>
      <c r="AI667">
        <v>0</v>
      </c>
      <c r="AJ667">
        <v>0</v>
      </c>
      <c r="AK667">
        <v>0</v>
      </c>
      <c r="AL667">
        <v>25</v>
      </c>
      <c r="AM667">
        <v>2</v>
      </c>
      <c r="AN667">
        <v>41</v>
      </c>
      <c r="AO667">
        <v>0</v>
      </c>
      <c r="AP667">
        <v>50</v>
      </c>
      <c r="AQ667">
        <v>5</v>
      </c>
      <c r="AR667">
        <v>84</v>
      </c>
      <c r="AS667">
        <v>15</v>
      </c>
      <c r="AT667">
        <v>444</v>
      </c>
      <c r="AU667">
        <v>83</v>
      </c>
      <c r="AV667">
        <v>522</v>
      </c>
      <c r="AW667">
        <v>98</v>
      </c>
      <c r="AX667">
        <v>6</v>
      </c>
      <c r="AY667">
        <v>0</v>
      </c>
      <c r="AZ667">
        <v>6</v>
      </c>
      <c r="BA667">
        <v>0</v>
      </c>
      <c r="BB667">
        <v>0</v>
      </c>
      <c r="BC667">
        <v>0</v>
      </c>
      <c r="BD667">
        <v>55</v>
      </c>
      <c r="BE667">
        <v>12</v>
      </c>
      <c r="BF667">
        <v>81</v>
      </c>
      <c r="BG667">
        <v>9</v>
      </c>
      <c r="BH667">
        <v>77</v>
      </c>
      <c r="BI667">
        <v>15</v>
      </c>
      <c r="BJ667">
        <v>35</v>
      </c>
      <c r="BK667">
        <v>5</v>
      </c>
      <c r="BL667">
        <v>120</v>
      </c>
      <c r="BM667">
        <v>27</v>
      </c>
      <c r="BN667">
        <v>108</v>
      </c>
      <c r="BO667">
        <v>21</v>
      </c>
      <c r="BP667">
        <v>12</v>
      </c>
      <c r="BQ667">
        <v>6</v>
      </c>
      <c r="BR667">
        <v>101</v>
      </c>
      <c r="BS667">
        <v>24</v>
      </c>
      <c r="BT667">
        <v>81</v>
      </c>
      <c r="BU667">
        <v>11</v>
      </c>
      <c r="BV667">
        <v>53</v>
      </c>
      <c r="BW667">
        <v>18</v>
      </c>
      <c r="BX667">
        <v>87</v>
      </c>
      <c r="BY667">
        <v>22</v>
      </c>
      <c r="BZ667">
        <v>177</v>
      </c>
      <c r="CA667">
        <v>49</v>
      </c>
      <c r="CB667">
        <v>253</v>
      </c>
      <c r="CC667">
        <v>69</v>
      </c>
      <c r="CD667">
        <v>200</v>
      </c>
      <c r="CE667">
        <v>24</v>
      </c>
      <c r="CF667">
        <v>55</v>
      </c>
      <c r="CG667">
        <v>5</v>
      </c>
      <c r="CH667">
        <v>98</v>
      </c>
      <c r="CI667">
        <v>430</v>
      </c>
      <c r="CJ667">
        <v>127</v>
      </c>
      <c r="CK667">
        <v>357</v>
      </c>
      <c r="CL667">
        <v>412</v>
      </c>
      <c r="CM667">
        <v>37</v>
      </c>
      <c r="CN667">
        <v>6</v>
      </c>
      <c r="CO667">
        <v>0</v>
      </c>
      <c r="CP667">
        <v>6</v>
      </c>
      <c r="CQ667">
        <v>5</v>
      </c>
      <c r="CR667">
        <v>2</v>
      </c>
      <c r="CS667">
        <v>4</v>
      </c>
      <c r="CT667">
        <v>2</v>
      </c>
      <c r="CU667">
        <v>0</v>
      </c>
      <c r="CV667">
        <v>1</v>
      </c>
      <c r="CW667">
        <v>3</v>
      </c>
      <c r="CX667">
        <v>52</v>
      </c>
      <c r="CY667">
        <v>39</v>
      </c>
      <c r="CZ667">
        <v>6</v>
      </c>
      <c r="DA667">
        <v>17</v>
      </c>
      <c r="DB667">
        <v>21</v>
      </c>
      <c r="DC667">
        <v>26</v>
      </c>
      <c r="DD667">
        <v>63</v>
      </c>
      <c r="DE667">
        <v>59</v>
      </c>
      <c r="DF667">
        <v>97</v>
      </c>
      <c r="DG667">
        <v>38</v>
      </c>
      <c r="DH667">
        <v>11</v>
      </c>
      <c r="DI667">
        <v>17</v>
      </c>
      <c r="DJ667">
        <v>6</v>
      </c>
      <c r="DK667">
        <v>42</v>
      </c>
      <c r="DL667">
        <v>21</v>
      </c>
      <c r="DM667">
        <v>465</v>
      </c>
      <c r="DN667">
        <v>49</v>
      </c>
      <c r="DO667">
        <v>78</v>
      </c>
      <c r="DP667">
        <v>78</v>
      </c>
      <c r="DQ667">
        <v>25</v>
      </c>
      <c r="DR667">
        <v>1</v>
      </c>
      <c r="DS667">
        <v>5</v>
      </c>
      <c r="DT667">
        <v>4</v>
      </c>
      <c r="DU667">
        <v>5</v>
      </c>
      <c r="DV667">
        <v>22</v>
      </c>
      <c r="DW667">
        <v>156</v>
      </c>
      <c r="DX667" t="s">
        <v>1518</v>
      </c>
      <c r="DY667" t="s">
        <v>1059</v>
      </c>
      <c r="DZ667" t="s">
        <v>1819</v>
      </c>
      <c r="EA667" s="68" t="s">
        <v>700</v>
      </c>
      <c r="EB667">
        <v>56566</v>
      </c>
      <c r="EC667">
        <v>6</v>
      </c>
      <c r="ED667">
        <v>8.4</v>
      </c>
      <c r="EE667">
        <v>11.6</v>
      </c>
      <c r="EF667">
        <v>18.2</v>
      </c>
      <c r="EG667">
        <v>14.7</v>
      </c>
      <c r="EH667">
        <v>12.1</v>
      </c>
      <c r="EI667">
        <v>13.7</v>
      </c>
      <c r="EJ667">
        <v>17.8</v>
      </c>
      <c r="EK667">
        <v>4.5999999999999996</v>
      </c>
      <c r="EL667">
        <v>8.1999999999999993</v>
      </c>
      <c r="EM667">
        <v>8.8000000000000007</v>
      </c>
      <c r="EN667">
        <v>3.3</v>
      </c>
      <c r="EO667">
        <v>6.4</v>
      </c>
      <c r="EP667">
        <v>7.1</v>
      </c>
      <c r="EQ667">
        <v>7.9</v>
      </c>
      <c r="ES667">
        <v>6.7</v>
      </c>
      <c r="EV667">
        <v>11.3</v>
      </c>
      <c r="EW667">
        <v>33.200000000000003</v>
      </c>
      <c r="EX667">
        <v>7.9</v>
      </c>
      <c r="EY667">
        <v>6</v>
      </c>
      <c r="EZ667">
        <v>88.8</v>
      </c>
      <c r="FA667">
        <v>88.8</v>
      </c>
      <c r="FC667">
        <v>9.4</v>
      </c>
      <c r="FD667">
        <v>6.7</v>
      </c>
      <c r="FE667">
        <v>13.5</v>
      </c>
      <c r="FF667">
        <v>11</v>
      </c>
      <c r="FG667">
        <v>9.6</v>
      </c>
      <c r="FH667">
        <v>13.1</v>
      </c>
      <c r="FI667">
        <v>7.9</v>
      </c>
      <c r="FJ667">
        <v>7.8</v>
      </c>
      <c r="FK667">
        <v>28.9</v>
      </c>
      <c r="FL667">
        <v>17.399999999999999</v>
      </c>
      <c r="FM667">
        <v>8.4</v>
      </c>
      <c r="FN667">
        <v>13.7</v>
      </c>
      <c r="FO667">
        <v>19.100000000000001</v>
      </c>
      <c r="FP667">
        <v>10.1</v>
      </c>
      <c r="FQ667">
        <v>6.2</v>
      </c>
      <c r="FR667">
        <v>8</v>
      </c>
      <c r="FS667">
        <v>26</v>
      </c>
      <c r="FZ667" s="115" t="s">
        <v>1871</v>
      </c>
      <c r="GA667" s="115" t="s">
        <v>1871</v>
      </c>
      <c r="GB667" t="s">
        <v>1473</v>
      </c>
      <c r="GC667" s="68" t="s">
        <v>2364</v>
      </c>
    </row>
    <row r="668" spans="1:185" x14ac:dyDescent="0.25">
      <c r="A668">
        <v>56567</v>
      </c>
      <c r="B668">
        <v>3298</v>
      </c>
      <c r="C668">
        <v>111</v>
      </c>
      <c r="D668">
        <v>991</v>
      </c>
      <c r="E668">
        <v>45</v>
      </c>
      <c r="F668">
        <v>1821</v>
      </c>
      <c r="G668">
        <v>65</v>
      </c>
      <c r="H668">
        <v>486</v>
      </c>
      <c r="I668">
        <v>1</v>
      </c>
      <c r="J668">
        <v>350</v>
      </c>
      <c r="K668">
        <v>12</v>
      </c>
      <c r="L668">
        <v>641</v>
      </c>
      <c r="M668">
        <v>33</v>
      </c>
      <c r="N668">
        <v>261</v>
      </c>
      <c r="O668">
        <v>6</v>
      </c>
      <c r="P668">
        <v>273</v>
      </c>
      <c r="Q668">
        <v>20</v>
      </c>
      <c r="R668">
        <v>394</v>
      </c>
      <c r="S668">
        <v>13</v>
      </c>
      <c r="T668">
        <v>462</v>
      </c>
      <c r="U668">
        <v>13</v>
      </c>
      <c r="V668">
        <v>431</v>
      </c>
      <c r="W668">
        <v>13</v>
      </c>
      <c r="X668">
        <v>1673</v>
      </c>
      <c r="Y668">
        <v>65</v>
      </c>
      <c r="Z668">
        <v>1625</v>
      </c>
      <c r="AA668">
        <v>46</v>
      </c>
      <c r="AB668">
        <v>3220</v>
      </c>
      <c r="AC668">
        <v>111</v>
      </c>
      <c r="AD668">
        <v>21</v>
      </c>
      <c r="AE668">
        <v>0</v>
      </c>
      <c r="AF668">
        <v>36</v>
      </c>
      <c r="AG668">
        <v>0</v>
      </c>
      <c r="AH668">
        <v>2</v>
      </c>
      <c r="AI668">
        <v>0</v>
      </c>
      <c r="AJ668">
        <v>4</v>
      </c>
      <c r="AK668">
        <v>0</v>
      </c>
      <c r="AL668">
        <v>15</v>
      </c>
      <c r="AM668">
        <v>0</v>
      </c>
      <c r="AN668">
        <v>25</v>
      </c>
      <c r="AO668">
        <v>3</v>
      </c>
      <c r="AP668">
        <v>3204</v>
      </c>
      <c r="AQ668">
        <v>108</v>
      </c>
      <c r="AR668">
        <v>357</v>
      </c>
      <c r="AS668">
        <v>18</v>
      </c>
      <c r="AT668">
        <v>2941</v>
      </c>
      <c r="AU668">
        <v>93</v>
      </c>
      <c r="AV668">
        <v>3287</v>
      </c>
      <c r="AW668">
        <v>111</v>
      </c>
      <c r="AX668">
        <v>11</v>
      </c>
      <c r="AY668">
        <v>0</v>
      </c>
      <c r="AZ668">
        <v>4</v>
      </c>
      <c r="BA668">
        <v>0</v>
      </c>
      <c r="BB668">
        <v>7</v>
      </c>
      <c r="BC668">
        <v>0</v>
      </c>
      <c r="BD668">
        <v>168</v>
      </c>
      <c r="BE668">
        <v>16</v>
      </c>
      <c r="BF668">
        <v>729</v>
      </c>
      <c r="BG668">
        <v>28</v>
      </c>
      <c r="BH668">
        <v>839</v>
      </c>
      <c r="BI668">
        <v>16</v>
      </c>
      <c r="BJ668">
        <v>310</v>
      </c>
      <c r="BK668">
        <v>0</v>
      </c>
      <c r="BL668">
        <v>1537</v>
      </c>
      <c r="BM668">
        <v>48</v>
      </c>
      <c r="BN668">
        <v>1486</v>
      </c>
      <c r="BO668">
        <v>29</v>
      </c>
      <c r="BP668">
        <v>51</v>
      </c>
      <c r="BQ668">
        <v>19</v>
      </c>
      <c r="BR668">
        <v>284</v>
      </c>
      <c r="BS668">
        <v>17</v>
      </c>
      <c r="BT668">
        <v>1159</v>
      </c>
      <c r="BU668">
        <v>21</v>
      </c>
      <c r="BV668">
        <v>458</v>
      </c>
      <c r="BW668">
        <v>35</v>
      </c>
      <c r="BX668">
        <v>204</v>
      </c>
      <c r="BY668">
        <v>9</v>
      </c>
      <c r="BZ668">
        <v>332</v>
      </c>
      <c r="CA668">
        <v>56</v>
      </c>
      <c r="CB668">
        <v>598</v>
      </c>
      <c r="CC668">
        <v>69</v>
      </c>
      <c r="CD668">
        <v>1771</v>
      </c>
      <c r="CE668">
        <v>22</v>
      </c>
      <c r="CF668">
        <v>920</v>
      </c>
      <c r="CG668">
        <v>17</v>
      </c>
      <c r="CH668">
        <v>111</v>
      </c>
      <c r="CI668">
        <v>3187</v>
      </c>
      <c r="CJ668">
        <v>2347</v>
      </c>
      <c r="CK668">
        <v>1332</v>
      </c>
      <c r="CL668">
        <v>2986</v>
      </c>
      <c r="CM668">
        <v>57</v>
      </c>
      <c r="CN668">
        <v>12</v>
      </c>
      <c r="CO668">
        <v>141</v>
      </c>
      <c r="CP668">
        <v>149</v>
      </c>
      <c r="CQ668">
        <v>359</v>
      </c>
      <c r="CR668">
        <v>35</v>
      </c>
      <c r="CS668">
        <v>156</v>
      </c>
      <c r="CT668">
        <v>96</v>
      </c>
      <c r="CU668">
        <v>33</v>
      </c>
      <c r="CV668">
        <v>62</v>
      </c>
      <c r="CW668">
        <v>90</v>
      </c>
      <c r="CX668">
        <v>341</v>
      </c>
      <c r="CY668">
        <v>133</v>
      </c>
      <c r="CZ668">
        <v>46</v>
      </c>
      <c r="DA668">
        <v>42</v>
      </c>
      <c r="DB668">
        <v>55</v>
      </c>
      <c r="DC668">
        <v>40</v>
      </c>
      <c r="DD668">
        <v>108</v>
      </c>
      <c r="DE668">
        <v>355</v>
      </c>
      <c r="DF668">
        <v>901</v>
      </c>
      <c r="DG668">
        <v>708</v>
      </c>
      <c r="DH668">
        <v>280</v>
      </c>
      <c r="DI668">
        <v>51</v>
      </c>
      <c r="DJ668">
        <v>28</v>
      </c>
      <c r="DK668">
        <v>142</v>
      </c>
      <c r="DL668">
        <v>92</v>
      </c>
      <c r="DM668">
        <v>2827</v>
      </c>
      <c r="DN668">
        <v>436</v>
      </c>
      <c r="DO668">
        <v>973</v>
      </c>
      <c r="DP668">
        <v>283</v>
      </c>
      <c r="DQ668">
        <v>61</v>
      </c>
      <c r="DR668">
        <v>37</v>
      </c>
      <c r="DS668">
        <v>23</v>
      </c>
      <c r="DT668">
        <v>16</v>
      </c>
      <c r="DU668">
        <v>30</v>
      </c>
      <c r="DV668">
        <v>65</v>
      </c>
      <c r="DW668">
        <v>1256</v>
      </c>
      <c r="DX668" t="s">
        <v>1525</v>
      </c>
      <c r="DY668" t="s">
        <v>1071</v>
      </c>
      <c r="DZ668" t="s">
        <v>1820</v>
      </c>
      <c r="EA668" s="68" t="s">
        <v>700</v>
      </c>
      <c r="EB668">
        <v>56567</v>
      </c>
      <c r="EC668">
        <v>1.5</v>
      </c>
      <c r="ED668">
        <v>3.4</v>
      </c>
      <c r="EE668">
        <v>3.1</v>
      </c>
      <c r="EF668">
        <v>2.2999999999999998</v>
      </c>
      <c r="EG668">
        <v>6.3</v>
      </c>
      <c r="EH668">
        <v>3.4</v>
      </c>
      <c r="EI668">
        <v>1.7</v>
      </c>
      <c r="EJ668">
        <v>1.9</v>
      </c>
      <c r="EK668">
        <v>1</v>
      </c>
      <c r="EL668">
        <v>2.8</v>
      </c>
      <c r="EM668">
        <v>1.6</v>
      </c>
      <c r="EN668">
        <v>0.6</v>
      </c>
      <c r="EO668">
        <v>2.1</v>
      </c>
      <c r="EP668">
        <v>1.3</v>
      </c>
      <c r="EQ668">
        <v>1.6</v>
      </c>
      <c r="ER668">
        <v>47.5</v>
      </c>
      <c r="ES668">
        <v>36.1</v>
      </c>
      <c r="ET668">
        <v>100</v>
      </c>
      <c r="EU668">
        <v>100</v>
      </c>
      <c r="EV668">
        <v>56.2</v>
      </c>
      <c r="EW668">
        <v>17.399999999999999</v>
      </c>
      <c r="EX668">
        <v>1.5</v>
      </c>
      <c r="EY668">
        <v>1.5</v>
      </c>
      <c r="EZ668">
        <v>65.599999999999994</v>
      </c>
      <c r="FA668">
        <v>100</v>
      </c>
      <c r="FB668">
        <v>82.3</v>
      </c>
      <c r="FC668">
        <v>3.8</v>
      </c>
      <c r="FD668">
        <v>1.6</v>
      </c>
      <c r="FE668">
        <v>7</v>
      </c>
      <c r="FF668">
        <v>2.2000000000000002</v>
      </c>
      <c r="FG668">
        <v>1.3</v>
      </c>
      <c r="FH668">
        <v>5.5</v>
      </c>
      <c r="FI668">
        <v>1.4</v>
      </c>
      <c r="FJ668">
        <v>0.9</v>
      </c>
      <c r="FK668">
        <v>22.7</v>
      </c>
      <c r="FL668">
        <v>4.0999999999999996</v>
      </c>
      <c r="FM668">
        <v>1</v>
      </c>
      <c r="FN668">
        <v>4.3</v>
      </c>
      <c r="FO668">
        <v>2.7</v>
      </c>
      <c r="FP668">
        <v>6.9</v>
      </c>
      <c r="FQ668">
        <v>0.8</v>
      </c>
      <c r="FR668">
        <v>1.1000000000000001</v>
      </c>
      <c r="FS668">
        <v>41</v>
      </c>
      <c r="FZ668" s="115" t="s">
        <v>1871</v>
      </c>
      <c r="GA668" s="115" t="s">
        <v>1871</v>
      </c>
      <c r="GB668" t="s">
        <v>1474</v>
      </c>
      <c r="GC668" s="68" t="s">
        <v>2364</v>
      </c>
    </row>
    <row r="669" spans="1:185" x14ac:dyDescent="0.25">
      <c r="A669">
        <v>56569</v>
      </c>
      <c r="B669">
        <v>1303</v>
      </c>
      <c r="C669">
        <v>205</v>
      </c>
      <c r="D669">
        <v>389</v>
      </c>
      <c r="E669">
        <v>69</v>
      </c>
      <c r="F669">
        <v>682</v>
      </c>
      <c r="G669">
        <v>136</v>
      </c>
      <c r="H669">
        <v>232</v>
      </c>
      <c r="I669">
        <v>0</v>
      </c>
      <c r="J669">
        <v>138</v>
      </c>
      <c r="K669">
        <v>21</v>
      </c>
      <c r="L669">
        <v>251</v>
      </c>
      <c r="M669">
        <v>48</v>
      </c>
      <c r="N669">
        <v>98</v>
      </c>
      <c r="O669">
        <v>24</v>
      </c>
      <c r="P669">
        <v>143</v>
      </c>
      <c r="Q669">
        <v>35</v>
      </c>
      <c r="R669">
        <v>110</v>
      </c>
      <c r="S669">
        <v>30</v>
      </c>
      <c r="T669">
        <v>125</v>
      </c>
      <c r="U669">
        <v>23</v>
      </c>
      <c r="V669">
        <v>206</v>
      </c>
      <c r="W669">
        <v>24</v>
      </c>
      <c r="X669">
        <v>657</v>
      </c>
      <c r="Y669">
        <v>109</v>
      </c>
      <c r="Z669">
        <v>646</v>
      </c>
      <c r="AA669">
        <v>96</v>
      </c>
      <c r="AB669">
        <v>585</v>
      </c>
      <c r="AC669">
        <v>27</v>
      </c>
      <c r="AD669">
        <v>0</v>
      </c>
      <c r="AE669">
        <v>0</v>
      </c>
      <c r="AF669">
        <v>603</v>
      </c>
      <c r="AG669">
        <v>162</v>
      </c>
      <c r="AH669">
        <v>15</v>
      </c>
      <c r="AI669">
        <v>1</v>
      </c>
      <c r="AJ669">
        <v>0</v>
      </c>
      <c r="AK669">
        <v>0</v>
      </c>
      <c r="AL669">
        <v>99</v>
      </c>
      <c r="AM669">
        <v>15</v>
      </c>
      <c r="AN669">
        <v>19</v>
      </c>
      <c r="AO669">
        <v>2</v>
      </c>
      <c r="AP669">
        <v>582</v>
      </c>
      <c r="AQ669">
        <v>27</v>
      </c>
      <c r="AR669">
        <v>185</v>
      </c>
      <c r="AS669">
        <v>10</v>
      </c>
      <c r="AT669">
        <v>1118</v>
      </c>
      <c r="AU669">
        <v>195</v>
      </c>
      <c r="AV669">
        <v>1287</v>
      </c>
      <c r="AW669">
        <v>205</v>
      </c>
      <c r="AX669">
        <v>16</v>
      </c>
      <c r="AY669">
        <v>0</v>
      </c>
      <c r="AZ669">
        <v>9</v>
      </c>
      <c r="BA669">
        <v>0</v>
      </c>
      <c r="BB669">
        <v>7</v>
      </c>
      <c r="BC669">
        <v>0</v>
      </c>
      <c r="BD669">
        <v>107</v>
      </c>
      <c r="BE669">
        <v>23</v>
      </c>
      <c r="BF669">
        <v>313</v>
      </c>
      <c r="BG669">
        <v>57</v>
      </c>
      <c r="BH669">
        <v>281</v>
      </c>
      <c r="BI669">
        <v>30</v>
      </c>
      <c r="BJ669">
        <v>115</v>
      </c>
      <c r="BK669">
        <v>2</v>
      </c>
      <c r="BL669">
        <v>505</v>
      </c>
      <c r="BM669">
        <v>111</v>
      </c>
      <c r="BN669">
        <v>479</v>
      </c>
      <c r="BO669">
        <v>97</v>
      </c>
      <c r="BP669">
        <v>26</v>
      </c>
      <c r="BQ669">
        <v>14</v>
      </c>
      <c r="BR669">
        <v>177</v>
      </c>
      <c r="BS669">
        <v>25</v>
      </c>
      <c r="BT669">
        <v>343</v>
      </c>
      <c r="BU669">
        <v>57</v>
      </c>
      <c r="BV669">
        <v>169</v>
      </c>
      <c r="BW669">
        <v>49</v>
      </c>
      <c r="BX669">
        <v>170</v>
      </c>
      <c r="BY669">
        <v>30</v>
      </c>
      <c r="BZ669">
        <v>300</v>
      </c>
      <c r="CA669">
        <v>62</v>
      </c>
      <c r="CB669">
        <v>429</v>
      </c>
      <c r="CC669">
        <v>90</v>
      </c>
      <c r="CD669">
        <v>572</v>
      </c>
      <c r="CE669">
        <v>98</v>
      </c>
      <c r="CF669">
        <v>290</v>
      </c>
      <c r="CG669">
        <v>15</v>
      </c>
      <c r="CH669">
        <v>205</v>
      </c>
      <c r="CI669">
        <v>1098</v>
      </c>
      <c r="CJ669">
        <v>621</v>
      </c>
      <c r="CK669">
        <v>616</v>
      </c>
      <c r="CL669">
        <v>1137</v>
      </c>
      <c r="CM669">
        <v>55</v>
      </c>
      <c r="CN669">
        <v>12</v>
      </c>
      <c r="CO669">
        <v>40</v>
      </c>
      <c r="CP669">
        <v>49</v>
      </c>
      <c r="CQ669">
        <v>41</v>
      </c>
      <c r="CR669">
        <v>14</v>
      </c>
      <c r="CS669">
        <v>39</v>
      </c>
      <c r="CT669">
        <v>35</v>
      </c>
      <c r="CU669">
        <v>2</v>
      </c>
      <c r="CV669">
        <v>18</v>
      </c>
      <c r="CW669">
        <v>12</v>
      </c>
      <c r="CX669">
        <v>145</v>
      </c>
      <c r="CY669">
        <v>49</v>
      </c>
      <c r="CZ669">
        <v>20</v>
      </c>
      <c r="DA669">
        <v>67</v>
      </c>
      <c r="DB669">
        <v>42</v>
      </c>
      <c r="DC669">
        <v>58</v>
      </c>
      <c r="DD669">
        <v>120</v>
      </c>
      <c r="DE669">
        <v>154</v>
      </c>
      <c r="DF669">
        <v>358</v>
      </c>
      <c r="DG669">
        <v>229</v>
      </c>
      <c r="DH669">
        <v>53</v>
      </c>
      <c r="DI669">
        <v>53</v>
      </c>
      <c r="DJ669">
        <v>40</v>
      </c>
      <c r="DK669">
        <v>76</v>
      </c>
      <c r="DL669">
        <v>45</v>
      </c>
      <c r="DM669">
        <v>1180</v>
      </c>
      <c r="DN669">
        <v>106</v>
      </c>
      <c r="DO669">
        <v>387</v>
      </c>
      <c r="DP669">
        <v>125</v>
      </c>
      <c r="DQ669">
        <v>39</v>
      </c>
      <c r="DR669">
        <v>14</v>
      </c>
      <c r="DS669">
        <v>12</v>
      </c>
      <c r="DT669">
        <v>8</v>
      </c>
      <c r="DU669">
        <v>13</v>
      </c>
      <c r="DV669">
        <v>27</v>
      </c>
      <c r="DW669">
        <v>512</v>
      </c>
      <c r="DX669" t="s">
        <v>1525</v>
      </c>
      <c r="DY669" t="s">
        <v>1018</v>
      </c>
      <c r="DZ669" t="s">
        <v>1821</v>
      </c>
      <c r="EA669" s="68" t="s">
        <v>700</v>
      </c>
      <c r="EB669">
        <v>56569</v>
      </c>
      <c r="EC669">
        <v>2.8</v>
      </c>
      <c r="ED669">
        <v>5.8</v>
      </c>
      <c r="EE669">
        <v>5.5</v>
      </c>
      <c r="EF669">
        <v>9.4</v>
      </c>
      <c r="EG669">
        <v>9.1</v>
      </c>
      <c r="EH669">
        <v>9</v>
      </c>
      <c r="EI669">
        <v>7.2</v>
      </c>
      <c r="EJ669">
        <v>5.0999999999999996</v>
      </c>
      <c r="EK669">
        <v>12.3</v>
      </c>
      <c r="EL669">
        <v>4.5</v>
      </c>
      <c r="EM669">
        <v>3.6</v>
      </c>
      <c r="EN669">
        <v>7.3</v>
      </c>
      <c r="EO669">
        <v>3.8</v>
      </c>
      <c r="EP669">
        <v>3.3</v>
      </c>
      <c r="EQ669">
        <v>2.7</v>
      </c>
      <c r="ES669">
        <v>4.9000000000000004</v>
      </c>
      <c r="ET669">
        <v>11.1</v>
      </c>
      <c r="EV669">
        <v>7.7</v>
      </c>
      <c r="EW669">
        <v>15.5</v>
      </c>
      <c r="EX669">
        <v>2.7</v>
      </c>
      <c r="EY669">
        <v>2.8</v>
      </c>
      <c r="EZ669">
        <v>54.4</v>
      </c>
      <c r="FA669">
        <v>72.5</v>
      </c>
      <c r="FB669">
        <v>82.3</v>
      </c>
      <c r="FC669">
        <v>3.2</v>
      </c>
      <c r="FD669">
        <v>3.2</v>
      </c>
      <c r="FE669">
        <v>9.8000000000000007</v>
      </c>
      <c r="FF669">
        <v>4.4000000000000004</v>
      </c>
      <c r="FG669">
        <v>3.9</v>
      </c>
      <c r="FH669">
        <v>2.9</v>
      </c>
      <c r="FI669">
        <v>4.3</v>
      </c>
      <c r="FJ669">
        <v>4.0999999999999996</v>
      </c>
      <c r="FK669">
        <v>20.5</v>
      </c>
      <c r="FL669">
        <v>4.5999999999999996</v>
      </c>
      <c r="FM669">
        <v>4</v>
      </c>
      <c r="FN669">
        <v>7.8</v>
      </c>
      <c r="FO669">
        <v>5.6</v>
      </c>
      <c r="FP669">
        <v>4.8</v>
      </c>
      <c r="FQ669">
        <v>3.9</v>
      </c>
      <c r="FR669">
        <v>3.4</v>
      </c>
      <c r="FS669">
        <v>23</v>
      </c>
      <c r="FZ669" t="s">
        <v>1871</v>
      </c>
      <c r="GA669" t="s">
        <v>1872</v>
      </c>
      <c r="GB669" t="s">
        <v>1475</v>
      </c>
      <c r="GC669" s="68" t="s">
        <v>2364</v>
      </c>
    </row>
    <row r="670" spans="1:185" x14ac:dyDescent="0.25">
      <c r="A670">
        <v>56571</v>
      </c>
      <c r="B670">
        <v>1827</v>
      </c>
      <c r="C670">
        <v>63</v>
      </c>
      <c r="D670">
        <v>360</v>
      </c>
      <c r="E670">
        <v>3</v>
      </c>
      <c r="F670">
        <v>998</v>
      </c>
      <c r="G670">
        <v>60</v>
      </c>
      <c r="H670">
        <v>469</v>
      </c>
      <c r="I670">
        <v>0</v>
      </c>
      <c r="J670">
        <v>104</v>
      </c>
      <c r="K670">
        <v>0</v>
      </c>
      <c r="L670">
        <v>256</v>
      </c>
      <c r="M670">
        <v>3</v>
      </c>
      <c r="N670">
        <v>46</v>
      </c>
      <c r="O670">
        <v>0</v>
      </c>
      <c r="P670">
        <v>175</v>
      </c>
      <c r="Q670">
        <v>11</v>
      </c>
      <c r="R670">
        <v>178</v>
      </c>
      <c r="S670">
        <v>4</v>
      </c>
      <c r="T670">
        <v>238</v>
      </c>
      <c r="U670">
        <v>17</v>
      </c>
      <c r="V670">
        <v>361</v>
      </c>
      <c r="W670">
        <v>28</v>
      </c>
      <c r="X670">
        <v>962</v>
      </c>
      <c r="Y670">
        <v>36</v>
      </c>
      <c r="Z670">
        <v>865</v>
      </c>
      <c r="AA670">
        <v>27</v>
      </c>
      <c r="AB670">
        <v>1752</v>
      </c>
      <c r="AC670">
        <v>46</v>
      </c>
      <c r="AD670">
        <v>0</v>
      </c>
      <c r="AE670">
        <v>0</v>
      </c>
      <c r="AF670">
        <v>13</v>
      </c>
      <c r="AG670">
        <v>0</v>
      </c>
      <c r="AH670">
        <v>0</v>
      </c>
      <c r="AI670">
        <v>0</v>
      </c>
      <c r="AJ670">
        <v>42</v>
      </c>
      <c r="AK670">
        <v>14</v>
      </c>
      <c r="AL670">
        <v>20</v>
      </c>
      <c r="AM670">
        <v>3</v>
      </c>
      <c r="AN670">
        <v>55</v>
      </c>
      <c r="AO670">
        <v>18</v>
      </c>
      <c r="AP670">
        <v>1739</v>
      </c>
      <c r="AQ670">
        <v>42</v>
      </c>
      <c r="AR670">
        <v>214</v>
      </c>
      <c r="AS670">
        <v>6</v>
      </c>
      <c r="AT670">
        <v>1613</v>
      </c>
      <c r="AU670">
        <v>57</v>
      </c>
      <c r="AV670">
        <v>1786</v>
      </c>
      <c r="AW670">
        <v>49</v>
      </c>
      <c r="AX670">
        <v>41</v>
      </c>
      <c r="AY670">
        <v>14</v>
      </c>
      <c r="AZ670">
        <v>4</v>
      </c>
      <c r="BA670">
        <v>0</v>
      </c>
      <c r="BB670">
        <v>37</v>
      </c>
      <c r="BC670">
        <v>14</v>
      </c>
      <c r="BD670">
        <v>109</v>
      </c>
      <c r="BE670">
        <v>20</v>
      </c>
      <c r="BF670">
        <v>480</v>
      </c>
      <c r="BG670">
        <v>30</v>
      </c>
      <c r="BH670">
        <v>497</v>
      </c>
      <c r="BI670">
        <v>4</v>
      </c>
      <c r="BJ670">
        <v>335</v>
      </c>
      <c r="BK670">
        <v>6</v>
      </c>
      <c r="BL670">
        <v>774</v>
      </c>
      <c r="BM670">
        <v>36</v>
      </c>
      <c r="BN670">
        <v>742</v>
      </c>
      <c r="BO670">
        <v>33</v>
      </c>
      <c r="BP670">
        <v>32</v>
      </c>
      <c r="BQ670">
        <v>3</v>
      </c>
      <c r="BR670">
        <v>224</v>
      </c>
      <c r="BS670">
        <v>24</v>
      </c>
      <c r="BT670">
        <v>553</v>
      </c>
      <c r="BU670">
        <v>15</v>
      </c>
      <c r="BV670">
        <v>266</v>
      </c>
      <c r="BW670">
        <v>30</v>
      </c>
      <c r="BX670">
        <v>179</v>
      </c>
      <c r="BY670">
        <v>15</v>
      </c>
      <c r="BZ670">
        <v>173</v>
      </c>
      <c r="CA670">
        <v>7</v>
      </c>
      <c r="CB670">
        <v>357</v>
      </c>
      <c r="CC670">
        <v>33</v>
      </c>
      <c r="CD670">
        <v>782</v>
      </c>
      <c r="CE670">
        <v>24</v>
      </c>
      <c r="CF670">
        <v>682</v>
      </c>
      <c r="CG670">
        <v>6</v>
      </c>
      <c r="CH670">
        <v>63</v>
      </c>
      <c r="CI670">
        <v>1764</v>
      </c>
      <c r="CJ670">
        <v>1382</v>
      </c>
      <c r="CK670">
        <v>848</v>
      </c>
      <c r="CL670">
        <v>1639</v>
      </c>
      <c r="CM670">
        <v>103</v>
      </c>
      <c r="CN670">
        <v>55</v>
      </c>
      <c r="CO670">
        <v>53</v>
      </c>
      <c r="CP670">
        <v>69</v>
      </c>
      <c r="CQ670">
        <v>134</v>
      </c>
      <c r="CR670">
        <v>39</v>
      </c>
      <c r="CS670">
        <v>66</v>
      </c>
      <c r="CT670">
        <v>36</v>
      </c>
      <c r="CU670">
        <v>22</v>
      </c>
      <c r="CV670">
        <v>48</v>
      </c>
      <c r="CW670">
        <v>49</v>
      </c>
      <c r="CX670">
        <v>190</v>
      </c>
      <c r="CY670">
        <v>54</v>
      </c>
      <c r="CZ670">
        <v>34</v>
      </c>
      <c r="DA670">
        <v>36</v>
      </c>
      <c r="DB670">
        <v>42</v>
      </c>
      <c r="DC670">
        <v>13</v>
      </c>
      <c r="DD670">
        <v>40</v>
      </c>
      <c r="DE670">
        <v>243</v>
      </c>
      <c r="DF670">
        <v>553</v>
      </c>
      <c r="DG670">
        <v>505</v>
      </c>
      <c r="DH670">
        <v>127</v>
      </c>
      <c r="DI670">
        <v>13</v>
      </c>
      <c r="DJ670">
        <v>5</v>
      </c>
      <c r="DK670">
        <v>35</v>
      </c>
      <c r="DL670">
        <v>12</v>
      </c>
      <c r="DM670">
        <v>1716</v>
      </c>
      <c r="DN670">
        <v>90</v>
      </c>
      <c r="DO670">
        <v>727</v>
      </c>
      <c r="DP670">
        <v>69</v>
      </c>
      <c r="DQ670">
        <v>2</v>
      </c>
      <c r="DR670">
        <v>5</v>
      </c>
      <c r="DS670">
        <v>9</v>
      </c>
      <c r="DT670">
        <v>14</v>
      </c>
      <c r="DU670">
        <v>4</v>
      </c>
      <c r="DV670">
        <v>23</v>
      </c>
      <c r="DW670">
        <v>796</v>
      </c>
      <c r="DX670" t="s">
        <v>1525</v>
      </c>
      <c r="DY670" t="s">
        <v>1071</v>
      </c>
      <c r="DZ670" t="s">
        <v>1822</v>
      </c>
      <c r="EA670" s="68" t="s">
        <v>700</v>
      </c>
      <c r="EB670">
        <v>56571</v>
      </c>
      <c r="EC670">
        <v>1.5</v>
      </c>
      <c r="ED670">
        <v>15.4</v>
      </c>
      <c r="EE670">
        <v>1.9</v>
      </c>
      <c r="EF670">
        <v>30.6</v>
      </c>
      <c r="EG670">
        <v>4.4000000000000004</v>
      </c>
      <c r="EH670">
        <v>2.5</v>
      </c>
      <c r="EI670">
        <v>4.5999999999999996</v>
      </c>
      <c r="EJ670">
        <v>3.9</v>
      </c>
      <c r="EK670">
        <v>5.4</v>
      </c>
      <c r="EL670">
        <v>1.3</v>
      </c>
      <c r="EM670">
        <v>2.6</v>
      </c>
      <c r="EN670">
        <v>3.7</v>
      </c>
      <c r="EO670">
        <v>1.7</v>
      </c>
      <c r="EP670">
        <v>1.6</v>
      </c>
      <c r="EQ670">
        <v>1.1000000000000001</v>
      </c>
      <c r="ES670">
        <v>60.4</v>
      </c>
      <c r="EU670">
        <v>12.7</v>
      </c>
      <c r="EV670">
        <v>18.100000000000001</v>
      </c>
      <c r="EW670">
        <v>14.9</v>
      </c>
      <c r="EX670">
        <v>1</v>
      </c>
      <c r="EY670">
        <v>1</v>
      </c>
      <c r="EZ670">
        <v>19.899999999999999</v>
      </c>
      <c r="FA670">
        <v>100</v>
      </c>
      <c r="FB670">
        <v>19.600000000000001</v>
      </c>
      <c r="FC670">
        <v>2.2999999999999998</v>
      </c>
      <c r="FD670">
        <v>1.6</v>
      </c>
      <c r="FE670">
        <v>12.7</v>
      </c>
      <c r="FF670">
        <v>2.8</v>
      </c>
      <c r="FG670">
        <v>1.4</v>
      </c>
      <c r="FH670">
        <v>1.5</v>
      </c>
      <c r="FI670">
        <v>2</v>
      </c>
      <c r="FJ670">
        <v>1.8</v>
      </c>
      <c r="FK670">
        <v>10.6</v>
      </c>
      <c r="FL670">
        <v>8</v>
      </c>
      <c r="FM670">
        <v>1.5</v>
      </c>
      <c r="FN670">
        <v>5.9</v>
      </c>
      <c r="FO670">
        <v>5.6</v>
      </c>
      <c r="FP670">
        <v>5.0999999999999996</v>
      </c>
      <c r="FQ670">
        <v>1.6</v>
      </c>
      <c r="FR670">
        <v>0.8</v>
      </c>
      <c r="FS670">
        <v>6</v>
      </c>
      <c r="FZ670" s="115" t="s">
        <v>1871</v>
      </c>
      <c r="GA670" s="115" t="s">
        <v>1871</v>
      </c>
      <c r="GB670" t="s">
        <v>1476</v>
      </c>
      <c r="GC670" s="68" t="s">
        <v>2364</v>
      </c>
    </row>
    <row r="671" spans="1:185" x14ac:dyDescent="0.25">
      <c r="A671">
        <v>56572</v>
      </c>
      <c r="B671">
        <v>5280</v>
      </c>
      <c r="C671">
        <v>373</v>
      </c>
      <c r="D671">
        <v>1286</v>
      </c>
      <c r="E671">
        <v>92</v>
      </c>
      <c r="F671">
        <v>2996</v>
      </c>
      <c r="G671">
        <v>276</v>
      </c>
      <c r="H671">
        <v>998</v>
      </c>
      <c r="I671">
        <v>5</v>
      </c>
      <c r="J671">
        <v>389</v>
      </c>
      <c r="K671">
        <v>14</v>
      </c>
      <c r="L671">
        <v>897</v>
      </c>
      <c r="M671">
        <v>78</v>
      </c>
      <c r="N671">
        <v>311</v>
      </c>
      <c r="O671">
        <v>21</v>
      </c>
      <c r="P671">
        <v>431</v>
      </c>
      <c r="Q671">
        <v>79</v>
      </c>
      <c r="R671">
        <v>441</v>
      </c>
      <c r="S671">
        <v>70</v>
      </c>
      <c r="T671">
        <v>775</v>
      </c>
      <c r="U671">
        <v>79</v>
      </c>
      <c r="V671">
        <v>1038</v>
      </c>
      <c r="W671">
        <v>27</v>
      </c>
      <c r="X671">
        <v>2779</v>
      </c>
      <c r="Y671">
        <v>220</v>
      </c>
      <c r="Z671">
        <v>2501</v>
      </c>
      <c r="AA671">
        <v>153</v>
      </c>
      <c r="AB671">
        <v>4468</v>
      </c>
      <c r="AC671">
        <v>247</v>
      </c>
      <c r="AD671">
        <v>273</v>
      </c>
      <c r="AE671">
        <v>47</v>
      </c>
      <c r="AF671">
        <v>6</v>
      </c>
      <c r="AG671">
        <v>0</v>
      </c>
      <c r="AH671">
        <v>175</v>
      </c>
      <c r="AI671">
        <v>0</v>
      </c>
      <c r="AJ671">
        <v>257</v>
      </c>
      <c r="AK671">
        <v>79</v>
      </c>
      <c r="AL671">
        <v>101</v>
      </c>
      <c r="AM671">
        <v>0</v>
      </c>
      <c r="AN671">
        <v>794</v>
      </c>
      <c r="AO671">
        <v>119</v>
      </c>
      <c r="AP671">
        <v>3933</v>
      </c>
      <c r="AQ671">
        <v>207</v>
      </c>
      <c r="AR671">
        <v>540</v>
      </c>
      <c r="AS671">
        <v>1</v>
      </c>
      <c r="AT671">
        <v>4740</v>
      </c>
      <c r="AU671">
        <v>372</v>
      </c>
      <c r="AV671">
        <v>4581</v>
      </c>
      <c r="AW671">
        <v>266</v>
      </c>
      <c r="AX671">
        <v>699</v>
      </c>
      <c r="AY671">
        <v>107</v>
      </c>
      <c r="AZ671">
        <v>386</v>
      </c>
      <c r="BA671">
        <v>64</v>
      </c>
      <c r="BB671">
        <v>313</v>
      </c>
      <c r="BC671">
        <v>43</v>
      </c>
      <c r="BD671">
        <v>482</v>
      </c>
      <c r="BE671">
        <v>69</v>
      </c>
      <c r="BF671">
        <v>1049</v>
      </c>
      <c r="BG671">
        <v>68</v>
      </c>
      <c r="BH671">
        <v>1237</v>
      </c>
      <c r="BI671">
        <v>88</v>
      </c>
      <c r="BJ671">
        <v>915</v>
      </c>
      <c r="BK671">
        <v>35</v>
      </c>
      <c r="BL671">
        <v>2389</v>
      </c>
      <c r="BM671">
        <v>239</v>
      </c>
      <c r="BN671">
        <v>2345</v>
      </c>
      <c r="BO671">
        <v>233</v>
      </c>
      <c r="BP671">
        <v>44</v>
      </c>
      <c r="BQ671">
        <v>6</v>
      </c>
      <c r="BR671">
        <v>607</v>
      </c>
      <c r="BS671">
        <v>37</v>
      </c>
      <c r="BT671">
        <v>1739</v>
      </c>
      <c r="BU671">
        <v>157</v>
      </c>
      <c r="BV671">
        <v>783</v>
      </c>
      <c r="BW671">
        <v>86</v>
      </c>
      <c r="BX671">
        <v>474</v>
      </c>
      <c r="BY671">
        <v>33</v>
      </c>
      <c r="BZ671">
        <v>703</v>
      </c>
      <c r="CA671">
        <v>75</v>
      </c>
      <c r="CB671">
        <v>932</v>
      </c>
      <c r="CC671">
        <v>123</v>
      </c>
      <c r="CD671">
        <v>2435</v>
      </c>
      <c r="CE671">
        <v>194</v>
      </c>
      <c r="CF671">
        <v>1890</v>
      </c>
      <c r="CG671">
        <v>56</v>
      </c>
      <c r="CH671">
        <v>373</v>
      </c>
      <c r="CI671">
        <v>4907</v>
      </c>
      <c r="CJ671">
        <v>3939</v>
      </c>
      <c r="CK671">
        <v>1829</v>
      </c>
      <c r="CL671">
        <v>3925</v>
      </c>
      <c r="CM671">
        <v>1077</v>
      </c>
      <c r="CN671">
        <v>554</v>
      </c>
      <c r="CO671">
        <v>93</v>
      </c>
      <c r="CP671">
        <v>241</v>
      </c>
      <c r="CQ671">
        <v>579</v>
      </c>
      <c r="CR671">
        <v>76</v>
      </c>
      <c r="CS671">
        <v>249</v>
      </c>
      <c r="CT671">
        <v>139</v>
      </c>
      <c r="CU671">
        <v>27</v>
      </c>
      <c r="CV671">
        <v>138</v>
      </c>
      <c r="CW671">
        <v>139</v>
      </c>
      <c r="CX671">
        <v>512</v>
      </c>
      <c r="CY671">
        <v>263</v>
      </c>
      <c r="CZ671">
        <v>134</v>
      </c>
      <c r="DA671">
        <v>56</v>
      </c>
      <c r="DB671">
        <v>149</v>
      </c>
      <c r="DC671">
        <v>100</v>
      </c>
      <c r="DD671">
        <v>175</v>
      </c>
      <c r="DE671">
        <v>512</v>
      </c>
      <c r="DF671">
        <v>1534</v>
      </c>
      <c r="DG671">
        <v>1310</v>
      </c>
      <c r="DH671">
        <v>402</v>
      </c>
      <c r="DI671">
        <v>85</v>
      </c>
      <c r="DJ671">
        <v>46</v>
      </c>
      <c r="DK671">
        <v>139</v>
      </c>
      <c r="DL671">
        <v>98</v>
      </c>
      <c r="DM671">
        <v>4824</v>
      </c>
      <c r="DN671">
        <v>408</v>
      </c>
      <c r="DO671">
        <v>1728</v>
      </c>
      <c r="DP671">
        <v>318</v>
      </c>
      <c r="DQ671">
        <v>61</v>
      </c>
      <c r="DR671">
        <v>13</v>
      </c>
      <c r="DS671">
        <v>35</v>
      </c>
      <c r="DT671">
        <v>38</v>
      </c>
      <c r="DU671">
        <v>28</v>
      </c>
      <c r="DV671">
        <v>77</v>
      </c>
      <c r="DW671">
        <v>2046</v>
      </c>
      <c r="DX671" t="s">
        <v>1525</v>
      </c>
      <c r="DY671" t="s">
        <v>1071</v>
      </c>
      <c r="DZ671" t="s">
        <v>1823</v>
      </c>
      <c r="EA671" s="68" t="s">
        <v>700</v>
      </c>
      <c r="EB671">
        <v>56572</v>
      </c>
      <c r="EC671">
        <v>2.5</v>
      </c>
      <c r="ED671">
        <v>3.2</v>
      </c>
      <c r="EE671">
        <v>5.3</v>
      </c>
      <c r="EF671">
        <v>7.5</v>
      </c>
      <c r="EG671">
        <v>7.9</v>
      </c>
      <c r="EH671">
        <v>10.3</v>
      </c>
      <c r="EI671">
        <v>5.4</v>
      </c>
      <c r="EJ671">
        <v>1.7</v>
      </c>
      <c r="EK671">
        <v>1.2</v>
      </c>
      <c r="EL671">
        <v>4.3</v>
      </c>
      <c r="EM671">
        <v>3</v>
      </c>
      <c r="EN671">
        <v>0.7</v>
      </c>
      <c r="EO671">
        <v>3.2</v>
      </c>
      <c r="EP671">
        <v>2.4</v>
      </c>
      <c r="EQ671">
        <v>1.8</v>
      </c>
      <c r="ER671">
        <v>20.2</v>
      </c>
      <c r="ES671">
        <v>88.8</v>
      </c>
      <c r="ET671">
        <v>9.5</v>
      </c>
      <c r="EU671">
        <v>22.6</v>
      </c>
      <c r="EV671">
        <v>15.9</v>
      </c>
      <c r="EW671">
        <v>9.1999999999999993</v>
      </c>
      <c r="EX671">
        <v>1.9</v>
      </c>
      <c r="EY671">
        <v>2.2000000000000002</v>
      </c>
      <c r="EZ671">
        <v>9.5</v>
      </c>
      <c r="FA671">
        <v>12.3</v>
      </c>
      <c r="FB671">
        <v>10.4</v>
      </c>
      <c r="FC671">
        <v>0.5</v>
      </c>
      <c r="FD671">
        <v>2.7</v>
      </c>
      <c r="FE671">
        <v>8.1999999999999993</v>
      </c>
      <c r="FF671">
        <v>3.2</v>
      </c>
      <c r="FG671">
        <v>3.1</v>
      </c>
      <c r="FH671">
        <v>3</v>
      </c>
      <c r="FI671">
        <v>3.4</v>
      </c>
      <c r="FJ671">
        <v>3.4</v>
      </c>
      <c r="FK671">
        <v>18.5</v>
      </c>
      <c r="FL671">
        <v>3.5</v>
      </c>
      <c r="FM671">
        <v>3.5</v>
      </c>
      <c r="FN671">
        <v>5.0999999999999996</v>
      </c>
      <c r="FO671">
        <v>4.3</v>
      </c>
      <c r="FP671">
        <v>9</v>
      </c>
      <c r="FQ671">
        <v>3.7</v>
      </c>
      <c r="FR671">
        <v>1.5</v>
      </c>
      <c r="FS671">
        <v>62</v>
      </c>
      <c r="FZ671" s="115" t="s">
        <v>1871</v>
      </c>
      <c r="GA671" s="115" t="s">
        <v>1871</v>
      </c>
      <c r="GB671" t="s">
        <v>1477</v>
      </c>
      <c r="GC671" s="68" t="s">
        <v>2364</v>
      </c>
    </row>
    <row r="672" spans="1:185" x14ac:dyDescent="0.25">
      <c r="A672">
        <v>56573</v>
      </c>
      <c r="B672">
        <v>6116</v>
      </c>
      <c r="C672">
        <v>171</v>
      </c>
      <c r="D672">
        <v>1464</v>
      </c>
      <c r="E672">
        <v>23</v>
      </c>
      <c r="F672">
        <v>3436</v>
      </c>
      <c r="G672">
        <v>148</v>
      </c>
      <c r="H672">
        <v>1216</v>
      </c>
      <c r="I672">
        <v>0</v>
      </c>
      <c r="J672">
        <v>479</v>
      </c>
      <c r="K672">
        <v>11</v>
      </c>
      <c r="L672">
        <v>985</v>
      </c>
      <c r="M672">
        <v>12</v>
      </c>
      <c r="N672">
        <v>450</v>
      </c>
      <c r="O672">
        <v>5</v>
      </c>
      <c r="P672">
        <v>751</v>
      </c>
      <c r="Q672">
        <v>34</v>
      </c>
      <c r="R672">
        <v>546</v>
      </c>
      <c r="S672">
        <v>9</v>
      </c>
      <c r="T672">
        <v>661</v>
      </c>
      <c r="U672">
        <v>68</v>
      </c>
      <c r="V672">
        <v>1028</v>
      </c>
      <c r="W672">
        <v>32</v>
      </c>
      <c r="X672">
        <v>3083</v>
      </c>
      <c r="Y672">
        <v>113</v>
      </c>
      <c r="Z672">
        <v>3033</v>
      </c>
      <c r="AA672">
        <v>58</v>
      </c>
      <c r="AB672">
        <v>5912</v>
      </c>
      <c r="AC672">
        <v>136</v>
      </c>
      <c r="AD672">
        <v>7</v>
      </c>
      <c r="AE672">
        <v>0</v>
      </c>
      <c r="AF672">
        <v>37</v>
      </c>
      <c r="AG672">
        <v>24</v>
      </c>
      <c r="AH672">
        <v>25</v>
      </c>
      <c r="AI672">
        <v>0</v>
      </c>
      <c r="AJ672">
        <v>78</v>
      </c>
      <c r="AK672">
        <v>11</v>
      </c>
      <c r="AL672">
        <v>57</v>
      </c>
      <c r="AM672">
        <v>0</v>
      </c>
      <c r="AN672">
        <v>323</v>
      </c>
      <c r="AO672">
        <v>11</v>
      </c>
      <c r="AP672">
        <v>5668</v>
      </c>
      <c r="AQ672">
        <v>136</v>
      </c>
      <c r="AR672">
        <v>749</v>
      </c>
      <c r="AS672">
        <v>2</v>
      </c>
      <c r="AT672">
        <v>5367</v>
      </c>
      <c r="AU672">
        <v>169</v>
      </c>
      <c r="AV672">
        <v>6022</v>
      </c>
      <c r="AW672">
        <v>171</v>
      </c>
      <c r="AX672">
        <v>94</v>
      </c>
      <c r="AY672">
        <v>0</v>
      </c>
      <c r="AZ672">
        <v>47</v>
      </c>
      <c r="BA672">
        <v>0</v>
      </c>
      <c r="BB672">
        <v>47</v>
      </c>
      <c r="BC672">
        <v>0</v>
      </c>
      <c r="BD672">
        <v>226</v>
      </c>
      <c r="BE672">
        <v>2</v>
      </c>
      <c r="BF672">
        <v>1273</v>
      </c>
      <c r="BG672">
        <v>92</v>
      </c>
      <c r="BH672">
        <v>1495</v>
      </c>
      <c r="BI672">
        <v>44</v>
      </c>
      <c r="BJ672">
        <v>1208</v>
      </c>
      <c r="BK672">
        <v>5</v>
      </c>
      <c r="BL672">
        <v>3040</v>
      </c>
      <c r="BM672">
        <v>108</v>
      </c>
      <c r="BN672">
        <v>2934</v>
      </c>
      <c r="BO672">
        <v>83</v>
      </c>
      <c r="BP672">
        <v>106</v>
      </c>
      <c r="BQ672">
        <v>25</v>
      </c>
      <c r="BR672">
        <v>396</v>
      </c>
      <c r="BS672">
        <v>40</v>
      </c>
      <c r="BT672">
        <v>2357</v>
      </c>
      <c r="BU672">
        <v>69</v>
      </c>
      <c r="BV672">
        <v>807</v>
      </c>
      <c r="BW672">
        <v>64</v>
      </c>
      <c r="BX672">
        <v>272</v>
      </c>
      <c r="BY672">
        <v>15</v>
      </c>
      <c r="BZ672">
        <v>413</v>
      </c>
      <c r="CA672">
        <v>41</v>
      </c>
      <c r="CB672">
        <v>624</v>
      </c>
      <c r="CC672">
        <v>53</v>
      </c>
      <c r="CD672">
        <v>3186</v>
      </c>
      <c r="CE672">
        <v>105</v>
      </c>
      <c r="CF672">
        <v>2304</v>
      </c>
      <c r="CG672">
        <v>11</v>
      </c>
      <c r="CH672">
        <v>171</v>
      </c>
      <c r="CI672">
        <v>5945</v>
      </c>
      <c r="CJ672">
        <v>4762</v>
      </c>
      <c r="CK672">
        <v>2356</v>
      </c>
      <c r="CL672">
        <v>5605</v>
      </c>
      <c r="CM672">
        <v>197</v>
      </c>
      <c r="CN672">
        <v>17</v>
      </c>
      <c r="CO672">
        <v>124</v>
      </c>
      <c r="CP672">
        <v>262</v>
      </c>
      <c r="CQ672">
        <v>658</v>
      </c>
      <c r="CR672">
        <v>67</v>
      </c>
      <c r="CS672">
        <v>279</v>
      </c>
      <c r="CT672">
        <v>196</v>
      </c>
      <c r="CU672">
        <v>87</v>
      </c>
      <c r="CV672">
        <v>114</v>
      </c>
      <c r="CW672">
        <v>166</v>
      </c>
      <c r="CX672">
        <v>926</v>
      </c>
      <c r="CY672">
        <v>197</v>
      </c>
      <c r="CZ672">
        <v>110</v>
      </c>
      <c r="DA672">
        <v>104</v>
      </c>
      <c r="DB672">
        <v>147</v>
      </c>
      <c r="DC672">
        <v>122</v>
      </c>
      <c r="DD672">
        <v>162</v>
      </c>
      <c r="DE672">
        <v>1017</v>
      </c>
      <c r="DF672">
        <v>1724</v>
      </c>
      <c r="DG672">
        <v>1403</v>
      </c>
      <c r="DH672">
        <v>491</v>
      </c>
      <c r="DI672">
        <v>124</v>
      </c>
      <c r="DJ672">
        <v>99</v>
      </c>
      <c r="DK672">
        <v>197</v>
      </c>
      <c r="DL672">
        <v>111</v>
      </c>
      <c r="DM672">
        <v>5515</v>
      </c>
      <c r="DN672">
        <v>574</v>
      </c>
      <c r="DO672">
        <v>2039</v>
      </c>
      <c r="DP672">
        <v>702</v>
      </c>
      <c r="DQ672">
        <v>161</v>
      </c>
      <c r="DR672">
        <v>83</v>
      </c>
      <c r="DS672">
        <v>112</v>
      </c>
      <c r="DT672">
        <v>69</v>
      </c>
      <c r="DU672">
        <v>74</v>
      </c>
      <c r="DV672">
        <v>158</v>
      </c>
      <c r="DW672">
        <v>2741</v>
      </c>
      <c r="DX672" t="s">
        <v>1525</v>
      </c>
      <c r="DY672" t="s">
        <v>1071</v>
      </c>
      <c r="DZ672" t="s">
        <v>1824</v>
      </c>
      <c r="EA672" s="68" t="s">
        <v>700</v>
      </c>
      <c r="EB672">
        <v>56573</v>
      </c>
      <c r="EC672">
        <v>1.3</v>
      </c>
      <c r="ED672">
        <v>3.8</v>
      </c>
      <c r="EE672">
        <v>1.2</v>
      </c>
      <c r="EF672">
        <v>1.2</v>
      </c>
      <c r="EG672">
        <v>4.5999999999999996</v>
      </c>
      <c r="EH672">
        <v>1.3</v>
      </c>
      <c r="EI672">
        <v>6.2</v>
      </c>
      <c r="EJ672">
        <v>2.5</v>
      </c>
      <c r="EK672">
        <v>2.5</v>
      </c>
      <c r="EL672">
        <v>1.5</v>
      </c>
      <c r="EM672">
        <v>2.2000000000000002</v>
      </c>
      <c r="EN672">
        <v>1.4</v>
      </c>
      <c r="EO672">
        <v>2</v>
      </c>
      <c r="EP672">
        <v>1.1000000000000001</v>
      </c>
      <c r="EQ672">
        <v>1</v>
      </c>
      <c r="ER672">
        <v>82.3</v>
      </c>
      <c r="ES672">
        <v>44.5</v>
      </c>
      <c r="ET672">
        <v>43.5</v>
      </c>
      <c r="EU672">
        <v>7.9</v>
      </c>
      <c r="EV672">
        <v>26</v>
      </c>
      <c r="EW672">
        <v>4.4000000000000004</v>
      </c>
      <c r="EX672">
        <v>1.1000000000000001</v>
      </c>
      <c r="EY672">
        <v>1.3</v>
      </c>
      <c r="EZ672">
        <v>16.899999999999999</v>
      </c>
      <c r="FA672">
        <v>30.1</v>
      </c>
      <c r="FB672">
        <v>30.1</v>
      </c>
      <c r="FC672">
        <v>0.5</v>
      </c>
      <c r="FD672">
        <v>1.5</v>
      </c>
      <c r="FE672">
        <v>1.4</v>
      </c>
      <c r="FF672">
        <v>5</v>
      </c>
      <c r="FG672">
        <v>2.5</v>
      </c>
      <c r="FH672">
        <v>0.5</v>
      </c>
      <c r="FI672">
        <v>2</v>
      </c>
      <c r="FJ672">
        <v>1.7</v>
      </c>
      <c r="FK672">
        <v>27.8</v>
      </c>
      <c r="FL672">
        <v>6.4</v>
      </c>
      <c r="FM672">
        <v>2</v>
      </c>
      <c r="FN672">
        <v>4.8</v>
      </c>
      <c r="FO672">
        <v>4.3</v>
      </c>
      <c r="FP672">
        <v>6</v>
      </c>
      <c r="FQ672">
        <v>2.1</v>
      </c>
      <c r="FR672">
        <v>0.3</v>
      </c>
      <c r="FS672">
        <v>35</v>
      </c>
      <c r="FZ672" s="115" t="s">
        <v>1871</v>
      </c>
      <c r="GA672" s="115" t="s">
        <v>1871</v>
      </c>
      <c r="GB672" t="s">
        <v>1478</v>
      </c>
      <c r="GC672" s="68" t="s">
        <v>2364</v>
      </c>
    </row>
    <row r="673" spans="1:185" x14ac:dyDescent="0.25">
      <c r="A673">
        <v>56575</v>
      </c>
      <c r="B673">
        <v>801</v>
      </c>
      <c r="C673">
        <v>160</v>
      </c>
      <c r="D673">
        <v>225</v>
      </c>
      <c r="E673">
        <v>28</v>
      </c>
      <c r="F673">
        <v>433</v>
      </c>
      <c r="G673">
        <v>132</v>
      </c>
      <c r="H673">
        <v>143</v>
      </c>
      <c r="I673">
        <v>0</v>
      </c>
      <c r="J673">
        <v>96</v>
      </c>
      <c r="K673">
        <v>13</v>
      </c>
      <c r="L673">
        <v>129</v>
      </c>
      <c r="M673">
        <v>15</v>
      </c>
      <c r="N673">
        <v>54</v>
      </c>
      <c r="O673">
        <v>42</v>
      </c>
      <c r="P673">
        <v>64</v>
      </c>
      <c r="Q673">
        <v>18</v>
      </c>
      <c r="R673">
        <v>77</v>
      </c>
      <c r="S673">
        <v>41</v>
      </c>
      <c r="T673">
        <v>67</v>
      </c>
      <c r="U673">
        <v>8</v>
      </c>
      <c r="V673">
        <v>171</v>
      </c>
      <c r="W673">
        <v>23</v>
      </c>
      <c r="X673">
        <v>417</v>
      </c>
      <c r="Y673">
        <v>123</v>
      </c>
      <c r="Z673">
        <v>384</v>
      </c>
      <c r="AA673">
        <v>37</v>
      </c>
      <c r="AB673">
        <v>347</v>
      </c>
      <c r="AC673">
        <v>19</v>
      </c>
      <c r="AD673">
        <v>0</v>
      </c>
      <c r="AE673">
        <v>0</v>
      </c>
      <c r="AF673">
        <v>414</v>
      </c>
      <c r="AG673">
        <v>136</v>
      </c>
      <c r="AH673">
        <v>7</v>
      </c>
      <c r="AI673">
        <v>1</v>
      </c>
      <c r="AJ673">
        <v>2</v>
      </c>
      <c r="AK673">
        <v>0</v>
      </c>
      <c r="AL673">
        <v>31</v>
      </c>
      <c r="AM673">
        <v>4</v>
      </c>
      <c r="AN673">
        <v>9</v>
      </c>
      <c r="AO673">
        <v>0</v>
      </c>
      <c r="AP673">
        <v>343</v>
      </c>
      <c r="AQ673">
        <v>19</v>
      </c>
      <c r="AR673">
        <v>137</v>
      </c>
      <c r="AS673">
        <v>2</v>
      </c>
      <c r="AT673">
        <v>664</v>
      </c>
      <c r="AU673">
        <v>158</v>
      </c>
      <c r="AV673">
        <v>791</v>
      </c>
      <c r="AW673">
        <v>159</v>
      </c>
      <c r="AX673">
        <v>10</v>
      </c>
      <c r="AY673">
        <v>1</v>
      </c>
      <c r="AZ673">
        <v>7</v>
      </c>
      <c r="BA673">
        <v>0</v>
      </c>
      <c r="BB673">
        <v>3</v>
      </c>
      <c r="BC673">
        <v>1</v>
      </c>
      <c r="BD673">
        <v>31</v>
      </c>
      <c r="BE673">
        <v>8</v>
      </c>
      <c r="BF673">
        <v>195</v>
      </c>
      <c r="BG673">
        <v>56</v>
      </c>
      <c r="BH673">
        <v>153</v>
      </c>
      <c r="BI673">
        <v>11</v>
      </c>
      <c r="BJ673">
        <v>143</v>
      </c>
      <c r="BK673">
        <v>15</v>
      </c>
      <c r="BL673">
        <v>246</v>
      </c>
      <c r="BM673">
        <v>81</v>
      </c>
      <c r="BN673">
        <v>197</v>
      </c>
      <c r="BO673">
        <v>43</v>
      </c>
      <c r="BP673">
        <v>49</v>
      </c>
      <c r="BQ673">
        <v>38</v>
      </c>
      <c r="BR673">
        <v>187</v>
      </c>
      <c r="BS673">
        <v>51</v>
      </c>
      <c r="BT673">
        <v>143</v>
      </c>
      <c r="BU673">
        <v>31</v>
      </c>
      <c r="BV673">
        <v>120</v>
      </c>
      <c r="BW673">
        <v>52</v>
      </c>
      <c r="BX673">
        <v>170</v>
      </c>
      <c r="BY673">
        <v>49</v>
      </c>
      <c r="BZ673">
        <v>300</v>
      </c>
      <c r="CA673">
        <v>91</v>
      </c>
      <c r="CB673">
        <v>375</v>
      </c>
      <c r="CC673">
        <v>107</v>
      </c>
      <c r="CD673">
        <v>249</v>
      </c>
      <c r="CE673">
        <v>34</v>
      </c>
      <c r="CF673">
        <v>164</v>
      </c>
      <c r="CG673">
        <v>19</v>
      </c>
      <c r="CH673">
        <v>160</v>
      </c>
      <c r="CI673">
        <v>641</v>
      </c>
      <c r="CJ673">
        <v>305</v>
      </c>
      <c r="CK673">
        <v>459</v>
      </c>
      <c r="CL673">
        <v>708</v>
      </c>
      <c r="CM673">
        <v>44</v>
      </c>
      <c r="CN673">
        <v>19</v>
      </c>
      <c r="CO673">
        <v>16</v>
      </c>
      <c r="CP673">
        <v>14</v>
      </c>
      <c r="CQ673">
        <v>21</v>
      </c>
      <c r="CR673">
        <v>3</v>
      </c>
      <c r="CS673">
        <v>11</v>
      </c>
      <c r="CT673">
        <v>13</v>
      </c>
      <c r="CU673">
        <v>0</v>
      </c>
      <c r="CV673">
        <v>8</v>
      </c>
      <c r="CW673">
        <v>8</v>
      </c>
      <c r="CX673">
        <v>45</v>
      </c>
      <c r="CY673">
        <v>42</v>
      </c>
      <c r="CZ673">
        <v>2</v>
      </c>
      <c r="DA673">
        <v>33</v>
      </c>
      <c r="DB673">
        <v>18</v>
      </c>
      <c r="DC673">
        <v>26</v>
      </c>
      <c r="DD673">
        <v>112</v>
      </c>
      <c r="DE673">
        <v>86</v>
      </c>
      <c r="DF673">
        <v>225</v>
      </c>
      <c r="DG673">
        <v>130</v>
      </c>
      <c r="DH673">
        <v>23</v>
      </c>
      <c r="DI673">
        <v>20</v>
      </c>
      <c r="DJ673">
        <v>13</v>
      </c>
      <c r="DK673">
        <v>75</v>
      </c>
      <c r="DL673">
        <v>16</v>
      </c>
      <c r="DM673">
        <v>701</v>
      </c>
      <c r="DN673">
        <v>95</v>
      </c>
      <c r="DO673">
        <v>245</v>
      </c>
      <c r="DP673">
        <v>66</v>
      </c>
      <c r="DQ673">
        <v>18</v>
      </c>
      <c r="DR673">
        <v>7</v>
      </c>
      <c r="DS673">
        <v>9</v>
      </c>
      <c r="DT673">
        <v>3</v>
      </c>
      <c r="DU673">
        <v>2</v>
      </c>
      <c r="DV673">
        <v>20</v>
      </c>
      <c r="DW673">
        <v>311</v>
      </c>
      <c r="DX673" t="s">
        <v>1525</v>
      </c>
      <c r="DY673" t="s">
        <v>1018</v>
      </c>
      <c r="DZ673" t="s">
        <v>1825</v>
      </c>
      <c r="EA673" s="68" t="s">
        <v>700</v>
      </c>
      <c r="EB673">
        <v>56575</v>
      </c>
      <c r="EC673">
        <v>4.9000000000000004</v>
      </c>
      <c r="ED673">
        <v>8.9</v>
      </c>
      <c r="EE673">
        <v>5.9</v>
      </c>
      <c r="EF673">
        <v>16.3</v>
      </c>
      <c r="EG673">
        <v>10.5</v>
      </c>
      <c r="EH673">
        <v>19</v>
      </c>
      <c r="EI673">
        <v>6.9</v>
      </c>
      <c r="EJ673">
        <v>8.6999999999999993</v>
      </c>
      <c r="EK673">
        <v>19.5</v>
      </c>
      <c r="EL673">
        <v>5.2</v>
      </c>
      <c r="EM673">
        <v>7.3</v>
      </c>
      <c r="EN673">
        <v>11.5</v>
      </c>
      <c r="EO673">
        <v>8.1</v>
      </c>
      <c r="EP673">
        <v>3.7</v>
      </c>
      <c r="EQ673">
        <v>3.8</v>
      </c>
      <c r="ES673">
        <v>6.7</v>
      </c>
      <c r="ET673">
        <v>38.6</v>
      </c>
      <c r="EU673">
        <v>100</v>
      </c>
      <c r="EV673">
        <v>13.4</v>
      </c>
      <c r="EW673">
        <v>72.5</v>
      </c>
      <c r="EX673">
        <v>3.8</v>
      </c>
      <c r="EY673">
        <v>4.9000000000000004</v>
      </c>
      <c r="EZ673">
        <v>20.6</v>
      </c>
      <c r="FA673">
        <v>82.3</v>
      </c>
      <c r="FB673">
        <v>38.299999999999997</v>
      </c>
      <c r="FC673">
        <v>3.2</v>
      </c>
      <c r="FD673">
        <v>6.1</v>
      </c>
      <c r="FE673">
        <v>12.9</v>
      </c>
      <c r="FF673">
        <v>12</v>
      </c>
      <c r="FG673">
        <v>6.8</v>
      </c>
      <c r="FH673">
        <v>9.6999999999999993</v>
      </c>
      <c r="FI673">
        <v>8.1999999999999993</v>
      </c>
      <c r="FJ673">
        <v>6.3</v>
      </c>
      <c r="FK673">
        <v>20.7</v>
      </c>
      <c r="FL673">
        <v>9.1</v>
      </c>
      <c r="FM673">
        <v>8.8000000000000007</v>
      </c>
      <c r="FN673">
        <v>15.7</v>
      </c>
      <c r="FO673">
        <v>7.7</v>
      </c>
      <c r="FP673">
        <v>8</v>
      </c>
      <c r="FQ673">
        <v>4.9000000000000004</v>
      </c>
      <c r="FR673">
        <v>7.8</v>
      </c>
      <c r="FS673">
        <v>54</v>
      </c>
      <c r="FZ673" t="s">
        <v>1871</v>
      </c>
      <c r="GA673" t="s">
        <v>1872</v>
      </c>
      <c r="GB673" t="s">
        <v>1479</v>
      </c>
      <c r="GC673" s="68" t="s">
        <v>2364</v>
      </c>
    </row>
    <row r="674" spans="1:185" x14ac:dyDescent="0.25">
      <c r="A674">
        <v>56584</v>
      </c>
      <c r="B674">
        <v>1302</v>
      </c>
      <c r="C674">
        <v>67</v>
      </c>
      <c r="D674">
        <v>307</v>
      </c>
      <c r="E674">
        <v>8</v>
      </c>
      <c r="F674">
        <v>722</v>
      </c>
      <c r="G674">
        <v>57</v>
      </c>
      <c r="H674">
        <v>273</v>
      </c>
      <c r="I674">
        <v>2</v>
      </c>
      <c r="J674">
        <v>78</v>
      </c>
      <c r="K674">
        <v>0</v>
      </c>
      <c r="L674">
        <v>229</v>
      </c>
      <c r="M674">
        <v>8</v>
      </c>
      <c r="N674">
        <v>88</v>
      </c>
      <c r="O674">
        <v>9</v>
      </c>
      <c r="P674">
        <v>133</v>
      </c>
      <c r="Q674">
        <v>14</v>
      </c>
      <c r="R674">
        <v>136</v>
      </c>
      <c r="S674">
        <v>16</v>
      </c>
      <c r="T674">
        <v>180</v>
      </c>
      <c r="U674">
        <v>9</v>
      </c>
      <c r="V674">
        <v>185</v>
      </c>
      <c r="W674">
        <v>9</v>
      </c>
      <c r="X674">
        <v>651</v>
      </c>
      <c r="Y674">
        <v>47</v>
      </c>
      <c r="Z674">
        <v>651</v>
      </c>
      <c r="AA674">
        <v>20</v>
      </c>
      <c r="AB674">
        <v>1225</v>
      </c>
      <c r="AC674">
        <v>49</v>
      </c>
      <c r="AD674">
        <v>12</v>
      </c>
      <c r="AE674">
        <v>6</v>
      </c>
      <c r="AF674">
        <v>23</v>
      </c>
      <c r="AG674">
        <v>8</v>
      </c>
      <c r="AH674">
        <v>12</v>
      </c>
      <c r="AI674">
        <v>0</v>
      </c>
      <c r="AJ674">
        <v>0</v>
      </c>
      <c r="AK674">
        <v>0</v>
      </c>
      <c r="AL674">
        <v>30</v>
      </c>
      <c r="AM674">
        <v>4</v>
      </c>
      <c r="AN674">
        <v>6</v>
      </c>
      <c r="AO674">
        <v>6</v>
      </c>
      <c r="AP674">
        <v>1225</v>
      </c>
      <c r="AQ674">
        <v>49</v>
      </c>
      <c r="AR674">
        <v>174</v>
      </c>
      <c r="AS674">
        <v>4</v>
      </c>
      <c r="AT674">
        <v>1128</v>
      </c>
      <c r="AU674">
        <v>63</v>
      </c>
      <c r="AV674">
        <v>1298</v>
      </c>
      <c r="AW674">
        <v>67</v>
      </c>
      <c r="AX674">
        <v>4</v>
      </c>
      <c r="AY674">
        <v>0</v>
      </c>
      <c r="AZ674">
        <v>0</v>
      </c>
      <c r="BA674">
        <v>0</v>
      </c>
      <c r="BB674">
        <v>4</v>
      </c>
      <c r="BC674">
        <v>0</v>
      </c>
      <c r="BD674">
        <v>77</v>
      </c>
      <c r="BE674">
        <v>8</v>
      </c>
      <c r="BF674">
        <v>373</v>
      </c>
      <c r="BG674">
        <v>34</v>
      </c>
      <c r="BH674">
        <v>290</v>
      </c>
      <c r="BI674">
        <v>5</v>
      </c>
      <c r="BJ674">
        <v>167</v>
      </c>
      <c r="BK674">
        <v>3</v>
      </c>
      <c r="BL674">
        <v>567</v>
      </c>
      <c r="BM674">
        <v>41</v>
      </c>
      <c r="BN674">
        <v>544</v>
      </c>
      <c r="BO674">
        <v>35</v>
      </c>
      <c r="BP674">
        <v>23</v>
      </c>
      <c r="BQ674">
        <v>6</v>
      </c>
      <c r="BR674">
        <v>155</v>
      </c>
      <c r="BS674">
        <v>16</v>
      </c>
      <c r="BT674">
        <v>414</v>
      </c>
      <c r="BU674">
        <v>25</v>
      </c>
      <c r="BV674">
        <v>180</v>
      </c>
      <c r="BW674">
        <v>16</v>
      </c>
      <c r="BX674">
        <v>128</v>
      </c>
      <c r="BY674">
        <v>16</v>
      </c>
      <c r="BZ674">
        <v>169</v>
      </c>
      <c r="CA674">
        <v>14</v>
      </c>
      <c r="CB674">
        <v>263</v>
      </c>
      <c r="CC674">
        <v>16</v>
      </c>
      <c r="CD674">
        <v>606</v>
      </c>
      <c r="CE674">
        <v>38</v>
      </c>
      <c r="CF674">
        <v>428</v>
      </c>
      <c r="CG674">
        <v>13</v>
      </c>
      <c r="CH674">
        <v>67</v>
      </c>
      <c r="CI674">
        <v>1235</v>
      </c>
      <c r="CJ674">
        <v>939</v>
      </c>
      <c r="CK674">
        <v>576</v>
      </c>
      <c r="CL674">
        <v>1279</v>
      </c>
      <c r="CM674">
        <v>18</v>
      </c>
      <c r="CN674">
        <v>7</v>
      </c>
      <c r="CO674">
        <v>73</v>
      </c>
      <c r="CP674">
        <v>50</v>
      </c>
      <c r="CQ674">
        <v>33</v>
      </c>
      <c r="CR674">
        <v>15</v>
      </c>
      <c r="CS674">
        <v>49</v>
      </c>
      <c r="CT674">
        <v>39</v>
      </c>
      <c r="CU674">
        <v>3</v>
      </c>
      <c r="CV674">
        <v>43</v>
      </c>
      <c r="CW674">
        <v>15</v>
      </c>
      <c r="CX674">
        <v>177</v>
      </c>
      <c r="CY674">
        <v>63</v>
      </c>
      <c r="CZ674">
        <v>15</v>
      </c>
      <c r="DA674">
        <v>28</v>
      </c>
      <c r="DB674">
        <v>38</v>
      </c>
      <c r="DC674">
        <v>26</v>
      </c>
      <c r="DD674">
        <v>52</v>
      </c>
      <c r="DE674">
        <v>197</v>
      </c>
      <c r="DF674">
        <v>363</v>
      </c>
      <c r="DG674">
        <v>297</v>
      </c>
      <c r="DH674">
        <v>97</v>
      </c>
      <c r="DI674">
        <v>25</v>
      </c>
      <c r="DJ674">
        <v>6</v>
      </c>
      <c r="DK674">
        <v>41</v>
      </c>
      <c r="DL674">
        <v>19</v>
      </c>
      <c r="DM674">
        <v>1239</v>
      </c>
      <c r="DN674">
        <v>113</v>
      </c>
      <c r="DO674">
        <v>447</v>
      </c>
      <c r="DP674">
        <v>113</v>
      </c>
      <c r="DQ674">
        <v>25</v>
      </c>
      <c r="DR674">
        <v>14</v>
      </c>
      <c r="DS674">
        <v>3</v>
      </c>
      <c r="DT674">
        <v>17</v>
      </c>
      <c r="DU674">
        <v>9</v>
      </c>
      <c r="DV674">
        <v>31</v>
      </c>
      <c r="DW674">
        <v>560</v>
      </c>
      <c r="DX674" t="s">
        <v>1520</v>
      </c>
      <c r="DY674" t="s">
        <v>1069</v>
      </c>
      <c r="DZ674" t="s">
        <v>1826</v>
      </c>
      <c r="EA674" s="68" t="s">
        <v>700</v>
      </c>
      <c r="EB674">
        <v>56584</v>
      </c>
      <c r="EC674">
        <v>1.7</v>
      </c>
      <c r="ED674">
        <v>19.899999999999999</v>
      </c>
      <c r="EE674">
        <v>3.2</v>
      </c>
      <c r="EF674">
        <v>6.6</v>
      </c>
      <c r="EG674">
        <v>6.3</v>
      </c>
      <c r="EH674">
        <v>7.2</v>
      </c>
      <c r="EI674">
        <v>3.6</v>
      </c>
      <c r="EJ674">
        <v>3.9</v>
      </c>
      <c r="EK674">
        <v>2.2000000000000002</v>
      </c>
      <c r="EL674">
        <v>2.4</v>
      </c>
      <c r="EM674">
        <v>2.7</v>
      </c>
      <c r="EN674">
        <v>1.6</v>
      </c>
      <c r="EO674">
        <v>2.9</v>
      </c>
      <c r="EP674">
        <v>1.5</v>
      </c>
      <c r="EQ674">
        <v>1.7</v>
      </c>
      <c r="ER674">
        <v>29.3</v>
      </c>
      <c r="ES674">
        <v>22.5</v>
      </c>
      <c r="ET674">
        <v>62.8</v>
      </c>
      <c r="EV674">
        <v>11.9</v>
      </c>
      <c r="EW674">
        <v>88.8</v>
      </c>
      <c r="EX674">
        <v>1.7</v>
      </c>
      <c r="EY674">
        <v>1.7</v>
      </c>
      <c r="EZ674">
        <v>100</v>
      </c>
      <c r="FB674">
        <v>100</v>
      </c>
      <c r="FC674">
        <v>2.2000000000000002</v>
      </c>
      <c r="FD674">
        <v>1.9</v>
      </c>
      <c r="FE674">
        <v>11.5</v>
      </c>
      <c r="FF674">
        <v>3.5</v>
      </c>
      <c r="FG674">
        <v>1.2</v>
      </c>
      <c r="FH674">
        <v>2.1</v>
      </c>
      <c r="FI674">
        <v>2.8</v>
      </c>
      <c r="FJ674">
        <v>2.4</v>
      </c>
      <c r="FK674">
        <v>27.6</v>
      </c>
      <c r="FL674">
        <v>6.2</v>
      </c>
      <c r="FM674">
        <v>2.6</v>
      </c>
      <c r="FN674">
        <v>5.9</v>
      </c>
      <c r="FO674">
        <v>7.4</v>
      </c>
      <c r="FP674">
        <v>4.5</v>
      </c>
      <c r="FQ674">
        <v>2.7</v>
      </c>
      <c r="FR674">
        <v>1.7</v>
      </c>
      <c r="FS674">
        <v>11</v>
      </c>
      <c r="FZ674" s="115" t="s">
        <v>1871</v>
      </c>
      <c r="GA674" s="115" t="s">
        <v>1871</v>
      </c>
      <c r="GB674" t="s">
        <v>1480</v>
      </c>
      <c r="GC674" s="68" t="s">
        <v>2364</v>
      </c>
    </row>
    <row r="675" spans="1:185" x14ac:dyDescent="0.25">
      <c r="A675">
        <v>56586</v>
      </c>
      <c r="B675">
        <v>1927</v>
      </c>
      <c r="C675">
        <v>82</v>
      </c>
      <c r="D675">
        <v>430</v>
      </c>
      <c r="E675">
        <v>8</v>
      </c>
      <c r="F675">
        <v>1010</v>
      </c>
      <c r="G675">
        <v>74</v>
      </c>
      <c r="H675">
        <v>487</v>
      </c>
      <c r="I675">
        <v>0</v>
      </c>
      <c r="J675">
        <v>115</v>
      </c>
      <c r="K675">
        <v>4</v>
      </c>
      <c r="L675">
        <v>315</v>
      </c>
      <c r="M675">
        <v>4</v>
      </c>
      <c r="N675">
        <v>71</v>
      </c>
      <c r="O675">
        <v>9</v>
      </c>
      <c r="P675">
        <v>138</v>
      </c>
      <c r="Q675">
        <v>24</v>
      </c>
      <c r="R675">
        <v>219</v>
      </c>
      <c r="S675">
        <v>20</v>
      </c>
      <c r="T675">
        <v>252</v>
      </c>
      <c r="U675">
        <v>14</v>
      </c>
      <c r="V675">
        <v>330</v>
      </c>
      <c r="W675">
        <v>7</v>
      </c>
      <c r="X675">
        <v>1022</v>
      </c>
      <c r="Y675">
        <v>56</v>
      </c>
      <c r="Z675">
        <v>905</v>
      </c>
      <c r="AA675">
        <v>26</v>
      </c>
      <c r="AB675">
        <v>1755</v>
      </c>
      <c r="AC675">
        <v>57</v>
      </c>
      <c r="AD675">
        <v>41</v>
      </c>
      <c r="AE675">
        <v>0</v>
      </c>
      <c r="AF675">
        <v>19</v>
      </c>
      <c r="AG675">
        <v>0</v>
      </c>
      <c r="AH675">
        <v>1</v>
      </c>
      <c r="AI675">
        <v>0</v>
      </c>
      <c r="AJ675">
        <v>32</v>
      </c>
      <c r="AK675">
        <v>25</v>
      </c>
      <c r="AL675">
        <v>79</v>
      </c>
      <c r="AM675">
        <v>0</v>
      </c>
      <c r="AN675">
        <v>36</v>
      </c>
      <c r="AO675">
        <v>27</v>
      </c>
      <c r="AP675">
        <v>1744</v>
      </c>
      <c r="AQ675">
        <v>55</v>
      </c>
      <c r="AR675">
        <v>243</v>
      </c>
      <c r="AS675">
        <v>0</v>
      </c>
      <c r="AT675">
        <v>1684</v>
      </c>
      <c r="AU675">
        <v>82</v>
      </c>
      <c r="AV675">
        <v>1881</v>
      </c>
      <c r="AW675">
        <v>57</v>
      </c>
      <c r="AX675">
        <v>46</v>
      </c>
      <c r="AY675">
        <v>25</v>
      </c>
      <c r="AZ675">
        <v>6</v>
      </c>
      <c r="BA675">
        <v>0</v>
      </c>
      <c r="BB675">
        <v>40</v>
      </c>
      <c r="BC675">
        <v>25</v>
      </c>
      <c r="BD675">
        <v>70</v>
      </c>
      <c r="BE675">
        <v>2</v>
      </c>
      <c r="BF675">
        <v>443</v>
      </c>
      <c r="BG675">
        <v>27</v>
      </c>
      <c r="BH675">
        <v>555</v>
      </c>
      <c r="BI675">
        <v>27</v>
      </c>
      <c r="BJ675">
        <v>358</v>
      </c>
      <c r="BK675">
        <v>9</v>
      </c>
      <c r="BL675">
        <v>855</v>
      </c>
      <c r="BM675">
        <v>69</v>
      </c>
      <c r="BN675">
        <v>833</v>
      </c>
      <c r="BO675">
        <v>69</v>
      </c>
      <c r="BP675">
        <v>22</v>
      </c>
      <c r="BQ675">
        <v>0</v>
      </c>
      <c r="BR675">
        <v>155</v>
      </c>
      <c r="BS675">
        <v>5</v>
      </c>
      <c r="BT675">
        <v>615</v>
      </c>
      <c r="BU675">
        <v>44</v>
      </c>
      <c r="BV675">
        <v>256</v>
      </c>
      <c r="BW675">
        <v>25</v>
      </c>
      <c r="BX675">
        <v>139</v>
      </c>
      <c r="BY675">
        <v>5</v>
      </c>
      <c r="BZ675">
        <v>206</v>
      </c>
      <c r="CA675">
        <v>0</v>
      </c>
      <c r="CB675">
        <v>307</v>
      </c>
      <c r="CC675">
        <v>12</v>
      </c>
      <c r="CD675">
        <v>833</v>
      </c>
      <c r="CE675">
        <v>55</v>
      </c>
      <c r="CF675">
        <v>787</v>
      </c>
      <c r="CG675">
        <v>15</v>
      </c>
      <c r="CH675">
        <v>82</v>
      </c>
      <c r="CI675">
        <v>1845</v>
      </c>
      <c r="CJ675">
        <v>1459</v>
      </c>
      <c r="CK675">
        <v>835</v>
      </c>
      <c r="CL675">
        <v>1782</v>
      </c>
      <c r="CM675">
        <v>51</v>
      </c>
      <c r="CN675">
        <v>37</v>
      </c>
      <c r="CO675">
        <v>60</v>
      </c>
      <c r="CP675">
        <v>122</v>
      </c>
      <c r="CQ675">
        <v>127</v>
      </c>
      <c r="CR675">
        <v>12</v>
      </c>
      <c r="CS675">
        <v>91</v>
      </c>
      <c r="CT675">
        <v>53</v>
      </c>
      <c r="CU675">
        <v>20</v>
      </c>
      <c r="CV675">
        <v>32</v>
      </c>
      <c r="CW675">
        <v>65</v>
      </c>
      <c r="CX675">
        <v>220</v>
      </c>
      <c r="CY675">
        <v>37</v>
      </c>
      <c r="CZ675">
        <v>42</v>
      </c>
      <c r="DA675">
        <v>36</v>
      </c>
      <c r="DB675">
        <v>31</v>
      </c>
      <c r="DC675">
        <v>9</v>
      </c>
      <c r="DD675">
        <v>37</v>
      </c>
      <c r="DE675">
        <v>244</v>
      </c>
      <c r="DF675">
        <v>577</v>
      </c>
      <c r="DG675">
        <v>528</v>
      </c>
      <c r="DH675">
        <v>143</v>
      </c>
      <c r="DI675">
        <v>12</v>
      </c>
      <c r="DJ675">
        <v>2</v>
      </c>
      <c r="DK675">
        <v>37</v>
      </c>
      <c r="DL675">
        <v>20</v>
      </c>
      <c r="DM675">
        <v>1736</v>
      </c>
      <c r="DN675">
        <v>164</v>
      </c>
      <c r="DO675">
        <v>731</v>
      </c>
      <c r="DP675">
        <v>90</v>
      </c>
      <c r="DQ675">
        <v>8</v>
      </c>
      <c r="DR675">
        <v>3</v>
      </c>
      <c r="DS675">
        <v>14</v>
      </c>
      <c r="DT675">
        <v>11</v>
      </c>
      <c r="DU675">
        <v>8</v>
      </c>
      <c r="DV675">
        <v>15</v>
      </c>
      <c r="DW675">
        <v>821</v>
      </c>
      <c r="DX675" t="s">
        <v>1525</v>
      </c>
      <c r="DY675" t="s">
        <v>1071</v>
      </c>
      <c r="DZ675" t="s">
        <v>1827</v>
      </c>
      <c r="EA675" s="68" t="s">
        <v>700</v>
      </c>
      <c r="EB675">
        <v>56586</v>
      </c>
      <c r="EC675">
        <v>1.8</v>
      </c>
      <c r="ED675">
        <v>5.6</v>
      </c>
      <c r="EE675">
        <v>1.3</v>
      </c>
      <c r="EF675">
        <v>13.2</v>
      </c>
      <c r="EG675">
        <v>10.199999999999999</v>
      </c>
      <c r="EH675">
        <v>5.3</v>
      </c>
      <c r="EI675">
        <v>4.7</v>
      </c>
      <c r="EJ675">
        <v>1.5</v>
      </c>
      <c r="EK675">
        <v>6.6</v>
      </c>
      <c r="EL675">
        <v>1.8</v>
      </c>
      <c r="EM675">
        <v>3.2</v>
      </c>
      <c r="EN675">
        <v>3.5</v>
      </c>
      <c r="EO675">
        <v>3.3</v>
      </c>
      <c r="EP675">
        <v>1.5</v>
      </c>
      <c r="EQ675">
        <v>1.3</v>
      </c>
      <c r="ER675">
        <v>33.200000000000003</v>
      </c>
      <c r="ES675">
        <v>49.9</v>
      </c>
      <c r="ET675">
        <v>100</v>
      </c>
      <c r="EU675">
        <v>41.5</v>
      </c>
      <c r="EV675">
        <v>19.7</v>
      </c>
      <c r="EW675">
        <v>39.9</v>
      </c>
      <c r="EX675">
        <v>1.3</v>
      </c>
      <c r="EY675">
        <v>1.2</v>
      </c>
      <c r="EZ675">
        <v>47.4</v>
      </c>
      <c r="FA675">
        <v>88.8</v>
      </c>
      <c r="FB675">
        <v>51.9</v>
      </c>
      <c r="FC675">
        <v>6.9</v>
      </c>
      <c r="FD675">
        <v>2.1</v>
      </c>
      <c r="FE675">
        <v>3.9</v>
      </c>
      <c r="FF675">
        <v>3.4</v>
      </c>
      <c r="FG675">
        <v>2.7</v>
      </c>
      <c r="FH675">
        <v>1.6</v>
      </c>
      <c r="FI675">
        <v>3.7</v>
      </c>
      <c r="FJ675">
        <v>3.8</v>
      </c>
      <c r="FK675">
        <v>46.4</v>
      </c>
      <c r="FL675">
        <v>2.8</v>
      </c>
      <c r="FM675">
        <v>5</v>
      </c>
      <c r="FN675">
        <v>5.0999999999999996</v>
      </c>
      <c r="FO675">
        <v>3.1</v>
      </c>
      <c r="FP675">
        <v>3.2</v>
      </c>
      <c r="FQ675">
        <v>3.3</v>
      </c>
      <c r="FR675">
        <v>1.5</v>
      </c>
      <c r="FS675">
        <v>9</v>
      </c>
      <c r="FZ675" s="115" t="s">
        <v>1871</v>
      </c>
      <c r="GA675" s="115" t="s">
        <v>1871</v>
      </c>
      <c r="GB675" t="s">
        <v>1481</v>
      </c>
      <c r="GC675" s="68" t="s">
        <v>2364</v>
      </c>
    </row>
    <row r="676" spans="1:185" x14ac:dyDescent="0.25">
      <c r="A676">
        <v>56587</v>
      </c>
      <c r="B676">
        <v>1246</v>
      </c>
      <c r="C676">
        <v>54</v>
      </c>
      <c r="D676">
        <v>220</v>
      </c>
      <c r="E676">
        <v>2</v>
      </c>
      <c r="F676">
        <v>698</v>
      </c>
      <c r="G676">
        <v>51</v>
      </c>
      <c r="H676">
        <v>328</v>
      </c>
      <c r="I676">
        <v>1</v>
      </c>
      <c r="J676">
        <v>58</v>
      </c>
      <c r="K676">
        <v>1</v>
      </c>
      <c r="L676">
        <v>162</v>
      </c>
      <c r="M676">
        <v>1</v>
      </c>
      <c r="N676">
        <v>94</v>
      </c>
      <c r="O676">
        <v>8</v>
      </c>
      <c r="P676">
        <v>80</v>
      </c>
      <c r="Q676">
        <v>16</v>
      </c>
      <c r="R676">
        <v>107</v>
      </c>
      <c r="S676">
        <v>9</v>
      </c>
      <c r="T676">
        <v>204</v>
      </c>
      <c r="U676">
        <v>6</v>
      </c>
      <c r="V676">
        <v>213</v>
      </c>
      <c r="W676">
        <v>12</v>
      </c>
      <c r="X676">
        <v>649</v>
      </c>
      <c r="Y676">
        <v>38</v>
      </c>
      <c r="Z676">
        <v>597</v>
      </c>
      <c r="AA676">
        <v>16</v>
      </c>
      <c r="AB676">
        <v>1196</v>
      </c>
      <c r="AC676">
        <v>52</v>
      </c>
      <c r="AD676">
        <v>0</v>
      </c>
      <c r="AE676">
        <v>0</v>
      </c>
      <c r="AF676">
        <v>6</v>
      </c>
      <c r="AG676">
        <v>2</v>
      </c>
      <c r="AH676">
        <v>0</v>
      </c>
      <c r="AI676">
        <v>0</v>
      </c>
      <c r="AJ676">
        <v>0</v>
      </c>
      <c r="AK676">
        <v>0</v>
      </c>
      <c r="AL676">
        <v>44</v>
      </c>
      <c r="AM676">
        <v>0</v>
      </c>
      <c r="AN676">
        <v>14</v>
      </c>
      <c r="AO676">
        <v>0</v>
      </c>
      <c r="AP676">
        <v>1182</v>
      </c>
      <c r="AQ676">
        <v>52</v>
      </c>
      <c r="AR676">
        <v>166</v>
      </c>
      <c r="AS676">
        <v>0</v>
      </c>
      <c r="AT676">
        <v>1080</v>
      </c>
      <c r="AU676">
        <v>54</v>
      </c>
      <c r="AV676">
        <v>1233</v>
      </c>
      <c r="AW676">
        <v>54</v>
      </c>
      <c r="AX676">
        <v>13</v>
      </c>
      <c r="AY676">
        <v>0</v>
      </c>
      <c r="AZ676">
        <v>11</v>
      </c>
      <c r="BA676">
        <v>0</v>
      </c>
      <c r="BB676">
        <v>2</v>
      </c>
      <c r="BC676">
        <v>0</v>
      </c>
      <c r="BD676">
        <v>55</v>
      </c>
      <c r="BE676">
        <v>2</v>
      </c>
      <c r="BF676">
        <v>288</v>
      </c>
      <c r="BG676">
        <v>23</v>
      </c>
      <c r="BH676">
        <v>368</v>
      </c>
      <c r="BI676">
        <v>18</v>
      </c>
      <c r="BJ676">
        <v>221</v>
      </c>
      <c r="BK676">
        <v>1</v>
      </c>
      <c r="BL676">
        <v>574</v>
      </c>
      <c r="BM676">
        <v>34</v>
      </c>
      <c r="BN676">
        <v>571</v>
      </c>
      <c r="BO676">
        <v>34</v>
      </c>
      <c r="BP676">
        <v>3</v>
      </c>
      <c r="BQ676">
        <v>0</v>
      </c>
      <c r="BR676">
        <v>124</v>
      </c>
      <c r="BS676">
        <v>17</v>
      </c>
      <c r="BT676">
        <v>414</v>
      </c>
      <c r="BU676">
        <v>17</v>
      </c>
      <c r="BV676">
        <v>185</v>
      </c>
      <c r="BW676">
        <v>25</v>
      </c>
      <c r="BX676">
        <v>99</v>
      </c>
      <c r="BY676">
        <v>9</v>
      </c>
      <c r="BZ676">
        <v>65</v>
      </c>
      <c r="CA676">
        <v>6</v>
      </c>
      <c r="CB676">
        <v>158</v>
      </c>
      <c r="CC676">
        <v>12</v>
      </c>
      <c r="CD676">
        <v>594</v>
      </c>
      <c r="CE676">
        <v>40</v>
      </c>
      <c r="CF676">
        <v>492</v>
      </c>
      <c r="CG676">
        <v>2</v>
      </c>
      <c r="CH676">
        <v>54</v>
      </c>
      <c r="CI676">
        <v>1192</v>
      </c>
      <c r="CJ676">
        <v>944</v>
      </c>
      <c r="CK676">
        <v>525</v>
      </c>
      <c r="CL676">
        <v>1172</v>
      </c>
      <c r="CM676">
        <v>18</v>
      </c>
      <c r="CN676">
        <v>0</v>
      </c>
      <c r="CO676">
        <v>30</v>
      </c>
      <c r="CP676">
        <v>95</v>
      </c>
      <c r="CQ676">
        <v>75</v>
      </c>
      <c r="CR676">
        <v>10</v>
      </c>
      <c r="CS676">
        <v>57</v>
      </c>
      <c r="CT676">
        <v>53</v>
      </c>
      <c r="CU676">
        <v>14</v>
      </c>
      <c r="CV676">
        <v>26</v>
      </c>
      <c r="CW676">
        <v>30</v>
      </c>
      <c r="CX676">
        <v>158</v>
      </c>
      <c r="CY676">
        <v>50</v>
      </c>
      <c r="CZ676">
        <v>44</v>
      </c>
      <c r="DA676">
        <v>8</v>
      </c>
      <c r="DB676">
        <v>16</v>
      </c>
      <c r="DC676">
        <v>5</v>
      </c>
      <c r="DD676">
        <v>5</v>
      </c>
      <c r="DE676">
        <v>183</v>
      </c>
      <c r="DF676">
        <v>374</v>
      </c>
      <c r="DG676">
        <v>335</v>
      </c>
      <c r="DH676">
        <v>84</v>
      </c>
      <c r="DI676">
        <v>18</v>
      </c>
      <c r="DJ676">
        <v>10</v>
      </c>
      <c r="DK676">
        <v>21</v>
      </c>
      <c r="DL676">
        <v>10</v>
      </c>
      <c r="DM676">
        <v>1168</v>
      </c>
      <c r="DN676">
        <v>74</v>
      </c>
      <c r="DO676">
        <v>492</v>
      </c>
      <c r="DP676">
        <v>65</v>
      </c>
      <c r="DQ676">
        <v>13</v>
      </c>
      <c r="DR676">
        <v>5</v>
      </c>
      <c r="DS676">
        <v>2</v>
      </c>
      <c r="DT676">
        <v>12</v>
      </c>
      <c r="DU676">
        <v>4</v>
      </c>
      <c r="DV676">
        <v>19</v>
      </c>
      <c r="DW676">
        <v>557</v>
      </c>
      <c r="DX676" t="s">
        <v>1525</v>
      </c>
      <c r="DY676" t="s">
        <v>1071</v>
      </c>
      <c r="DZ676" t="s">
        <v>1828</v>
      </c>
      <c r="EA676" s="68" t="s">
        <v>700</v>
      </c>
      <c r="EB676">
        <v>56587</v>
      </c>
      <c r="EC676">
        <v>1.6</v>
      </c>
      <c r="ED676">
        <v>6.1</v>
      </c>
      <c r="EE676">
        <v>1.3</v>
      </c>
      <c r="EF676">
        <v>7.1</v>
      </c>
      <c r="EG676">
        <v>13.5</v>
      </c>
      <c r="EH676">
        <v>7.1</v>
      </c>
      <c r="EI676">
        <v>2.6</v>
      </c>
      <c r="EJ676">
        <v>4.0999999999999996</v>
      </c>
      <c r="EK676">
        <v>1.2</v>
      </c>
      <c r="EL676">
        <v>2</v>
      </c>
      <c r="EM676">
        <v>2.5</v>
      </c>
      <c r="EN676">
        <v>0.8</v>
      </c>
      <c r="EO676">
        <v>2.5</v>
      </c>
      <c r="EP676">
        <v>1.4</v>
      </c>
      <c r="EQ676">
        <v>1.6</v>
      </c>
      <c r="ES676">
        <v>34.700000000000003</v>
      </c>
      <c r="EV676">
        <v>31.6</v>
      </c>
      <c r="EW676">
        <v>58.2</v>
      </c>
      <c r="EX676">
        <v>1.6</v>
      </c>
      <c r="EY676">
        <v>1.6</v>
      </c>
      <c r="EZ676">
        <v>60.4</v>
      </c>
      <c r="FA676">
        <v>65.599999999999994</v>
      </c>
      <c r="FB676">
        <v>100</v>
      </c>
      <c r="FC676">
        <v>10</v>
      </c>
      <c r="FD676">
        <v>1.8</v>
      </c>
      <c r="FE676">
        <v>5.4</v>
      </c>
      <c r="FF676">
        <v>3.8</v>
      </c>
      <c r="FG676">
        <v>3.2</v>
      </c>
      <c r="FH676">
        <v>1.2</v>
      </c>
      <c r="FI676">
        <v>2.4</v>
      </c>
      <c r="FJ676">
        <v>2.5</v>
      </c>
      <c r="FK676">
        <v>100</v>
      </c>
      <c r="FL676">
        <v>6.7</v>
      </c>
      <c r="FM676">
        <v>1.7</v>
      </c>
      <c r="FN676">
        <v>7.3</v>
      </c>
      <c r="FO676">
        <v>4.8</v>
      </c>
      <c r="FP676">
        <v>6.6</v>
      </c>
      <c r="FQ676">
        <v>2.6</v>
      </c>
      <c r="FR676">
        <v>0.5</v>
      </c>
      <c r="FS676">
        <v>5</v>
      </c>
      <c r="FZ676" s="115" t="s">
        <v>1871</v>
      </c>
      <c r="GA676" s="115" t="s">
        <v>1871</v>
      </c>
      <c r="GB676" t="s">
        <v>1482</v>
      </c>
      <c r="GC676" s="68" t="s">
        <v>2364</v>
      </c>
    </row>
    <row r="677" spans="1:185" x14ac:dyDescent="0.25">
      <c r="A677">
        <v>56589</v>
      </c>
      <c r="B677">
        <v>2161</v>
      </c>
      <c r="C677">
        <v>322</v>
      </c>
      <c r="D677">
        <v>713</v>
      </c>
      <c r="E677">
        <v>150</v>
      </c>
      <c r="F677">
        <v>1056</v>
      </c>
      <c r="G677">
        <v>170</v>
      </c>
      <c r="H677">
        <v>392</v>
      </c>
      <c r="I677">
        <v>2</v>
      </c>
      <c r="J677">
        <v>199</v>
      </c>
      <c r="K677">
        <v>27</v>
      </c>
      <c r="L677">
        <v>514</v>
      </c>
      <c r="M677">
        <v>123</v>
      </c>
      <c r="N677">
        <v>149</v>
      </c>
      <c r="O677">
        <v>45</v>
      </c>
      <c r="P677">
        <v>179</v>
      </c>
      <c r="Q677">
        <v>47</v>
      </c>
      <c r="R677">
        <v>184</v>
      </c>
      <c r="S677">
        <v>18</v>
      </c>
      <c r="T677">
        <v>220</v>
      </c>
      <c r="U677">
        <v>29</v>
      </c>
      <c r="V677">
        <v>324</v>
      </c>
      <c r="W677">
        <v>31</v>
      </c>
      <c r="X677">
        <v>1114</v>
      </c>
      <c r="Y677">
        <v>155</v>
      </c>
      <c r="Z677">
        <v>1047</v>
      </c>
      <c r="AA677">
        <v>167</v>
      </c>
      <c r="AB677">
        <v>945</v>
      </c>
      <c r="AC677">
        <v>18</v>
      </c>
      <c r="AD677">
        <v>5</v>
      </c>
      <c r="AE677">
        <v>0</v>
      </c>
      <c r="AF677">
        <v>945</v>
      </c>
      <c r="AG677">
        <v>279</v>
      </c>
      <c r="AH677">
        <v>6</v>
      </c>
      <c r="AI677">
        <v>0</v>
      </c>
      <c r="AJ677">
        <v>6</v>
      </c>
      <c r="AK677">
        <v>0</v>
      </c>
      <c r="AL677">
        <v>249</v>
      </c>
      <c r="AM677">
        <v>25</v>
      </c>
      <c r="AN677">
        <v>45</v>
      </c>
      <c r="AO677">
        <v>0</v>
      </c>
      <c r="AP677">
        <v>936</v>
      </c>
      <c r="AQ677">
        <v>18</v>
      </c>
      <c r="AR677">
        <v>325</v>
      </c>
      <c r="AS677">
        <v>21</v>
      </c>
      <c r="AT677">
        <v>1836</v>
      </c>
      <c r="AU677">
        <v>301</v>
      </c>
      <c r="AV677">
        <v>2146</v>
      </c>
      <c r="AW677">
        <v>320</v>
      </c>
      <c r="AX677">
        <v>15</v>
      </c>
      <c r="AY677">
        <v>2</v>
      </c>
      <c r="AZ677">
        <v>11</v>
      </c>
      <c r="BA677">
        <v>0</v>
      </c>
      <c r="BB677">
        <v>4</v>
      </c>
      <c r="BC677">
        <v>2</v>
      </c>
      <c r="BD677">
        <v>123</v>
      </c>
      <c r="BE677">
        <v>24</v>
      </c>
      <c r="BF677">
        <v>491</v>
      </c>
      <c r="BG677">
        <v>53</v>
      </c>
      <c r="BH677">
        <v>496</v>
      </c>
      <c r="BI677">
        <v>47</v>
      </c>
      <c r="BJ677">
        <v>189</v>
      </c>
      <c r="BK677">
        <v>3</v>
      </c>
      <c r="BL677">
        <v>771</v>
      </c>
      <c r="BM677">
        <v>118</v>
      </c>
      <c r="BN677">
        <v>711</v>
      </c>
      <c r="BO677">
        <v>94</v>
      </c>
      <c r="BP677">
        <v>60</v>
      </c>
      <c r="BQ677">
        <v>24</v>
      </c>
      <c r="BR677">
        <v>285</v>
      </c>
      <c r="BS677">
        <v>52</v>
      </c>
      <c r="BT677">
        <v>549</v>
      </c>
      <c r="BU677">
        <v>74</v>
      </c>
      <c r="BV677">
        <v>248</v>
      </c>
      <c r="BW677">
        <v>44</v>
      </c>
      <c r="BX677">
        <v>259</v>
      </c>
      <c r="BY677">
        <v>52</v>
      </c>
      <c r="BZ677">
        <v>445</v>
      </c>
      <c r="CA677">
        <v>111</v>
      </c>
      <c r="CB677">
        <v>699</v>
      </c>
      <c r="CC677">
        <v>158</v>
      </c>
      <c r="CD677">
        <v>893</v>
      </c>
      <c r="CE677">
        <v>142</v>
      </c>
      <c r="CF677">
        <v>526</v>
      </c>
      <c r="CG677">
        <v>22</v>
      </c>
      <c r="CH677">
        <v>322</v>
      </c>
      <c r="CI677">
        <v>1839</v>
      </c>
      <c r="CJ677">
        <v>1032</v>
      </c>
      <c r="CK677">
        <v>1136</v>
      </c>
      <c r="CL677">
        <v>1936</v>
      </c>
      <c r="CM677">
        <v>77</v>
      </c>
      <c r="CN677">
        <v>22</v>
      </c>
      <c r="CO677">
        <v>60</v>
      </c>
      <c r="CP677">
        <v>86</v>
      </c>
      <c r="CQ677">
        <v>40</v>
      </c>
      <c r="CR677">
        <v>17</v>
      </c>
      <c r="CS677">
        <v>47</v>
      </c>
      <c r="CT677">
        <v>34</v>
      </c>
      <c r="CU677">
        <v>2</v>
      </c>
      <c r="CV677">
        <v>32</v>
      </c>
      <c r="CW677">
        <v>20</v>
      </c>
      <c r="CX677">
        <v>230</v>
      </c>
      <c r="CY677">
        <v>143</v>
      </c>
      <c r="CZ677">
        <v>26</v>
      </c>
      <c r="DA677">
        <v>87</v>
      </c>
      <c r="DB677">
        <v>58</v>
      </c>
      <c r="DC677">
        <v>50</v>
      </c>
      <c r="DD677">
        <v>140</v>
      </c>
      <c r="DE677">
        <v>231</v>
      </c>
      <c r="DF677">
        <v>528</v>
      </c>
      <c r="DG677">
        <v>359</v>
      </c>
      <c r="DH677">
        <v>101</v>
      </c>
      <c r="DI677">
        <v>71</v>
      </c>
      <c r="DJ677">
        <v>31</v>
      </c>
      <c r="DK677">
        <v>98</v>
      </c>
      <c r="DL677">
        <v>68</v>
      </c>
      <c r="DM677">
        <v>1949</v>
      </c>
      <c r="DN677">
        <v>191</v>
      </c>
      <c r="DO677">
        <v>584</v>
      </c>
      <c r="DP677">
        <v>175</v>
      </c>
      <c r="DQ677">
        <v>38</v>
      </c>
      <c r="DR677">
        <v>19</v>
      </c>
      <c r="DS677">
        <v>9</v>
      </c>
      <c r="DT677">
        <v>19</v>
      </c>
      <c r="DU677">
        <v>5</v>
      </c>
      <c r="DV677">
        <v>50</v>
      </c>
      <c r="DW677">
        <v>759</v>
      </c>
      <c r="DX677" t="s">
        <v>1518</v>
      </c>
      <c r="DY677" t="s">
        <v>1059</v>
      </c>
      <c r="DZ677" s="66" t="s">
        <v>1829</v>
      </c>
      <c r="EA677" s="68" t="s">
        <v>700</v>
      </c>
      <c r="EB677">
        <v>56589</v>
      </c>
      <c r="EC677">
        <v>2.4</v>
      </c>
      <c r="ED677">
        <v>6.9</v>
      </c>
      <c r="EE677">
        <v>5.7</v>
      </c>
      <c r="EF677">
        <v>11.3</v>
      </c>
      <c r="EG677">
        <v>8.1999999999999993</v>
      </c>
      <c r="EH677">
        <v>5.2</v>
      </c>
      <c r="EI677">
        <v>5.2</v>
      </c>
      <c r="EJ677">
        <v>3.5</v>
      </c>
      <c r="EK677">
        <v>1.1000000000000001</v>
      </c>
      <c r="EL677">
        <v>5.0999999999999996</v>
      </c>
      <c r="EM677">
        <v>3.1</v>
      </c>
      <c r="EN677">
        <v>0.7</v>
      </c>
      <c r="EO677">
        <v>3.3</v>
      </c>
      <c r="EP677">
        <v>4.0999999999999996</v>
      </c>
      <c r="EQ677">
        <v>1.2</v>
      </c>
      <c r="ER677">
        <v>97.3</v>
      </c>
      <c r="ES677">
        <v>4.9000000000000004</v>
      </c>
      <c r="ET677">
        <v>88.8</v>
      </c>
      <c r="EU677">
        <v>88.8</v>
      </c>
      <c r="EV677">
        <v>7.5</v>
      </c>
      <c r="EW677">
        <v>31.1</v>
      </c>
      <c r="EX677">
        <v>1.3</v>
      </c>
      <c r="EY677">
        <v>2.5</v>
      </c>
      <c r="EZ677">
        <v>16</v>
      </c>
      <c r="FA677">
        <v>65.599999999999994</v>
      </c>
      <c r="FB677">
        <v>47.5</v>
      </c>
      <c r="FC677">
        <v>2.5</v>
      </c>
      <c r="FD677">
        <v>2.8</v>
      </c>
      <c r="FE677">
        <v>6.2</v>
      </c>
      <c r="FF677">
        <v>3.5</v>
      </c>
      <c r="FG677">
        <v>3.3</v>
      </c>
      <c r="FH677">
        <v>1.6</v>
      </c>
      <c r="FI677">
        <v>4</v>
      </c>
      <c r="FJ677">
        <v>3.8</v>
      </c>
      <c r="FK677">
        <v>15.2</v>
      </c>
      <c r="FL677">
        <v>4.8</v>
      </c>
      <c r="FM677">
        <v>5.2</v>
      </c>
      <c r="FN677">
        <v>5.4</v>
      </c>
      <c r="FO677">
        <v>6.1</v>
      </c>
      <c r="FP677">
        <v>5.5</v>
      </c>
      <c r="FQ677">
        <v>3.3</v>
      </c>
      <c r="FR677">
        <v>2.2000000000000002</v>
      </c>
      <c r="FS677">
        <v>42</v>
      </c>
      <c r="FZ677" s="115" t="s">
        <v>1871</v>
      </c>
      <c r="GA677" s="115" t="s">
        <v>1871</v>
      </c>
      <c r="GB677" t="s">
        <v>1483</v>
      </c>
      <c r="GC677" s="68" t="s">
        <v>2364</v>
      </c>
    </row>
    <row r="678" spans="1:185" x14ac:dyDescent="0.25">
      <c r="A678">
        <v>56591</v>
      </c>
      <c r="B678">
        <v>190</v>
      </c>
      <c r="C678">
        <v>50</v>
      </c>
      <c r="D678">
        <v>67</v>
      </c>
      <c r="E678">
        <v>11</v>
      </c>
      <c r="F678">
        <v>106</v>
      </c>
      <c r="G678">
        <v>39</v>
      </c>
      <c r="H678">
        <v>17</v>
      </c>
      <c r="I678">
        <v>0</v>
      </c>
      <c r="J678">
        <v>16</v>
      </c>
      <c r="K678">
        <v>7</v>
      </c>
      <c r="L678">
        <v>51</v>
      </c>
      <c r="M678">
        <v>4</v>
      </c>
      <c r="N678">
        <v>23</v>
      </c>
      <c r="O678">
        <v>11</v>
      </c>
      <c r="P678">
        <v>30</v>
      </c>
      <c r="Q678">
        <v>19</v>
      </c>
      <c r="R678">
        <v>22</v>
      </c>
      <c r="S678">
        <v>3</v>
      </c>
      <c r="T678">
        <v>14</v>
      </c>
      <c r="U678">
        <v>2</v>
      </c>
      <c r="V678">
        <v>17</v>
      </c>
      <c r="W678">
        <v>4</v>
      </c>
      <c r="X678">
        <v>89</v>
      </c>
      <c r="Y678">
        <v>24</v>
      </c>
      <c r="Z678">
        <v>101</v>
      </c>
      <c r="AA678">
        <v>26</v>
      </c>
      <c r="AB678">
        <v>8</v>
      </c>
      <c r="AC678">
        <v>0</v>
      </c>
      <c r="AD678">
        <v>0</v>
      </c>
      <c r="AE678">
        <v>0</v>
      </c>
      <c r="AF678">
        <v>166</v>
      </c>
      <c r="AG678">
        <v>48</v>
      </c>
      <c r="AH678">
        <v>0</v>
      </c>
      <c r="AI678">
        <v>0</v>
      </c>
      <c r="AJ678">
        <v>3</v>
      </c>
      <c r="AK678">
        <v>0</v>
      </c>
      <c r="AL678">
        <v>13</v>
      </c>
      <c r="AM678">
        <v>2</v>
      </c>
      <c r="AN678">
        <v>15</v>
      </c>
      <c r="AO678">
        <v>0</v>
      </c>
      <c r="AP678">
        <v>8</v>
      </c>
      <c r="AQ678">
        <v>0</v>
      </c>
      <c r="AR678">
        <v>21</v>
      </c>
      <c r="AS678">
        <v>0</v>
      </c>
      <c r="AT678">
        <v>169</v>
      </c>
      <c r="AU678">
        <v>50</v>
      </c>
      <c r="AV678">
        <v>190</v>
      </c>
      <c r="AW678">
        <v>50</v>
      </c>
      <c r="AX678">
        <v>0</v>
      </c>
      <c r="AY678">
        <v>0</v>
      </c>
      <c r="AZ678">
        <v>0</v>
      </c>
      <c r="BA678">
        <v>0</v>
      </c>
      <c r="BB678">
        <v>0</v>
      </c>
      <c r="BC678">
        <v>0</v>
      </c>
      <c r="BD678">
        <v>11</v>
      </c>
      <c r="BE678">
        <v>4</v>
      </c>
      <c r="BF678">
        <v>49</v>
      </c>
      <c r="BG678">
        <v>21</v>
      </c>
      <c r="BH678">
        <v>28</v>
      </c>
      <c r="BI678">
        <v>3</v>
      </c>
      <c r="BJ678">
        <v>12</v>
      </c>
      <c r="BK678">
        <v>0</v>
      </c>
      <c r="BL678">
        <v>57</v>
      </c>
      <c r="BM678">
        <v>9</v>
      </c>
      <c r="BN678">
        <v>46</v>
      </c>
      <c r="BO678">
        <v>9</v>
      </c>
      <c r="BP678">
        <v>11</v>
      </c>
      <c r="BQ678">
        <v>0</v>
      </c>
      <c r="BR678">
        <v>49</v>
      </c>
      <c r="BS678">
        <v>30</v>
      </c>
      <c r="BT678">
        <v>40</v>
      </c>
      <c r="BU678">
        <v>9</v>
      </c>
      <c r="BV678">
        <v>29</v>
      </c>
      <c r="BW678">
        <v>13</v>
      </c>
      <c r="BX678">
        <v>37</v>
      </c>
      <c r="BY678">
        <v>17</v>
      </c>
      <c r="BZ678">
        <v>77</v>
      </c>
      <c r="CA678">
        <v>24</v>
      </c>
      <c r="CB678">
        <v>98</v>
      </c>
      <c r="CC678">
        <v>24</v>
      </c>
      <c r="CD678">
        <v>65</v>
      </c>
      <c r="CE678">
        <v>26</v>
      </c>
      <c r="CF678">
        <v>27</v>
      </c>
      <c r="CG678">
        <v>0</v>
      </c>
      <c r="CH678">
        <v>50</v>
      </c>
      <c r="CI678">
        <v>140</v>
      </c>
      <c r="CJ678">
        <v>35</v>
      </c>
      <c r="CK678">
        <v>108</v>
      </c>
      <c r="CL678">
        <v>172</v>
      </c>
      <c r="CM678">
        <v>6</v>
      </c>
      <c r="CN678">
        <v>0</v>
      </c>
      <c r="CO678">
        <v>0</v>
      </c>
      <c r="CP678">
        <v>7</v>
      </c>
      <c r="CQ678">
        <v>0</v>
      </c>
      <c r="CR678">
        <v>0</v>
      </c>
      <c r="CS678">
        <v>0</v>
      </c>
      <c r="CT678">
        <v>5</v>
      </c>
      <c r="CU678">
        <v>0</v>
      </c>
      <c r="CV678">
        <v>4</v>
      </c>
      <c r="CW678">
        <v>0</v>
      </c>
      <c r="CX678">
        <v>7</v>
      </c>
      <c r="CY678">
        <v>5</v>
      </c>
      <c r="CZ678">
        <v>0</v>
      </c>
      <c r="DA678">
        <v>25</v>
      </c>
      <c r="DB678">
        <v>4</v>
      </c>
      <c r="DC678">
        <v>8</v>
      </c>
      <c r="DD678">
        <v>29</v>
      </c>
      <c r="DE678">
        <v>12</v>
      </c>
      <c r="DF678">
        <v>39</v>
      </c>
      <c r="DG678">
        <v>11</v>
      </c>
      <c r="DH678">
        <v>5</v>
      </c>
      <c r="DI678">
        <v>5</v>
      </c>
      <c r="DJ678">
        <v>2</v>
      </c>
      <c r="DK678">
        <v>23</v>
      </c>
      <c r="DL678">
        <v>5</v>
      </c>
      <c r="DM678">
        <v>182</v>
      </c>
      <c r="DN678">
        <v>8</v>
      </c>
      <c r="DO678">
        <v>40</v>
      </c>
      <c r="DP678">
        <v>11</v>
      </c>
      <c r="DQ678">
        <v>5</v>
      </c>
      <c r="DR678">
        <v>0</v>
      </c>
      <c r="DS678">
        <v>2</v>
      </c>
      <c r="DT678">
        <v>0</v>
      </c>
      <c r="DU678">
        <v>1</v>
      </c>
      <c r="DV678">
        <v>3</v>
      </c>
      <c r="DW678">
        <v>51</v>
      </c>
      <c r="DX678" t="s">
        <v>1525</v>
      </c>
      <c r="DY678" t="s">
        <v>1018</v>
      </c>
      <c r="DZ678" t="s">
        <v>1830</v>
      </c>
      <c r="EA678" s="68" t="s">
        <v>700</v>
      </c>
      <c r="EB678">
        <v>56591</v>
      </c>
      <c r="EC678">
        <v>9.3000000000000007</v>
      </c>
      <c r="ED678">
        <v>26.9</v>
      </c>
      <c r="EE678">
        <v>6.8</v>
      </c>
      <c r="EF678">
        <v>29.5</v>
      </c>
      <c r="EG678">
        <v>19.2</v>
      </c>
      <c r="EH678">
        <v>18.3</v>
      </c>
      <c r="EI678">
        <v>18.600000000000001</v>
      </c>
      <c r="EJ678">
        <v>19.5</v>
      </c>
      <c r="EK678">
        <v>60.4</v>
      </c>
      <c r="EL678">
        <v>11.5</v>
      </c>
      <c r="EM678">
        <v>12.9</v>
      </c>
      <c r="EN678">
        <v>52.8</v>
      </c>
      <c r="EO678">
        <v>12.9</v>
      </c>
      <c r="EP678">
        <v>9.6999999999999993</v>
      </c>
      <c r="EQ678">
        <v>76.900000000000006</v>
      </c>
      <c r="ES678">
        <v>10.199999999999999</v>
      </c>
      <c r="EU678">
        <v>100</v>
      </c>
      <c r="EV678">
        <v>22.3</v>
      </c>
      <c r="EW678">
        <v>56.2</v>
      </c>
      <c r="EX678">
        <v>76.900000000000006</v>
      </c>
      <c r="EY678">
        <v>9.3000000000000007</v>
      </c>
      <c r="FC678">
        <v>47.5</v>
      </c>
      <c r="FD678">
        <v>10.4</v>
      </c>
      <c r="FE678">
        <v>33.299999999999997</v>
      </c>
      <c r="FF678">
        <v>20.100000000000001</v>
      </c>
      <c r="FG678">
        <v>12</v>
      </c>
      <c r="FH678">
        <v>62.8</v>
      </c>
      <c r="FI678">
        <v>11.8</v>
      </c>
      <c r="FJ678">
        <v>13.9</v>
      </c>
      <c r="FK678">
        <v>65.599999999999994</v>
      </c>
      <c r="FL678">
        <v>17.7</v>
      </c>
      <c r="FM678">
        <v>15</v>
      </c>
      <c r="FN678">
        <v>30</v>
      </c>
      <c r="FO678">
        <v>17.600000000000001</v>
      </c>
      <c r="FP678">
        <v>13.1</v>
      </c>
      <c r="FQ678">
        <v>15.8</v>
      </c>
      <c r="FR678">
        <v>41.9</v>
      </c>
      <c r="FS678">
        <v>15</v>
      </c>
      <c r="FZ678" t="s">
        <v>1871</v>
      </c>
      <c r="GA678" t="s">
        <v>1872</v>
      </c>
      <c r="GB678" t="s">
        <v>1484</v>
      </c>
      <c r="GC678" s="68" t="s">
        <v>2364</v>
      </c>
    </row>
    <row r="679" spans="1:185" x14ac:dyDescent="0.25">
      <c r="A679">
        <v>56601</v>
      </c>
      <c r="B679">
        <v>33844</v>
      </c>
      <c r="C679">
        <v>1951</v>
      </c>
      <c r="D679">
        <v>8229</v>
      </c>
      <c r="E679">
        <v>341</v>
      </c>
      <c r="F679">
        <v>20306</v>
      </c>
      <c r="G679">
        <v>1607</v>
      </c>
      <c r="H679">
        <v>5309</v>
      </c>
      <c r="I679">
        <v>3</v>
      </c>
      <c r="J679">
        <v>2616</v>
      </c>
      <c r="K679">
        <v>115</v>
      </c>
      <c r="L679">
        <v>5613</v>
      </c>
      <c r="M679">
        <v>226</v>
      </c>
      <c r="N679">
        <v>4917</v>
      </c>
      <c r="O679">
        <v>349</v>
      </c>
      <c r="P679">
        <v>3851</v>
      </c>
      <c r="Q679">
        <v>615</v>
      </c>
      <c r="R679">
        <v>3641</v>
      </c>
      <c r="S679">
        <v>265</v>
      </c>
      <c r="T679">
        <v>3599</v>
      </c>
      <c r="U679">
        <v>182</v>
      </c>
      <c r="V679">
        <v>4298</v>
      </c>
      <c r="W679">
        <v>196</v>
      </c>
      <c r="X679">
        <v>16722</v>
      </c>
      <c r="Y679">
        <v>1104</v>
      </c>
      <c r="Z679">
        <v>17122</v>
      </c>
      <c r="AA679">
        <v>847</v>
      </c>
      <c r="AB679">
        <v>28516</v>
      </c>
      <c r="AC679">
        <v>1350</v>
      </c>
      <c r="AD679">
        <v>379</v>
      </c>
      <c r="AE679">
        <v>51</v>
      </c>
      <c r="AF679">
        <v>3016</v>
      </c>
      <c r="AG679">
        <v>434</v>
      </c>
      <c r="AH679">
        <v>401</v>
      </c>
      <c r="AI679">
        <v>38</v>
      </c>
      <c r="AJ679">
        <v>30</v>
      </c>
      <c r="AK679">
        <v>4</v>
      </c>
      <c r="AL679">
        <v>1475</v>
      </c>
      <c r="AM679">
        <v>74</v>
      </c>
      <c r="AN679">
        <v>718</v>
      </c>
      <c r="AO679">
        <v>94</v>
      </c>
      <c r="AP679">
        <v>28141</v>
      </c>
      <c r="AQ679">
        <v>1280</v>
      </c>
      <c r="AR679">
        <v>4815</v>
      </c>
      <c r="AS679">
        <v>107</v>
      </c>
      <c r="AT679">
        <v>29029</v>
      </c>
      <c r="AU679">
        <v>1844</v>
      </c>
      <c r="AV679">
        <v>33146</v>
      </c>
      <c r="AW679">
        <v>1893</v>
      </c>
      <c r="AX679">
        <v>698</v>
      </c>
      <c r="AY679">
        <v>58</v>
      </c>
      <c r="AZ679">
        <v>316</v>
      </c>
      <c r="BA679">
        <v>20</v>
      </c>
      <c r="BB679">
        <v>382</v>
      </c>
      <c r="BC679">
        <v>38</v>
      </c>
      <c r="BD679">
        <v>1243</v>
      </c>
      <c r="BE679">
        <v>103</v>
      </c>
      <c r="BF679">
        <v>4919</v>
      </c>
      <c r="BG679">
        <v>333</v>
      </c>
      <c r="BH679">
        <v>7331</v>
      </c>
      <c r="BI679">
        <v>581</v>
      </c>
      <c r="BJ679">
        <v>7205</v>
      </c>
      <c r="BK679">
        <v>244</v>
      </c>
      <c r="BL679">
        <v>16378</v>
      </c>
      <c r="BM679">
        <v>1320</v>
      </c>
      <c r="BN679">
        <v>15539</v>
      </c>
      <c r="BO679">
        <v>1155</v>
      </c>
      <c r="BP679">
        <v>839</v>
      </c>
      <c r="BQ679">
        <v>165</v>
      </c>
      <c r="BR679">
        <v>3928</v>
      </c>
      <c r="BS679">
        <v>287</v>
      </c>
      <c r="BT679">
        <v>10152</v>
      </c>
      <c r="BU679">
        <v>662</v>
      </c>
      <c r="BV679">
        <v>7002</v>
      </c>
      <c r="BW679">
        <v>635</v>
      </c>
      <c r="BX679">
        <v>3152</v>
      </c>
      <c r="BY679">
        <v>310</v>
      </c>
      <c r="BZ679">
        <v>5107</v>
      </c>
      <c r="CA679">
        <v>551</v>
      </c>
      <c r="CB679">
        <v>7307</v>
      </c>
      <c r="CC679">
        <v>692</v>
      </c>
      <c r="CD679">
        <v>14108</v>
      </c>
      <c r="CE679">
        <v>822</v>
      </c>
      <c r="CF679">
        <v>10612</v>
      </c>
      <c r="CG679">
        <v>279</v>
      </c>
      <c r="CH679">
        <v>1951</v>
      </c>
      <c r="CI679">
        <v>31893</v>
      </c>
      <c r="CJ679">
        <v>23338</v>
      </c>
      <c r="CK679">
        <v>13291</v>
      </c>
      <c r="CL679">
        <v>30981</v>
      </c>
      <c r="CM679">
        <v>1154</v>
      </c>
      <c r="CN679">
        <v>298</v>
      </c>
      <c r="CO679">
        <v>257</v>
      </c>
      <c r="CP679">
        <v>1476</v>
      </c>
      <c r="CQ679">
        <v>1060</v>
      </c>
      <c r="CR679">
        <v>331</v>
      </c>
      <c r="CS679">
        <v>2029</v>
      </c>
      <c r="CT679">
        <v>665</v>
      </c>
      <c r="CU679">
        <v>321</v>
      </c>
      <c r="CV679">
        <v>872</v>
      </c>
      <c r="CW679">
        <v>818</v>
      </c>
      <c r="CX679">
        <v>5781</v>
      </c>
      <c r="CY679">
        <v>1481</v>
      </c>
      <c r="CZ679">
        <v>767</v>
      </c>
      <c r="DA679">
        <v>1146</v>
      </c>
      <c r="DB679">
        <v>672</v>
      </c>
      <c r="DC679">
        <v>595</v>
      </c>
      <c r="DD679">
        <v>1327</v>
      </c>
      <c r="DE679">
        <v>5282</v>
      </c>
      <c r="DF679">
        <v>8181</v>
      </c>
      <c r="DG679">
        <v>6005</v>
      </c>
      <c r="DH679">
        <v>2156</v>
      </c>
      <c r="DI679">
        <v>615</v>
      </c>
      <c r="DJ679">
        <v>352</v>
      </c>
      <c r="DK679">
        <v>1561</v>
      </c>
      <c r="DL679">
        <v>1019</v>
      </c>
      <c r="DM679">
        <v>27601</v>
      </c>
      <c r="DN679">
        <v>6281</v>
      </c>
      <c r="DO679">
        <v>8999</v>
      </c>
      <c r="DP679">
        <v>4464</v>
      </c>
      <c r="DQ679">
        <v>479</v>
      </c>
      <c r="DR679">
        <v>528</v>
      </c>
      <c r="DS679">
        <v>383</v>
      </c>
      <c r="DT679">
        <v>456</v>
      </c>
      <c r="DU679">
        <v>353</v>
      </c>
      <c r="DV679">
        <v>2058</v>
      </c>
      <c r="DW679">
        <v>13463</v>
      </c>
      <c r="DX679" t="s">
        <v>1518</v>
      </c>
      <c r="DY679" t="s">
        <v>1019</v>
      </c>
      <c r="DZ679" t="s">
        <v>1831</v>
      </c>
      <c r="EA679" s="68" t="s">
        <v>700</v>
      </c>
      <c r="EB679">
        <v>56601</v>
      </c>
      <c r="EC679">
        <v>0.9</v>
      </c>
      <c r="ED679">
        <v>2.2000000000000002</v>
      </c>
      <c r="EE679">
        <v>1.4</v>
      </c>
      <c r="EF679">
        <v>2.6</v>
      </c>
      <c r="EG679">
        <v>3.3</v>
      </c>
      <c r="EH679">
        <v>3.2</v>
      </c>
      <c r="EI679">
        <v>2.2000000000000002</v>
      </c>
      <c r="EJ679">
        <v>1.7</v>
      </c>
      <c r="EK679">
        <v>0.2</v>
      </c>
      <c r="EL679">
        <v>1.3</v>
      </c>
      <c r="EM679">
        <v>1.3</v>
      </c>
      <c r="EN679">
        <v>0.1</v>
      </c>
      <c r="EO679">
        <v>1.3</v>
      </c>
      <c r="EP679">
        <v>1.1000000000000001</v>
      </c>
      <c r="EQ679">
        <v>0.8</v>
      </c>
      <c r="ER679">
        <v>10.4</v>
      </c>
      <c r="ES679">
        <v>5.8</v>
      </c>
      <c r="ET679">
        <v>6.4</v>
      </c>
      <c r="EU679">
        <v>13.5</v>
      </c>
      <c r="EV679">
        <v>4.3</v>
      </c>
      <c r="EW679">
        <v>8.5</v>
      </c>
      <c r="EX679">
        <v>0.8</v>
      </c>
      <c r="EY679">
        <v>0.9</v>
      </c>
      <c r="EZ679">
        <v>4.9000000000000004</v>
      </c>
      <c r="FA679">
        <v>6.3</v>
      </c>
      <c r="FB679">
        <v>7.2</v>
      </c>
      <c r="FC679">
        <v>1.4</v>
      </c>
      <c r="FD679">
        <v>1</v>
      </c>
      <c r="FE679">
        <v>4.5</v>
      </c>
      <c r="FF679">
        <v>2.5</v>
      </c>
      <c r="FG679">
        <v>2</v>
      </c>
      <c r="FH679">
        <v>1.4</v>
      </c>
      <c r="FI679">
        <v>1.5</v>
      </c>
      <c r="FJ679">
        <v>1.4</v>
      </c>
      <c r="FK679">
        <v>11.3</v>
      </c>
      <c r="FL679">
        <v>1.7</v>
      </c>
      <c r="FM679">
        <v>1.6</v>
      </c>
      <c r="FN679">
        <v>2.2999999999999998</v>
      </c>
      <c r="FO679">
        <v>3.2</v>
      </c>
      <c r="FP679">
        <v>2.8</v>
      </c>
      <c r="FQ679">
        <v>1.2</v>
      </c>
      <c r="FR679">
        <v>1</v>
      </c>
      <c r="FS679">
        <v>216</v>
      </c>
      <c r="FZ679" t="s">
        <v>1872</v>
      </c>
      <c r="GA679" t="s">
        <v>1871</v>
      </c>
      <c r="GB679" t="s">
        <v>1485</v>
      </c>
      <c r="GC679" s="68" t="s">
        <v>2364</v>
      </c>
    </row>
    <row r="680" spans="1:185" x14ac:dyDescent="0.25">
      <c r="A680">
        <v>56621</v>
      </c>
      <c r="B680">
        <v>4811</v>
      </c>
      <c r="C680">
        <v>363</v>
      </c>
      <c r="D680">
        <v>1371</v>
      </c>
      <c r="E680">
        <v>78</v>
      </c>
      <c r="F680">
        <v>2524</v>
      </c>
      <c r="G680">
        <v>285</v>
      </c>
      <c r="H680">
        <v>916</v>
      </c>
      <c r="I680">
        <v>0</v>
      </c>
      <c r="J680">
        <v>345</v>
      </c>
      <c r="K680">
        <v>21</v>
      </c>
      <c r="L680">
        <v>1026</v>
      </c>
      <c r="M680">
        <v>57</v>
      </c>
      <c r="N680">
        <v>340</v>
      </c>
      <c r="O680">
        <v>69</v>
      </c>
      <c r="P680">
        <v>370</v>
      </c>
      <c r="Q680">
        <v>69</v>
      </c>
      <c r="R680">
        <v>586</v>
      </c>
      <c r="S680">
        <v>45</v>
      </c>
      <c r="T680">
        <v>582</v>
      </c>
      <c r="U680">
        <v>64</v>
      </c>
      <c r="V680">
        <v>646</v>
      </c>
      <c r="W680">
        <v>38</v>
      </c>
      <c r="X680">
        <v>2449</v>
      </c>
      <c r="Y680">
        <v>208</v>
      </c>
      <c r="Z680">
        <v>2362</v>
      </c>
      <c r="AA680">
        <v>155</v>
      </c>
      <c r="AB680">
        <v>3931</v>
      </c>
      <c r="AC680">
        <v>228</v>
      </c>
      <c r="AD680">
        <v>26</v>
      </c>
      <c r="AE680">
        <v>0</v>
      </c>
      <c r="AF680">
        <v>573</v>
      </c>
      <c r="AG680">
        <v>112</v>
      </c>
      <c r="AH680">
        <v>14</v>
      </c>
      <c r="AI680">
        <v>0</v>
      </c>
      <c r="AJ680">
        <v>9</v>
      </c>
      <c r="AK680">
        <v>1</v>
      </c>
      <c r="AL680">
        <v>256</v>
      </c>
      <c r="AM680">
        <v>22</v>
      </c>
      <c r="AN680">
        <v>107</v>
      </c>
      <c r="AO680">
        <v>7</v>
      </c>
      <c r="AP680">
        <v>3890</v>
      </c>
      <c r="AQ680">
        <v>228</v>
      </c>
      <c r="AR680">
        <v>814</v>
      </c>
      <c r="AS680">
        <v>35</v>
      </c>
      <c r="AT680">
        <v>3997</v>
      </c>
      <c r="AU680">
        <v>328</v>
      </c>
      <c r="AV680">
        <v>4763</v>
      </c>
      <c r="AW680">
        <v>360</v>
      </c>
      <c r="AX680">
        <v>48</v>
      </c>
      <c r="AY680">
        <v>3</v>
      </c>
      <c r="AZ680">
        <v>32</v>
      </c>
      <c r="BA680">
        <v>3</v>
      </c>
      <c r="BB680">
        <v>16</v>
      </c>
      <c r="BC680">
        <v>0</v>
      </c>
      <c r="BD680">
        <v>432</v>
      </c>
      <c r="BE680">
        <v>42</v>
      </c>
      <c r="BF680">
        <v>1133</v>
      </c>
      <c r="BG680">
        <v>85</v>
      </c>
      <c r="BH680">
        <v>1060</v>
      </c>
      <c r="BI680">
        <v>78</v>
      </c>
      <c r="BJ680">
        <v>475</v>
      </c>
      <c r="BK680">
        <v>11</v>
      </c>
      <c r="BL680">
        <v>2010</v>
      </c>
      <c r="BM680">
        <v>242</v>
      </c>
      <c r="BN680">
        <v>1872</v>
      </c>
      <c r="BO680">
        <v>200</v>
      </c>
      <c r="BP680">
        <v>138</v>
      </c>
      <c r="BQ680">
        <v>42</v>
      </c>
      <c r="BR680">
        <v>514</v>
      </c>
      <c r="BS680">
        <v>43</v>
      </c>
      <c r="BT680">
        <v>1247</v>
      </c>
      <c r="BU680">
        <v>115</v>
      </c>
      <c r="BV680">
        <v>801</v>
      </c>
      <c r="BW680">
        <v>116</v>
      </c>
      <c r="BX680">
        <v>476</v>
      </c>
      <c r="BY680">
        <v>54</v>
      </c>
      <c r="BZ680">
        <v>902</v>
      </c>
      <c r="CA680">
        <v>72</v>
      </c>
      <c r="CB680">
        <v>1328</v>
      </c>
      <c r="CC680">
        <v>111</v>
      </c>
      <c r="CD680">
        <v>2153</v>
      </c>
      <c r="CE680">
        <v>210</v>
      </c>
      <c r="CF680">
        <v>1262</v>
      </c>
      <c r="CG680">
        <v>42</v>
      </c>
      <c r="CH680">
        <v>363</v>
      </c>
      <c r="CI680">
        <v>4448</v>
      </c>
      <c r="CJ680">
        <v>2665</v>
      </c>
      <c r="CK680">
        <v>2624</v>
      </c>
      <c r="CL680">
        <v>4382</v>
      </c>
      <c r="CM680">
        <v>175</v>
      </c>
      <c r="CN680">
        <v>11</v>
      </c>
      <c r="CO680">
        <v>106</v>
      </c>
      <c r="CP680">
        <v>306</v>
      </c>
      <c r="CQ680">
        <v>258</v>
      </c>
      <c r="CR680">
        <v>32</v>
      </c>
      <c r="CS680">
        <v>232</v>
      </c>
      <c r="CT680">
        <v>102</v>
      </c>
      <c r="CU680">
        <v>19</v>
      </c>
      <c r="CV680">
        <v>34</v>
      </c>
      <c r="CW680">
        <v>68</v>
      </c>
      <c r="CX680">
        <v>530</v>
      </c>
      <c r="CY680">
        <v>198</v>
      </c>
      <c r="CZ680">
        <v>96</v>
      </c>
      <c r="DA680">
        <v>96</v>
      </c>
      <c r="DB680">
        <v>131</v>
      </c>
      <c r="DC680">
        <v>125</v>
      </c>
      <c r="DD680">
        <v>339</v>
      </c>
      <c r="DE680">
        <v>676</v>
      </c>
      <c r="DF680">
        <v>1193</v>
      </c>
      <c r="DG680">
        <v>912</v>
      </c>
      <c r="DH680">
        <v>301</v>
      </c>
      <c r="DI680">
        <v>87</v>
      </c>
      <c r="DJ680">
        <v>48</v>
      </c>
      <c r="DK680">
        <v>194</v>
      </c>
      <c r="DL680">
        <v>139</v>
      </c>
      <c r="DM680">
        <v>4225</v>
      </c>
      <c r="DN680">
        <v>577</v>
      </c>
      <c r="DO680">
        <v>1343</v>
      </c>
      <c r="DP680">
        <v>526</v>
      </c>
      <c r="DQ680">
        <v>44</v>
      </c>
      <c r="DR680">
        <v>35</v>
      </c>
      <c r="DS680">
        <v>58</v>
      </c>
      <c r="DT680">
        <v>73</v>
      </c>
      <c r="DU680">
        <v>28</v>
      </c>
      <c r="DV680">
        <v>207</v>
      </c>
      <c r="DW680">
        <v>1869</v>
      </c>
      <c r="DX680" t="s">
        <v>1518</v>
      </c>
      <c r="DY680" t="s">
        <v>1030</v>
      </c>
      <c r="DZ680" t="s">
        <v>1832</v>
      </c>
      <c r="EA680" s="68" t="s">
        <v>700</v>
      </c>
      <c r="EB680">
        <v>56621</v>
      </c>
      <c r="EC680">
        <v>1.3</v>
      </c>
      <c r="ED680">
        <v>3.5</v>
      </c>
      <c r="EE680">
        <v>2.4</v>
      </c>
      <c r="EF680">
        <v>8</v>
      </c>
      <c r="EG680">
        <v>6.1</v>
      </c>
      <c r="EH680">
        <v>4.2</v>
      </c>
      <c r="EI680">
        <v>3.8</v>
      </c>
      <c r="EJ680">
        <v>2.8</v>
      </c>
      <c r="EK680">
        <v>3.5</v>
      </c>
      <c r="EL680">
        <v>2.2000000000000002</v>
      </c>
      <c r="EM680">
        <v>2</v>
      </c>
      <c r="EN680">
        <v>1.9</v>
      </c>
      <c r="EO680">
        <v>1.5</v>
      </c>
      <c r="EP680">
        <v>1.7</v>
      </c>
      <c r="EQ680">
        <v>1.4</v>
      </c>
      <c r="ER680">
        <v>42.7</v>
      </c>
      <c r="ES680">
        <v>5.7</v>
      </c>
      <c r="ET680">
        <v>58.2</v>
      </c>
      <c r="EU680">
        <v>33.5</v>
      </c>
      <c r="EV680">
        <v>5.3</v>
      </c>
      <c r="EW680">
        <v>7.7</v>
      </c>
      <c r="EX680">
        <v>1.5</v>
      </c>
      <c r="EY680">
        <v>1.3</v>
      </c>
      <c r="EZ680">
        <v>8.1</v>
      </c>
      <c r="FA680">
        <v>12.7</v>
      </c>
      <c r="FB680">
        <v>54.4</v>
      </c>
      <c r="FC680">
        <v>2.1</v>
      </c>
      <c r="FD680">
        <v>1.4</v>
      </c>
      <c r="FE680">
        <v>4.3</v>
      </c>
      <c r="FF680">
        <v>2.1</v>
      </c>
      <c r="FG680">
        <v>2.5</v>
      </c>
      <c r="FH680">
        <v>1.5</v>
      </c>
      <c r="FI680">
        <v>2.4</v>
      </c>
      <c r="FJ680">
        <v>2.4</v>
      </c>
      <c r="FK680">
        <v>13.8</v>
      </c>
      <c r="FL680">
        <v>3.5</v>
      </c>
      <c r="FM680">
        <v>2.5</v>
      </c>
      <c r="FN680">
        <v>3.8</v>
      </c>
      <c r="FO680">
        <v>4.7</v>
      </c>
      <c r="FP680">
        <v>2.8</v>
      </c>
      <c r="FQ680">
        <v>2.2000000000000002</v>
      </c>
      <c r="FR680">
        <v>1.5</v>
      </c>
      <c r="FS680">
        <v>34</v>
      </c>
      <c r="FZ680" s="115" t="s">
        <v>1871</v>
      </c>
      <c r="GA680" s="115" t="s">
        <v>1871</v>
      </c>
      <c r="GB680" t="s">
        <v>1486</v>
      </c>
      <c r="GC680" s="68" t="s">
        <v>2364</v>
      </c>
    </row>
    <row r="681" spans="1:185" x14ac:dyDescent="0.25">
      <c r="A681">
        <v>56623</v>
      </c>
      <c r="B681">
        <v>2584</v>
      </c>
      <c r="C681">
        <v>120</v>
      </c>
      <c r="D681">
        <v>505</v>
      </c>
      <c r="E681">
        <v>0</v>
      </c>
      <c r="F681">
        <v>1484</v>
      </c>
      <c r="G681">
        <v>94</v>
      </c>
      <c r="H681">
        <v>595</v>
      </c>
      <c r="I681">
        <v>26</v>
      </c>
      <c r="J681">
        <v>110</v>
      </c>
      <c r="K681">
        <v>0</v>
      </c>
      <c r="L681">
        <v>395</v>
      </c>
      <c r="M681">
        <v>0</v>
      </c>
      <c r="N681">
        <v>128</v>
      </c>
      <c r="O681">
        <v>22</v>
      </c>
      <c r="P681">
        <v>216</v>
      </c>
      <c r="Q681">
        <v>19</v>
      </c>
      <c r="R681">
        <v>273</v>
      </c>
      <c r="S681">
        <v>15</v>
      </c>
      <c r="T681">
        <v>291</v>
      </c>
      <c r="U681">
        <v>8</v>
      </c>
      <c r="V681">
        <v>576</v>
      </c>
      <c r="W681">
        <v>30</v>
      </c>
      <c r="X681">
        <v>1374</v>
      </c>
      <c r="Y681">
        <v>57</v>
      </c>
      <c r="Z681">
        <v>1210</v>
      </c>
      <c r="AA681">
        <v>63</v>
      </c>
      <c r="AB681">
        <v>2376</v>
      </c>
      <c r="AC681">
        <v>101</v>
      </c>
      <c r="AD681">
        <v>1</v>
      </c>
      <c r="AE681">
        <v>0</v>
      </c>
      <c r="AF681">
        <v>11</v>
      </c>
      <c r="AG681">
        <v>0</v>
      </c>
      <c r="AH681">
        <v>4</v>
      </c>
      <c r="AI681">
        <v>0</v>
      </c>
      <c r="AJ681">
        <v>0</v>
      </c>
      <c r="AK681">
        <v>0</v>
      </c>
      <c r="AL681">
        <v>192</v>
      </c>
      <c r="AM681">
        <v>19</v>
      </c>
      <c r="AN681">
        <v>63</v>
      </c>
      <c r="AO681">
        <v>1</v>
      </c>
      <c r="AP681">
        <v>2375</v>
      </c>
      <c r="AQ681">
        <v>100</v>
      </c>
      <c r="AR681">
        <v>258</v>
      </c>
      <c r="AS681">
        <v>5</v>
      </c>
      <c r="AT681">
        <v>2326</v>
      </c>
      <c r="AU681">
        <v>115</v>
      </c>
      <c r="AV681">
        <v>2562</v>
      </c>
      <c r="AW681">
        <v>120</v>
      </c>
      <c r="AX681">
        <v>22</v>
      </c>
      <c r="AY681">
        <v>0</v>
      </c>
      <c r="AZ681">
        <v>17</v>
      </c>
      <c r="BA681">
        <v>0</v>
      </c>
      <c r="BB681">
        <v>5</v>
      </c>
      <c r="BC681">
        <v>0</v>
      </c>
      <c r="BD681">
        <v>121</v>
      </c>
      <c r="BE681">
        <v>0</v>
      </c>
      <c r="BF681">
        <v>770</v>
      </c>
      <c r="BG681">
        <v>60</v>
      </c>
      <c r="BH681">
        <v>656</v>
      </c>
      <c r="BI681">
        <v>35</v>
      </c>
      <c r="BJ681">
        <v>404</v>
      </c>
      <c r="BK681">
        <v>3</v>
      </c>
      <c r="BL681">
        <v>1272</v>
      </c>
      <c r="BM681">
        <v>77</v>
      </c>
      <c r="BN681">
        <v>1197</v>
      </c>
      <c r="BO681">
        <v>60</v>
      </c>
      <c r="BP681">
        <v>75</v>
      </c>
      <c r="BQ681">
        <v>17</v>
      </c>
      <c r="BR681">
        <v>212</v>
      </c>
      <c r="BS681">
        <v>17</v>
      </c>
      <c r="BT681">
        <v>867</v>
      </c>
      <c r="BU681">
        <v>28</v>
      </c>
      <c r="BV681">
        <v>432</v>
      </c>
      <c r="BW681">
        <v>49</v>
      </c>
      <c r="BX681">
        <v>185</v>
      </c>
      <c r="BY681">
        <v>17</v>
      </c>
      <c r="BZ681">
        <v>285</v>
      </c>
      <c r="CA681">
        <v>51</v>
      </c>
      <c r="CB681">
        <v>476</v>
      </c>
      <c r="CC681">
        <v>56</v>
      </c>
      <c r="CD681">
        <v>1273</v>
      </c>
      <c r="CE681">
        <v>42</v>
      </c>
      <c r="CF681">
        <v>831</v>
      </c>
      <c r="CG681">
        <v>22</v>
      </c>
      <c r="CH681">
        <v>120</v>
      </c>
      <c r="CI681">
        <v>2464</v>
      </c>
      <c r="CJ681">
        <v>1892</v>
      </c>
      <c r="CK681">
        <v>987</v>
      </c>
      <c r="CL681">
        <v>2501</v>
      </c>
      <c r="CM681">
        <v>26</v>
      </c>
      <c r="CN681">
        <v>4</v>
      </c>
      <c r="CO681">
        <v>49</v>
      </c>
      <c r="CP681">
        <v>68</v>
      </c>
      <c r="CQ681">
        <v>274</v>
      </c>
      <c r="CR681">
        <v>18</v>
      </c>
      <c r="CS681">
        <v>173</v>
      </c>
      <c r="CT681">
        <v>76</v>
      </c>
      <c r="CU681">
        <v>26</v>
      </c>
      <c r="CV681">
        <v>27</v>
      </c>
      <c r="CW681">
        <v>16</v>
      </c>
      <c r="CX681">
        <v>162</v>
      </c>
      <c r="CY681">
        <v>370</v>
      </c>
      <c r="CZ681">
        <v>50</v>
      </c>
      <c r="DA681">
        <v>31</v>
      </c>
      <c r="DB681">
        <v>22</v>
      </c>
      <c r="DC681">
        <v>10</v>
      </c>
      <c r="DD681">
        <v>97</v>
      </c>
      <c r="DE681">
        <v>412</v>
      </c>
      <c r="DF681">
        <v>715</v>
      </c>
      <c r="DG681">
        <v>575</v>
      </c>
      <c r="DH681">
        <v>113</v>
      </c>
      <c r="DI681">
        <v>78</v>
      </c>
      <c r="DJ681">
        <v>69</v>
      </c>
      <c r="DK681">
        <v>62</v>
      </c>
      <c r="DL681">
        <v>40</v>
      </c>
      <c r="DM681">
        <v>2259</v>
      </c>
      <c r="DN681">
        <v>368</v>
      </c>
      <c r="DO681">
        <v>872</v>
      </c>
      <c r="DP681">
        <v>255</v>
      </c>
      <c r="DQ681">
        <v>4</v>
      </c>
      <c r="DR681">
        <v>48</v>
      </c>
      <c r="DS681">
        <v>21</v>
      </c>
      <c r="DT681">
        <v>43</v>
      </c>
      <c r="DU681">
        <v>32</v>
      </c>
      <c r="DV681">
        <v>76</v>
      </c>
      <c r="DW681">
        <v>1127</v>
      </c>
      <c r="DX681" t="s">
        <v>1515</v>
      </c>
      <c r="DY681" t="s">
        <v>1054</v>
      </c>
      <c r="DZ681" t="s">
        <v>1833</v>
      </c>
      <c r="EA681" s="68" t="s">
        <v>700</v>
      </c>
      <c r="EB681">
        <v>56623</v>
      </c>
      <c r="EC681">
        <v>1.9</v>
      </c>
      <c r="ED681">
        <v>14.7</v>
      </c>
      <c r="EE681">
        <v>4.3</v>
      </c>
      <c r="EF681">
        <v>19.2</v>
      </c>
      <c r="EG681">
        <v>9.6999999999999993</v>
      </c>
      <c r="EH681">
        <v>8.1999999999999993</v>
      </c>
      <c r="EI681">
        <v>3.3</v>
      </c>
      <c r="EJ681">
        <v>4.3</v>
      </c>
      <c r="EK681">
        <v>7.6</v>
      </c>
      <c r="EL681">
        <v>3.4</v>
      </c>
      <c r="EM681">
        <v>3.3</v>
      </c>
      <c r="EN681">
        <v>4.5999999999999996</v>
      </c>
      <c r="EO681">
        <v>2.8</v>
      </c>
      <c r="EP681">
        <v>2.8</v>
      </c>
      <c r="EQ681">
        <v>1.8</v>
      </c>
      <c r="ER681">
        <v>100</v>
      </c>
      <c r="ES681">
        <v>65.599999999999994</v>
      </c>
      <c r="ET681">
        <v>100</v>
      </c>
      <c r="EV681">
        <v>11</v>
      </c>
      <c r="EW681">
        <v>4.5</v>
      </c>
      <c r="EX681">
        <v>1.8</v>
      </c>
      <c r="EY681">
        <v>1.9</v>
      </c>
      <c r="EZ681">
        <v>46.4</v>
      </c>
      <c r="FA681">
        <v>52.8</v>
      </c>
      <c r="FB681">
        <v>97.3</v>
      </c>
      <c r="FC681">
        <v>2.7</v>
      </c>
      <c r="FD681">
        <v>2.1</v>
      </c>
      <c r="FE681">
        <v>13.4</v>
      </c>
      <c r="FF681">
        <v>4.8</v>
      </c>
      <c r="FG681">
        <v>4.0999999999999996</v>
      </c>
      <c r="FH681">
        <v>1.4</v>
      </c>
      <c r="FI681">
        <v>3.7</v>
      </c>
      <c r="FJ681">
        <v>3.5</v>
      </c>
      <c r="FK681">
        <v>16.899999999999999</v>
      </c>
      <c r="FL681">
        <v>10.1</v>
      </c>
      <c r="FM681">
        <v>3</v>
      </c>
      <c r="FN681">
        <v>7.2</v>
      </c>
      <c r="FO681">
        <v>11.4</v>
      </c>
      <c r="FP681">
        <v>6.5</v>
      </c>
      <c r="FQ681">
        <v>2.2999999999999998</v>
      </c>
      <c r="FR681">
        <v>3.1</v>
      </c>
      <c r="FS681">
        <v>38</v>
      </c>
      <c r="FZ681" s="115" t="s">
        <v>1871</v>
      </c>
      <c r="GA681" s="115" t="s">
        <v>1871</v>
      </c>
      <c r="GB681" t="s">
        <v>1487</v>
      </c>
      <c r="GC681" s="68" t="s">
        <v>2364</v>
      </c>
    </row>
    <row r="682" spans="1:185" x14ac:dyDescent="0.25">
      <c r="A682">
        <v>56630</v>
      </c>
      <c r="B682">
        <v>2174</v>
      </c>
      <c r="C682">
        <v>151</v>
      </c>
      <c r="D682">
        <v>608</v>
      </c>
      <c r="E682">
        <v>35</v>
      </c>
      <c r="F682">
        <v>1169</v>
      </c>
      <c r="G682">
        <v>112</v>
      </c>
      <c r="H682">
        <v>397</v>
      </c>
      <c r="I682">
        <v>4</v>
      </c>
      <c r="J682">
        <v>213</v>
      </c>
      <c r="K682">
        <v>10</v>
      </c>
      <c r="L682">
        <v>395</v>
      </c>
      <c r="M682">
        <v>25</v>
      </c>
      <c r="N682">
        <v>168</v>
      </c>
      <c r="O682">
        <v>16</v>
      </c>
      <c r="P682">
        <v>194</v>
      </c>
      <c r="Q682">
        <v>23</v>
      </c>
      <c r="R682">
        <v>242</v>
      </c>
      <c r="S682">
        <v>12</v>
      </c>
      <c r="T682">
        <v>263</v>
      </c>
      <c r="U682">
        <v>39</v>
      </c>
      <c r="V682">
        <v>302</v>
      </c>
      <c r="W682">
        <v>22</v>
      </c>
      <c r="X682">
        <v>1047</v>
      </c>
      <c r="Y682">
        <v>99</v>
      </c>
      <c r="Z682">
        <v>1127</v>
      </c>
      <c r="AA682">
        <v>52</v>
      </c>
      <c r="AB682">
        <v>1909</v>
      </c>
      <c r="AC682">
        <v>142</v>
      </c>
      <c r="AD682">
        <v>47</v>
      </c>
      <c r="AE682">
        <v>0</v>
      </c>
      <c r="AF682">
        <v>92</v>
      </c>
      <c r="AG682">
        <v>7</v>
      </c>
      <c r="AH682">
        <v>0</v>
      </c>
      <c r="AI682">
        <v>0</v>
      </c>
      <c r="AJ682">
        <v>19</v>
      </c>
      <c r="AK682">
        <v>0</v>
      </c>
      <c r="AL682">
        <v>107</v>
      </c>
      <c r="AM682">
        <v>2</v>
      </c>
      <c r="AN682">
        <v>47</v>
      </c>
      <c r="AO682">
        <v>0</v>
      </c>
      <c r="AP682">
        <v>1890</v>
      </c>
      <c r="AQ682">
        <v>142</v>
      </c>
      <c r="AR682">
        <v>283</v>
      </c>
      <c r="AS682">
        <v>13</v>
      </c>
      <c r="AT682">
        <v>1891</v>
      </c>
      <c r="AU682">
        <v>138</v>
      </c>
      <c r="AV682">
        <v>2154</v>
      </c>
      <c r="AW682">
        <v>151</v>
      </c>
      <c r="AX682">
        <v>20</v>
      </c>
      <c r="AY682">
        <v>0</v>
      </c>
      <c r="AZ682">
        <v>13</v>
      </c>
      <c r="BA682">
        <v>0</v>
      </c>
      <c r="BB682">
        <v>7</v>
      </c>
      <c r="BC682">
        <v>0</v>
      </c>
      <c r="BD682">
        <v>130</v>
      </c>
      <c r="BE682">
        <v>15</v>
      </c>
      <c r="BF682">
        <v>612</v>
      </c>
      <c r="BG682">
        <v>44</v>
      </c>
      <c r="BH682">
        <v>463</v>
      </c>
      <c r="BI682">
        <v>35</v>
      </c>
      <c r="BJ682">
        <v>193</v>
      </c>
      <c r="BK682">
        <v>6</v>
      </c>
      <c r="BL682">
        <v>874</v>
      </c>
      <c r="BM682">
        <v>87</v>
      </c>
      <c r="BN682">
        <v>802</v>
      </c>
      <c r="BO682">
        <v>77</v>
      </c>
      <c r="BP682">
        <v>72</v>
      </c>
      <c r="BQ682">
        <v>10</v>
      </c>
      <c r="BR682">
        <v>295</v>
      </c>
      <c r="BS682">
        <v>25</v>
      </c>
      <c r="BT682">
        <v>612</v>
      </c>
      <c r="BU682">
        <v>46</v>
      </c>
      <c r="BV682">
        <v>303</v>
      </c>
      <c r="BW682">
        <v>46</v>
      </c>
      <c r="BX682">
        <v>254</v>
      </c>
      <c r="BY682">
        <v>20</v>
      </c>
      <c r="BZ682">
        <v>417</v>
      </c>
      <c r="CA682">
        <v>21</v>
      </c>
      <c r="CB682">
        <v>530</v>
      </c>
      <c r="CC682">
        <v>21</v>
      </c>
      <c r="CD682">
        <v>1241</v>
      </c>
      <c r="CE682">
        <v>120</v>
      </c>
      <c r="CF682">
        <v>396</v>
      </c>
      <c r="CG682">
        <v>6</v>
      </c>
      <c r="CH682">
        <v>151</v>
      </c>
      <c r="CI682">
        <v>2023</v>
      </c>
      <c r="CJ682">
        <v>1109</v>
      </c>
      <c r="CK682">
        <v>1208</v>
      </c>
      <c r="CL682">
        <v>1991</v>
      </c>
      <c r="CM682">
        <v>46</v>
      </c>
      <c r="CN682">
        <v>2</v>
      </c>
      <c r="CO682">
        <v>48</v>
      </c>
      <c r="CP682">
        <v>71</v>
      </c>
      <c r="CQ682">
        <v>175</v>
      </c>
      <c r="CR682">
        <v>34</v>
      </c>
      <c r="CS682">
        <v>128</v>
      </c>
      <c r="CT682">
        <v>54</v>
      </c>
      <c r="CU682">
        <v>4</v>
      </c>
      <c r="CV682">
        <v>16</v>
      </c>
      <c r="CW682">
        <v>20</v>
      </c>
      <c r="CX682">
        <v>250</v>
      </c>
      <c r="CY682">
        <v>58</v>
      </c>
      <c r="CZ682">
        <v>24</v>
      </c>
      <c r="DA682">
        <v>30</v>
      </c>
      <c r="DB682">
        <v>62</v>
      </c>
      <c r="DC682">
        <v>43</v>
      </c>
      <c r="DD682">
        <v>131</v>
      </c>
      <c r="DE682">
        <v>267</v>
      </c>
      <c r="DF682">
        <v>575</v>
      </c>
      <c r="DG682">
        <v>452</v>
      </c>
      <c r="DH682">
        <v>156</v>
      </c>
      <c r="DI682">
        <v>34</v>
      </c>
      <c r="DJ682">
        <v>21</v>
      </c>
      <c r="DK682">
        <v>89</v>
      </c>
      <c r="DL682">
        <v>47</v>
      </c>
      <c r="DM682">
        <v>1907</v>
      </c>
      <c r="DN682">
        <v>247</v>
      </c>
      <c r="DO682">
        <v>636</v>
      </c>
      <c r="DP682">
        <v>206</v>
      </c>
      <c r="DQ682">
        <v>23</v>
      </c>
      <c r="DR682">
        <v>38</v>
      </c>
      <c r="DS682">
        <v>11</v>
      </c>
      <c r="DT682">
        <v>32</v>
      </c>
      <c r="DU682">
        <v>19</v>
      </c>
      <c r="DV682">
        <v>58</v>
      </c>
      <c r="DW682">
        <v>842</v>
      </c>
      <c r="DX682" t="s">
        <v>1518</v>
      </c>
      <c r="DY682" t="s">
        <v>1019</v>
      </c>
      <c r="DZ682" t="s">
        <v>1834</v>
      </c>
      <c r="EA682" s="68" t="s">
        <v>700</v>
      </c>
      <c r="EB682">
        <v>56630</v>
      </c>
      <c r="EC682">
        <v>2.2999999999999998</v>
      </c>
      <c r="ED682">
        <v>4.4000000000000004</v>
      </c>
      <c r="EE682">
        <v>4.5999999999999996</v>
      </c>
      <c r="EF682">
        <v>7.1</v>
      </c>
      <c r="EG682">
        <v>6.5</v>
      </c>
      <c r="EH682">
        <v>4.8</v>
      </c>
      <c r="EI682">
        <v>6.8</v>
      </c>
      <c r="EJ682">
        <v>3.9</v>
      </c>
      <c r="EK682">
        <v>7.6</v>
      </c>
      <c r="EL682">
        <v>3.2</v>
      </c>
      <c r="EM682">
        <v>2.9</v>
      </c>
      <c r="EN682">
        <v>1</v>
      </c>
      <c r="EO682">
        <v>2.8</v>
      </c>
      <c r="EP682">
        <v>2.4</v>
      </c>
      <c r="EQ682">
        <v>2.8</v>
      </c>
      <c r="ER682">
        <v>30.1</v>
      </c>
      <c r="ES682">
        <v>12.2</v>
      </c>
      <c r="EU682">
        <v>49.9</v>
      </c>
      <c r="EV682">
        <v>3.8</v>
      </c>
      <c r="EW682">
        <v>30.1</v>
      </c>
      <c r="EX682">
        <v>2.8</v>
      </c>
      <c r="EY682">
        <v>2.2999999999999998</v>
      </c>
      <c r="EZ682">
        <v>48.7</v>
      </c>
      <c r="FA682">
        <v>60.4</v>
      </c>
      <c r="FB682">
        <v>82.3</v>
      </c>
      <c r="FC682">
        <v>3.9</v>
      </c>
      <c r="FD682">
        <v>2.6</v>
      </c>
      <c r="FE682">
        <v>6.7</v>
      </c>
      <c r="FF682">
        <v>2.6</v>
      </c>
      <c r="FG682">
        <v>3.9</v>
      </c>
      <c r="FH682">
        <v>2.4</v>
      </c>
      <c r="FI682">
        <v>3.2</v>
      </c>
      <c r="FJ682">
        <v>3.3</v>
      </c>
      <c r="FK682">
        <v>14.1</v>
      </c>
      <c r="FL682">
        <v>3.9</v>
      </c>
      <c r="FM682">
        <v>3.7</v>
      </c>
      <c r="FN682">
        <v>6.5</v>
      </c>
      <c r="FO682">
        <v>5.2</v>
      </c>
      <c r="FP682">
        <v>2.4</v>
      </c>
      <c r="FQ682">
        <v>4</v>
      </c>
      <c r="FR682">
        <v>1.8</v>
      </c>
      <c r="FS682">
        <v>14</v>
      </c>
      <c r="FZ682" s="115" t="s">
        <v>1871</v>
      </c>
      <c r="GA682" s="115" t="s">
        <v>1871</v>
      </c>
      <c r="GB682" t="s">
        <v>1488</v>
      </c>
      <c r="GC682" s="68" t="s">
        <v>2364</v>
      </c>
    </row>
    <row r="683" spans="1:185" x14ac:dyDescent="0.25">
      <c r="A683">
        <v>56633</v>
      </c>
      <c r="B683">
        <v>4490</v>
      </c>
      <c r="C683">
        <v>593</v>
      </c>
      <c r="D683">
        <v>1580</v>
      </c>
      <c r="E683">
        <v>250</v>
      </c>
      <c r="F683">
        <v>2207</v>
      </c>
      <c r="G683">
        <v>342</v>
      </c>
      <c r="H683">
        <v>703</v>
      </c>
      <c r="I683">
        <v>1</v>
      </c>
      <c r="J683">
        <v>557</v>
      </c>
      <c r="K683">
        <v>56</v>
      </c>
      <c r="L683">
        <v>1023</v>
      </c>
      <c r="M683">
        <v>194</v>
      </c>
      <c r="N683">
        <v>345</v>
      </c>
      <c r="O683">
        <v>56</v>
      </c>
      <c r="P683">
        <v>452</v>
      </c>
      <c r="Q683">
        <v>85</v>
      </c>
      <c r="R683">
        <v>422</v>
      </c>
      <c r="S683">
        <v>51</v>
      </c>
      <c r="T683">
        <v>435</v>
      </c>
      <c r="U683">
        <v>84</v>
      </c>
      <c r="V683">
        <v>553</v>
      </c>
      <c r="W683">
        <v>66</v>
      </c>
      <c r="X683">
        <v>2325</v>
      </c>
      <c r="Y683">
        <v>347</v>
      </c>
      <c r="Z683">
        <v>2165</v>
      </c>
      <c r="AA683">
        <v>246</v>
      </c>
      <c r="AB683">
        <v>1454</v>
      </c>
      <c r="AC683">
        <v>75</v>
      </c>
      <c r="AD683">
        <v>11</v>
      </c>
      <c r="AE683">
        <v>0</v>
      </c>
      <c r="AF683">
        <v>2654</v>
      </c>
      <c r="AG683">
        <v>497</v>
      </c>
      <c r="AH683">
        <v>49</v>
      </c>
      <c r="AI683">
        <v>0</v>
      </c>
      <c r="AJ683">
        <v>16</v>
      </c>
      <c r="AK683">
        <v>0</v>
      </c>
      <c r="AL683">
        <v>304</v>
      </c>
      <c r="AM683">
        <v>21</v>
      </c>
      <c r="AN683">
        <v>236</v>
      </c>
      <c r="AO683">
        <v>7</v>
      </c>
      <c r="AP683">
        <v>1419</v>
      </c>
      <c r="AQ683">
        <v>75</v>
      </c>
      <c r="AR683">
        <v>628</v>
      </c>
      <c r="AS683">
        <v>42</v>
      </c>
      <c r="AT683">
        <v>3862</v>
      </c>
      <c r="AU683">
        <v>551</v>
      </c>
      <c r="AV683">
        <v>4435</v>
      </c>
      <c r="AW683">
        <v>593</v>
      </c>
      <c r="AX683">
        <v>55</v>
      </c>
      <c r="AY683">
        <v>0</v>
      </c>
      <c r="AZ683">
        <v>42</v>
      </c>
      <c r="BA683">
        <v>0</v>
      </c>
      <c r="BB683">
        <v>13</v>
      </c>
      <c r="BC683">
        <v>0</v>
      </c>
      <c r="BD683">
        <v>273</v>
      </c>
      <c r="BE683">
        <v>28</v>
      </c>
      <c r="BF683">
        <v>818</v>
      </c>
      <c r="BG683">
        <v>99</v>
      </c>
      <c r="BH683">
        <v>1029</v>
      </c>
      <c r="BI683">
        <v>123</v>
      </c>
      <c r="BJ683">
        <v>445</v>
      </c>
      <c r="BK683">
        <v>37</v>
      </c>
      <c r="BL683">
        <v>1737</v>
      </c>
      <c r="BM683">
        <v>235</v>
      </c>
      <c r="BN683">
        <v>1495</v>
      </c>
      <c r="BO683">
        <v>188</v>
      </c>
      <c r="BP683">
        <v>242</v>
      </c>
      <c r="BQ683">
        <v>47</v>
      </c>
      <c r="BR683">
        <v>470</v>
      </c>
      <c r="BS683">
        <v>107</v>
      </c>
      <c r="BT683">
        <v>1034</v>
      </c>
      <c r="BU683">
        <v>129</v>
      </c>
      <c r="BV683">
        <v>715</v>
      </c>
      <c r="BW683">
        <v>122</v>
      </c>
      <c r="BX683">
        <v>458</v>
      </c>
      <c r="BY683">
        <v>91</v>
      </c>
      <c r="BZ683">
        <v>1158</v>
      </c>
      <c r="CA683">
        <v>155</v>
      </c>
      <c r="CB683">
        <v>1684</v>
      </c>
      <c r="CC683">
        <v>295</v>
      </c>
      <c r="CD683">
        <v>1934</v>
      </c>
      <c r="CE683">
        <v>241</v>
      </c>
      <c r="CF683">
        <v>796</v>
      </c>
      <c r="CG683">
        <v>41</v>
      </c>
      <c r="CH683">
        <v>593</v>
      </c>
      <c r="CI683">
        <v>3897</v>
      </c>
      <c r="CJ683">
        <v>1904</v>
      </c>
      <c r="CK683">
        <v>2643</v>
      </c>
      <c r="CL683">
        <v>3649</v>
      </c>
      <c r="CM683">
        <v>359</v>
      </c>
      <c r="CN683">
        <v>22</v>
      </c>
      <c r="CO683">
        <v>46</v>
      </c>
      <c r="CP683">
        <v>114</v>
      </c>
      <c r="CQ683">
        <v>78</v>
      </c>
      <c r="CR683">
        <v>15</v>
      </c>
      <c r="CS683">
        <v>159</v>
      </c>
      <c r="CT683">
        <v>47</v>
      </c>
      <c r="CU683">
        <v>15</v>
      </c>
      <c r="CV683">
        <v>67</v>
      </c>
      <c r="CW683">
        <v>94</v>
      </c>
      <c r="CX683">
        <v>437</v>
      </c>
      <c r="CY683">
        <v>328</v>
      </c>
      <c r="CZ683">
        <v>41</v>
      </c>
      <c r="DA683">
        <v>271</v>
      </c>
      <c r="DB683">
        <v>140</v>
      </c>
      <c r="DC683">
        <v>198</v>
      </c>
      <c r="DD683">
        <v>451</v>
      </c>
      <c r="DE683">
        <v>527</v>
      </c>
      <c r="DF683">
        <v>1159</v>
      </c>
      <c r="DG683">
        <v>602</v>
      </c>
      <c r="DH683">
        <v>209</v>
      </c>
      <c r="DI683">
        <v>151</v>
      </c>
      <c r="DJ683">
        <v>90</v>
      </c>
      <c r="DK683">
        <v>406</v>
      </c>
      <c r="DL683">
        <v>240</v>
      </c>
      <c r="DM683">
        <v>3939</v>
      </c>
      <c r="DN683">
        <v>445</v>
      </c>
      <c r="DO683">
        <v>1155</v>
      </c>
      <c r="DP683">
        <v>531</v>
      </c>
      <c r="DQ683">
        <v>119</v>
      </c>
      <c r="DR683">
        <v>48</v>
      </c>
      <c r="DS683">
        <v>55</v>
      </c>
      <c r="DT683">
        <v>42</v>
      </c>
      <c r="DU683">
        <v>39</v>
      </c>
      <c r="DV683">
        <v>177</v>
      </c>
      <c r="DW683">
        <v>1686</v>
      </c>
      <c r="DX683" t="s">
        <v>1519</v>
      </c>
      <c r="DY683" t="s">
        <v>1026</v>
      </c>
      <c r="DZ683" t="s">
        <v>1835</v>
      </c>
      <c r="EA683" s="68" t="s">
        <v>700</v>
      </c>
      <c r="EB683">
        <v>56633</v>
      </c>
      <c r="EC683">
        <v>2.1</v>
      </c>
      <c r="ED683">
        <v>4.8</v>
      </c>
      <c r="EE683">
        <v>4.5999999999999996</v>
      </c>
      <c r="EF683">
        <v>5.8</v>
      </c>
      <c r="EG683">
        <v>5</v>
      </c>
      <c r="EH683">
        <v>4.0999999999999996</v>
      </c>
      <c r="EI683">
        <v>5.4</v>
      </c>
      <c r="EJ683">
        <v>3.4</v>
      </c>
      <c r="EK683">
        <v>0.5</v>
      </c>
      <c r="EL683">
        <v>3.7</v>
      </c>
      <c r="EM683">
        <v>2.2000000000000002</v>
      </c>
      <c r="EN683">
        <v>0.3</v>
      </c>
      <c r="EO683">
        <v>2.6</v>
      </c>
      <c r="EP683">
        <v>2.6</v>
      </c>
      <c r="EQ683">
        <v>1.7</v>
      </c>
      <c r="ER683">
        <v>65.599999999999994</v>
      </c>
      <c r="ES683">
        <v>3.2</v>
      </c>
      <c r="ET683">
        <v>29.2</v>
      </c>
      <c r="EU683">
        <v>54.4</v>
      </c>
      <c r="EV683">
        <v>4.8</v>
      </c>
      <c r="EW683">
        <v>3.3</v>
      </c>
      <c r="EX683">
        <v>1.7</v>
      </c>
      <c r="EY683">
        <v>2.1</v>
      </c>
      <c r="EZ683">
        <v>26.7</v>
      </c>
      <c r="FA683">
        <v>32.700000000000003</v>
      </c>
      <c r="FB683">
        <v>60.4</v>
      </c>
      <c r="FC683">
        <v>2.7</v>
      </c>
      <c r="FD683">
        <v>2.2999999999999998</v>
      </c>
      <c r="FE683">
        <v>4.5</v>
      </c>
      <c r="FF683">
        <v>2.8</v>
      </c>
      <c r="FG683">
        <v>2.9</v>
      </c>
      <c r="FH683">
        <v>3.7</v>
      </c>
      <c r="FI683">
        <v>2.5</v>
      </c>
      <c r="FJ683">
        <v>2.5</v>
      </c>
      <c r="FK683">
        <v>7</v>
      </c>
      <c r="FL683">
        <v>4.9000000000000004</v>
      </c>
      <c r="FM683">
        <v>3.1</v>
      </c>
      <c r="FN683">
        <v>3.8</v>
      </c>
      <c r="FO683">
        <v>5.2</v>
      </c>
      <c r="FP683">
        <v>3.8</v>
      </c>
      <c r="FQ683">
        <v>2.9</v>
      </c>
      <c r="FR683">
        <v>2.2000000000000002</v>
      </c>
      <c r="FS683">
        <v>46</v>
      </c>
      <c r="FZ683" t="s">
        <v>1871</v>
      </c>
      <c r="GA683" t="s">
        <v>1872</v>
      </c>
      <c r="GB683" t="s">
        <v>1489</v>
      </c>
      <c r="GC683" s="68" t="s">
        <v>2364</v>
      </c>
    </row>
    <row r="684" spans="1:185" x14ac:dyDescent="0.25">
      <c r="A684">
        <v>56634</v>
      </c>
      <c r="B684">
        <v>1385</v>
      </c>
      <c r="C684">
        <v>114</v>
      </c>
      <c r="D684">
        <v>307</v>
      </c>
      <c r="E684">
        <v>28</v>
      </c>
      <c r="F684">
        <v>778</v>
      </c>
      <c r="G684">
        <v>86</v>
      </c>
      <c r="H684">
        <v>300</v>
      </c>
      <c r="I684">
        <v>0</v>
      </c>
      <c r="J684">
        <v>108</v>
      </c>
      <c r="K684">
        <v>4</v>
      </c>
      <c r="L684">
        <v>199</v>
      </c>
      <c r="M684">
        <v>24</v>
      </c>
      <c r="N684">
        <v>83</v>
      </c>
      <c r="O684">
        <v>30</v>
      </c>
      <c r="P684">
        <v>120</v>
      </c>
      <c r="Q684">
        <v>11</v>
      </c>
      <c r="R684">
        <v>171</v>
      </c>
      <c r="S684">
        <v>9</v>
      </c>
      <c r="T684">
        <v>176</v>
      </c>
      <c r="U684">
        <v>22</v>
      </c>
      <c r="V684">
        <v>228</v>
      </c>
      <c r="W684">
        <v>14</v>
      </c>
      <c r="X684">
        <v>714</v>
      </c>
      <c r="Y684">
        <v>70</v>
      </c>
      <c r="Z684">
        <v>671</v>
      </c>
      <c r="AA684">
        <v>44</v>
      </c>
      <c r="AB684">
        <v>1325</v>
      </c>
      <c r="AC684">
        <v>101</v>
      </c>
      <c r="AD684">
        <v>0</v>
      </c>
      <c r="AE684">
        <v>0</v>
      </c>
      <c r="AF684">
        <v>16</v>
      </c>
      <c r="AG684">
        <v>6</v>
      </c>
      <c r="AH684">
        <v>12</v>
      </c>
      <c r="AI684">
        <v>0</v>
      </c>
      <c r="AJ684">
        <v>0</v>
      </c>
      <c r="AK684">
        <v>0</v>
      </c>
      <c r="AL684">
        <v>32</v>
      </c>
      <c r="AM684">
        <v>7</v>
      </c>
      <c r="AN684">
        <v>27</v>
      </c>
      <c r="AO684">
        <v>17</v>
      </c>
      <c r="AP684">
        <v>1302</v>
      </c>
      <c r="AQ684">
        <v>84</v>
      </c>
      <c r="AR684">
        <v>252</v>
      </c>
      <c r="AS684">
        <v>28</v>
      </c>
      <c r="AT684">
        <v>1133</v>
      </c>
      <c r="AU684">
        <v>86</v>
      </c>
      <c r="AV684">
        <v>1362</v>
      </c>
      <c r="AW684">
        <v>97</v>
      </c>
      <c r="AX684">
        <v>23</v>
      </c>
      <c r="AY684">
        <v>17</v>
      </c>
      <c r="AZ684">
        <v>3</v>
      </c>
      <c r="BA684">
        <v>0</v>
      </c>
      <c r="BB684">
        <v>20</v>
      </c>
      <c r="BC684">
        <v>17</v>
      </c>
      <c r="BD684">
        <v>90</v>
      </c>
      <c r="BE684">
        <v>1</v>
      </c>
      <c r="BF684">
        <v>332</v>
      </c>
      <c r="BG684">
        <v>32</v>
      </c>
      <c r="BH684">
        <v>351</v>
      </c>
      <c r="BI684">
        <v>19</v>
      </c>
      <c r="BJ684">
        <v>222</v>
      </c>
      <c r="BK684">
        <v>4</v>
      </c>
      <c r="BL684">
        <v>611</v>
      </c>
      <c r="BM684">
        <v>65</v>
      </c>
      <c r="BN684">
        <v>582</v>
      </c>
      <c r="BO684">
        <v>56</v>
      </c>
      <c r="BP684">
        <v>29</v>
      </c>
      <c r="BQ684">
        <v>9</v>
      </c>
      <c r="BR684">
        <v>167</v>
      </c>
      <c r="BS684">
        <v>21</v>
      </c>
      <c r="BT684">
        <v>380</v>
      </c>
      <c r="BU684">
        <v>25</v>
      </c>
      <c r="BV684">
        <v>280</v>
      </c>
      <c r="BW684">
        <v>55</v>
      </c>
      <c r="BX684">
        <v>118</v>
      </c>
      <c r="BY684">
        <v>6</v>
      </c>
      <c r="BZ684">
        <v>184</v>
      </c>
      <c r="CA684">
        <v>22</v>
      </c>
      <c r="CB684">
        <v>263</v>
      </c>
      <c r="CC684">
        <v>30</v>
      </c>
      <c r="CD684">
        <v>660</v>
      </c>
      <c r="CE684">
        <v>54</v>
      </c>
      <c r="CF684">
        <v>453</v>
      </c>
      <c r="CG684">
        <v>30</v>
      </c>
      <c r="CH684">
        <v>114</v>
      </c>
      <c r="CI684">
        <v>1271</v>
      </c>
      <c r="CJ684">
        <v>957</v>
      </c>
      <c r="CK684">
        <v>546</v>
      </c>
      <c r="CL684">
        <v>1284</v>
      </c>
      <c r="CM684">
        <v>62</v>
      </c>
      <c r="CN684">
        <v>32</v>
      </c>
      <c r="CO684">
        <v>62</v>
      </c>
      <c r="CP684">
        <v>69</v>
      </c>
      <c r="CQ684">
        <v>77</v>
      </c>
      <c r="CR684">
        <v>10</v>
      </c>
      <c r="CS684">
        <v>58</v>
      </c>
      <c r="CT684">
        <v>50</v>
      </c>
      <c r="CU684">
        <v>6</v>
      </c>
      <c r="CV684">
        <v>24</v>
      </c>
      <c r="CW684">
        <v>14</v>
      </c>
      <c r="CX684">
        <v>203</v>
      </c>
      <c r="CY684">
        <v>19</v>
      </c>
      <c r="CZ684">
        <v>25</v>
      </c>
      <c r="DA684">
        <v>19</v>
      </c>
      <c r="DB684">
        <v>32</v>
      </c>
      <c r="DC684">
        <v>10</v>
      </c>
      <c r="DD684">
        <v>69</v>
      </c>
      <c r="DE684">
        <v>232</v>
      </c>
      <c r="DF684">
        <v>375</v>
      </c>
      <c r="DG684">
        <v>313</v>
      </c>
      <c r="DH684">
        <v>112</v>
      </c>
      <c r="DI684">
        <v>25</v>
      </c>
      <c r="DJ684">
        <v>12</v>
      </c>
      <c r="DK684">
        <v>37</v>
      </c>
      <c r="DL684">
        <v>14</v>
      </c>
      <c r="DM684">
        <v>1251</v>
      </c>
      <c r="DN684">
        <v>135</v>
      </c>
      <c r="DO684">
        <v>506</v>
      </c>
      <c r="DP684">
        <v>101</v>
      </c>
      <c r="DQ684">
        <v>17</v>
      </c>
      <c r="DR684">
        <v>8</v>
      </c>
      <c r="DS684">
        <v>18</v>
      </c>
      <c r="DT684">
        <v>14</v>
      </c>
      <c r="DU684">
        <v>2</v>
      </c>
      <c r="DV684">
        <v>34</v>
      </c>
      <c r="DW684">
        <v>607</v>
      </c>
      <c r="DX684" t="s">
        <v>1518</v>
      </c>
      <c r="DY684" t="s">
        <v>1030</v>
      </c>
      <c r="DZ684" t="s">
        <v>1836</v>
      </c>
      <c r="EA684" s="68" t="s">
        <v>700</v>
      </c>
      <c r="EB684">
        <v>56634</v>
      </c>
      <c r="EC684">
        <v>2.1</v>
      </c>
      <c r="ED684">
        <v>2.9</v>
      </c>
      <c r="EE684">
        <v>5.0999999999999996</v>
      </c>
      <c r="EF684">
        <v>12.8</v>
      </c>
      <c r="EG684">
        <v>5.0999999999999996</v>
      </c>
      <c r="EH684">
        <v>4.3</v>
      </c>
      <c r="EI684">
        <v>8.6</v>
      </c>
      <c r="EJ684">
        <v>2.9</v>
      </c>
      <c r="EK684">
        <v>10.4</v>
      </c>
      <c r="EL684">
        <v>3.4</v>
      </c>
      <c r="EM684">
        <v>3.2</v>
      </c>
      <c r="EN684">
        <v>5.7</v>
      </c>
      <c r="EO684">
        <v>3.2</v>
      </c>
      <c r="EP684">
        <v>2.2999999999999998</v>
      </c>
      <c r="EQ684">
        <v>2.1</v>
      </c>
      <c r="ES684">
        <v>21.7</v>
      </c>
      <c r="ET684">
        <v>62.8</v>
      </c>
      <c r="EV684">
        <v>19.7</v>
      </c>
      <c r="EW684">
        <v>47.7</v>
      </c>
      <c r="EX684">
        <v>1.6</v>
      </c>
      <c r="EY684">
        <v>1.6</v>
      </c>
      <c r="EZ684">
        <v>30.6</v>
      </c>
      <c r="FA684">
        <v>100</v>
      </c>
      <c r="FB684">
        <v>24.6</v>
      </c>
      <c r="FC684">
        <v>4.2</v>
      </c>
      <c r="FD684">
        <v>2.2999999999999998</v>
      </c>
      <c r="FE684">
        <v>2</v>
      </c>
      <c r="FF684">
        <v>4.2</v>
      </c>
      <c r="FG684">
        <v>2.5</v>
      </c>
      <c r="FH684">
        <v>1.5</v>
      </c>
      <c r="FI684">
        <v>4.0999999999999996</v>
      </c>
      <c r="FJ684">
        <v>4</v>
      </c>
      <c r="FK684">
        <v>19.7</v>
      </c>
      <c r="FL684">
        <v>5.9</v>
      </c>
      <c r="FM684">
        <v>3.5</v>
      </c>
      <c r="FN684">
        <v>6.9</v>
      </c>
      <c r="FO684">
        <v>3.2</v>
      </c>
      <c r="FP684">
        <v>5</v>
      </c>
      <c r="FQ684">
        <v>3.3</v>
      </c>
      <c r="FR684">
        <v>4</v>
      </c>
      <c r="FS684">
        <v>12</v>
      </c>
      <c r="FZ684" s="115" t="s">
        <v>1871</v>
      </c>
      <c r="GA684" s="115" t="s">
        <v>1871</v>
      </c>
      <c r="GB684" t="s">
        <v>1490</v>
      </c>
      <c r="GC684" s="68" t="s">
        <v>2364</v>
      </c>
    </row>
    <row r="685" spans="1:185" x14ac:dyDescent="0.25">
      <c r="A685">
        <v>56636</v>
      </c>
      <c r="B685">
        <v>4926</v>
      </c>
      <c r="C685">
        <v>426</v>
      </c>
      <c r="D685">
        <v>1234</v>
      </c>
      <c r="E685">
        <v>131</v>
      </c>
      <c r="F685">
        <v>2592</v>
      </c>
      <c r="G685">
        <v>290</v>
      </c>
      <c r="H685">
        <v>1100</v>
      </c>
      <c r="I685">
        <v>5</v>
      </c>
      <c r="J685">
        <v>265</v>
      </c>
      <c r="K685">
        <v>25</v>
      </c>
      <c r="L685">
        <v>969</v>
      </c>
      <c r="M685">
        <v>106</v>
      </c>
      <c r="N685">
        <v>254</v>
      </c>
      <c r="O685">
        <v>52</v>
      </c>
      <c r="P685">
        <v>393</v>
      </c>
      <c r="Q685">
        <v>51</v>
      </c>
      <c r="R685">
        <v>526</v>
      </c>
      <c r="S685">
        <v>64</v>
      </c>
      <c r="T685">
        <v>567</v>
      </c>
      <c r="U685">
        <v>56</v>
      </c>
      <c r="V685">
        <v>852</v>
      </c>
      <c r="W685">
        <v>67</v>
      </c>
      <c r="X685">
        <v>2551</v>
      </c>
      <c r="Y685">
        <v>259</v>
      </c>
      <c r="Z685">
        <v>2375</v>
      </c>
      <c r="AA685">
        <v>167</v>
      </c>
      <c r="AB685">
        <v>3808</v>
      </c>
      <c r="AC685">
        <v>178</v>
      </c>
      <c r="AD685">
        <v>12</v>
      </c>
      <c r="AE685">
        <v>0</v>
      </c>
      <c r="AF685">
        <v>948</v>
      </c>
      <c r="AG685">
        <v>233</v>
      </c>
      <c r="AH685">
        <v>10</v>
      </c>
      <c r="AI685">
        <v>2</v>
      </c>
      <c r="AJ685">
        <v>14</v>
      </c>
      <c r="AK685">
        <v>0</v>
      </c>
      <c r="AL685">
        <v>134</v>
      </c>
      <c r="AM685">
        <v>13</v>
      </c>
      <c r="AN685">
        <v>93</v>
      </c>
      <c r="AO685">
        <v>3</v>
      </c>
      <c r="AP685">
        <v>3731</v>
      </c>
      <c r="AQ685">
        <v>177</v>
      </c>
      <c r="AR685">
        <v>695</v>
      </c>
      <c r="AS685">
        <v>28</v>
      </c>
      <c r="AT685">
        <v>4231</v>
      </c>
      <c r="AU685">
        <v>398</v>
      </c>
      <c r="AV685">
        <v>4863</v>
      </c>
      <c r="AW685">
        <v>415</v>
      </c>
      <c r="AX685">
        <v>63</v>
      </c>
      <c r="AY685">
        <v>11</v>
      </c>
      <c r="AZ685">
        <v>49</v>
      </c>
      <c r="BA685">
        <v>2</v>
      </c>
      <c r="BB685">
        <v>14</v>
      </c>
      <c r="BC685">
        <v>9</v>
      </c>
      <c r="BD685">
        <v>303</v>
      </c>
      <c r="BE685">
        <v>29</v>
      </c>
      <c r="BF685">
        <v>1239</v>
      </c>
      <c r="BG685">
        <v>66</v>
      </c>
      <c r="BH685">
        <v>1268</v>
      </c>
      <c r="BI685">
        <v>131</v>
      </c>
      <c r="BJ685">
        <v>628</v>
      </c>
      <c r="BK685">
        <v>17</v>
      </c>
      <c r="BL685">
        <v>1948</v>
      </c>
      <c r="BM685">
        <v>226</v>
      </c>
      <c r="BN685">
        <v>1794</v>
      </c>
      <c r="BO685">
        <v>200</v>
      </c>
      <c r="BP685">
        <v>154</v>
      </c>
      <c r="BQ685">
        <v>26</v>
      </c>
      <c r="BR685">
        <v>644</v>
      </c>
      <c r="BS685">
        <v>64</v>
      </c>
      <c r="BT685">
        <v>1215</v>
      </c>
      <c r="BU685">
        <v>95</v>
      </c>
      <c r="BV685">
        <v>783</v>
      </c>
      <c r="BW685">
        <v>131</v>
      </c>
      <c r="BX685">
        <v>594</v>
      </c>
      <c r="BY685">
        <v>64</v>
      </c>
      <c r="BZ685">
        <v>752</v>
      </c>
      <c r="CA685">
        <v>140</v>
      </c>
      <c r="CB685">
        <v>1071</v>
      </c>
      <c r="CC685">
        <v>162</v>
      </c>
      <c r="CD685">
        <v>2485</v>
      </c>
      <c r="CE685">
        <v>212</v>
      </c>
      <c r="CF685">
        <v>1275</v>
      </c>
      <c r="CG685">
        <v>35</v>
      </c>
      <c r="CH685">
        <v>426</v>
      </c>
      <c r="CI685">
        <v>4500</v>
      </c>
      <c r="CJ685">
        <v>3131</v>
      </c>
      <c r="CK685">
        <v>2230</v>
      </c>
      <c r="CL685">
        <v>4625</v>
      </c>
      <c r="CM685">
        <v>122</v>
      </c>
      <c r="CN685">
        <v>24</v>
      </c>
      <c r="CO685">
        <v>74</v>
      </c>
      <c r="CP685">
        <v>204</v>
      </c>
      <c r="CQ685">
        <v>161</v>
      </c>
      <c r="CR685">
        <v>27</v>
      </c>
      <c r="CS685">
        <v>221</v>
      </c>
      <c r="CT685">
        <v>92</v>
      </c>
      <c r="CU685">
        <v>7</v>
      </c>
      <c r="CV685">
        <v>49</v>
      </c>
      <c r="CW685">
        <v>115</v>
      </c>
      <c r="CX685">
        <v>579</v>
      </c>
      <c r="CY685">
        <v>303</v>
      </c>
      <c r="CZ685">
        <v>66</v>
      </c>
      <c r="DA685">
        <v>118</v>
      </c>
      <c r="DB685">
        <v>81</v>
      </c>
      <c r="DC685">
        <v>69</v>
      </c>
      <c r="DD685">
        <v>266</v>
      </c>
      <c r="DE685">
        <v>650</v>
      </c>
      <c r="DF685">
        <v>1339</v>
      </c>
      <c r="DG685">
        <v>1087</v>
      </c>
      <c r="DH685">
        <v>331</v>
      </c>
      <c r="DI685">
        <v>80</v>
      </c>
      <c r="DJ685">
        <v>36</v>
      </c>
      <c r="DK685">
        <v>172</v>
      </c>
      <c r="DL685">
        <v>105</v>
      </c>
      <c r="DM685">
        <v>4595</v>
      </c>
      <c r="DN685">
        <v>336</v>
      </c>
      <c r="DO685">
        <v>1643</v>
      </c>
      <c r="DP685">
        <v>346</v>
      </c>
      <c r="DQ685">
        <v>22</v>
      </c>
      <c r="DR685">
        <v>113</v>
      </c>
      <c r="DS685">
        <v>28</v>
      </c>
      <c r="DT685">
        <v>24</v>
      </c>
      <c r="DU685">
        <v>56</v>
      </c>
      <c r="DV685">
        <v>68</v>
      </c>
      <c r="DW685">
        <v>1989</v>
      </c>
      <c r="DX685" t="s">
        <v>1515</v>
      </c>
      <c r="DY685" t="s">
        <v>1046</v>
      </c>
      <c r="DZ685" t="s">
        <v>1837</v>
      </c>
      <c r="EA685" s="68" t="s">
        <v>700</v>
      </c>
      <c r="EB685">
        <v>56636</v>
      </c>
      <c r="EC685">
        <v>2</v>
      </c>
      <c r="ED685">
        <v>5.8</v>
      </c>
      <c r="EE685">
        <v>4.0999999999999996</v>
      </c>
      <c r="EF685">
        <v>9</v>
      </c>
      <c r="EG685">
        <v>5.7</v>
      </c>
      <c r="EH685">
        <v>5.4</v>
      </c>
      <c r="EI685">
        <v>4.2</v>
      </c>
      <c r="EJ685">
        <v>2.9</v>
      </c>
      <c r="EK685">
        <v>1.3</v>
      </c>
      <c r="EL685">
        <v>3.9</v>
      </c>
      <c r="EM685">
        <v>2.4</v>
      </c>
      <c r="EN685">
        <v>0.8</v>
      </c>
      <c r="EO685">
        <v>2.6</v>
      </c>
      <c r="EP685">
        <v>2</v>
      </c>
      <c r="EQ685">
        <v>1.2</v>
      </c>
      <c r="ER685">
        <v>62.8</v>
      </c>
      <c r="ES685">
        <v>9.1</v>
      </c>
      <c r="ET685">
        <v>42.4</v>
      </c>
      <c r="EU685">
        <v>58.2</v>
      </c>
      <c r="EV685">
        <v>7.7</v>
      </c>
      <c r="EW685">
        <v>6.6</v>
      </c>
      <c r="EX685">
        <v>1.2</v>
      </c>
      <c r="EY685">
        <v>2</v>
      </c>
      <c r="EZ685">
        <v>20.7</v>
      </c>
      <c r="FA685">
        <v>7.7</v>
      </c>
      <c r="FB685">
        <v>57.6</v>
      </c>
      <c r="FC685">
        <v>2.7</v>
      </c>
      <c r="FD685">
        <v>2.1</v>
      </c>
      <c r="FE685">
        <v>6.8</v>
      </c>
      <c r="FF685">
        <v>1.9</v>
      </c>
      <c r="FG685">
        <v>3.1</v>
      </c>
      <c r="FH685">
        <v>1.9</v>
      </c>
      <c r="FI685">
        <v>2.8</v>
      </c>
      <c r="FJ685">
        <v>3</v>
      </c>
      <c r="FK685">
        <v>10.4</v>
      </c>
      <c r="FL685">
        <v>4.3</v>
      </c>
      <c r="FM685">
        <v>2.6</v>
      </c>
      <c r="FN685">
        <v>5.2</v>
      </c>
      <c r="FO685">
        <v>4.7</v>
      </c>
      <c r="FP685">
        <v>6.4</v>
      </c>
      <c r="FQ685">
        <v>2.5</v>
      </c>
      <c r="FR685">
        <v>1.3</v>
      </c>
      <c r="FS685">
        <v>64</v>
      </c>
      <c r="FZ685" t="s">
        <v>1871</v>
      </c>
      <c r="GA685" t="s">
        <v>1872</v>
      </c>
      <c r="GB685" t="s">
        <v>1491</v>
      </c>
      <c r="GC685" s="68" t="s">
        <v>2364</v>
      </c>
    </row>
    <row r="686" spans="1:185" x14ac:dyDescent="0.25">
      <c r="A686">
        <v>56644</v>
      </c>
      <c r="B686">
        <v>842</v>
      </c>
      <c r="C686">
        <v>136</v>
      </c>
      <c r="D686">
        <v>252</v>
      </c>
      <c r="E686">
        <v>83</v>
      </c>
      <c r="F686">
        <v>412</v>
      </c>
      <c r="G686">
        <v>53</v>
      </c>
      <c r="H686">
        <v>178</v>
      </c>
      <c r="I686">
        <v>0</v>
      </c>
      <c r="J686">
        <v>74</v>
      </c>
      <c r="K686">
        <v>37</v>
      </c>
      <c r="L686">
        <v>178</v>
      </c>
      <c r="M686">
        <v>46</v>
      </c>
      <c r="N686">
        <v>34</v>
      </c>
      <c r="O686">
        <v>3</v>
      </c>
      <c r="P686">
        <v>80</v>
      </c>
      <c r="Q686">
        <v>26</v>
      </c>
      <c r="R686">
        <v>95</v>
      </c>
      <c r="S686">
        <v>14</v>
      </c>
      <c r="T686">
        <v>108</v>
      </c>
      <c r="U686">
        <v>8</v>
      </c>
      <c r="V686">
        <v>95</v>
      </c>
      <c r="W686">
        <v>2</v>
      </c>
      <c r="X686">
        <v>441</v>
      </c>
      <c r="Y686">
        <v>80</v>
      </c>
      <c r="Z686">
        <v>401</v>
      </c>
      <c r="AA686">
        <v>56</v>
      </c>
      <c r="AB686">
        <v>731</v>
      </c>
      <c r="AC686">
        <v>130</v>
      </c>
      <c r="AD686">
        <v>0</v>
      </c>
      <c r="AE686">
        <v>0</v>
      </c>
      <c r="AF686">
        <v>42</v>
      </c>
      <c r="AG686">
        <v>4</v>
      </c>
      <c r="AH686">
        <v>10</v>
      </c>
      <c r="AI686">
        <v>0</v>
      </c>
      <c r="AJ686">
        <v>0</v>
      </c>
      <c r="AK686">
        <v>0</v>
      </c>
      <c r="AL686">
        <v>59</v>
      </c>
      <c r="AM686">
        <v>2</v>
      </c>
      <c r="AN686">
        <v>9</v>
      </c>
      <c r="AO686">
        <v>0</v>
      </c>
      <c r="AP686">
        <v>725</v>
      </c>
      <c r="AQ686">
        <v>130</v>
      </c>
      <c r="AR686">
        <v>130</v>
      </c>
      <c r="AS686">
        <v>1</v>
      </c>
      <c r="AT686">
        <v>712</v>
      </c>
      <c r="AU686">
        <v>135</v>
      </c>
      <c r="AV686">
        <v>831</v>
      </c>
      <c r="AW686">
        <v>133</v>
      </c>
      <c r="AX686">
        <v>11</v>
      </c>
      <c r="AY686">
        <v>3</v>
      </c>
      <c r="AZ686">
        <v>5</v>
      </c>
      <c r="BA686">
        <v>3</v>
      </c>
      <c r="BB686">
        <v>6</v>
      </c>
      <c r="BC686">
        <v>0</v>
      </c>
      <c r="BD686">
        <v>100</v>
      </c>
      <c r="BE686">
        <v>26</v>
      </c>
      <c r="BF686">
        <v>158</v>
      </c>
      <c r="BG686">
        <v>12</v>
      </c>
      <c r="BH686">
        <v>199</v>
      </c>
      <c r="BI686">
        <v>10</v>
      </c>
      <c r="BJ686">
        <v>99</v>
      </c>
      <c r="BK686">
        <v>2</v>
      </c>
      <c r="BL686">
        <v>308</v>
      </c>
      <c r="BM686">
        <v>37</v>
      </c>
      <c r="BN686">
        <v>277</v>
      </c>
      <c r="BO686">
        <v>28</v>
      </c>
      <c r="BP686">
        <v>31</v>
      </c>
      <c r="BQ686">
        <v>9</v>
      </c>
      <c r="BR686">
        <v>104</v>
      </c>
      <c r="BS686">
        <v>16</v>
      </c>
      <c r="BT686">
        <v>200</v>
      </c>
      <c r="BU686">
        <v>22</v>
      </c>
      <c r="BV686">
        <v>121</v>
      </c>
      <c r="BW686">
        <v>17</v>
      </c>
      <c r="BX686">
        <v>91</v>
      </c>
      <c r="BY686">
        <v>14</v>
      </c>
      <c r="BZ686">
        <v>181</v>
      </c>
      <c r="CA686">
        <v>81</v>
      </c>
      <c r="CB686">
        <v>239</v>
      </c>
      <c r="CC686">
        <v>83</v>
      </c>
      <c r="CD686">
        <v>359</v>
      </c>
      <c r="CE686">
        <v>39</v>
      </c>
      <c r="CF686">
        <v>232</v>
      </c>
      <c r="CG686">
        <v>14</v>
      </c>
      <c r="CH686">
        <v>136</v>
      </c>
      <c r="CI686">
        <v>706</v>
      </c>
      <c r="CJ686">
        <v>496</v>
      </c>
      <c r="CK686">
        <v>393</v>
      </c>
      <c r="CL686">
        <v>681</v>
      </c>
      <c r="CM686">
        <v>101</v>
      </c>
      <c r="CN686">
        <v>49</v>
      </c>
      <c r="CO686">
        <v>34</v>
      </c>
      <c r="CP686">
        <v>44</v>
      </c>
      <c r="CQ686">
        <v>45</v>
      </c>
      <c r="CR686">
        <v>8</v>
      </c>
      <c r="CS686">
        <v>21</v>
      </c>
      <c r="CT686">
        <v>26</v>
      </c>
      <c r="CU686">
        <v>9</v>
      </c>
      <c r="CV686">
        <v>4</v>
      </c>
      <c r="CW686">
        <v>18</v>
      </c>
      <c r="CX686">
        <v>68</v>
      </c>
      <c r="CY686">
        <v>6</v>
      </c>
      <c r="CZ686">
        <v>20</v>
      </c>
      <c r="DA686">
        <v>13</v>
      </c>
      <c r="DB686">
        <v>17</v>
      </c>
      <c r="DC686">
        <v>11</v>
      </c>
      <c r="DD686">
        <v>39</v>
      </c>
      <c r="DE686">
        <v>121</v>
      </c>
      <c r="DF686">
        <v>213</v>
      </c>
      <c r="DG686">
        <v>183</v>
      </c>
      <c r="DH686">
        <v>69</v>
      </c>
      <c r="DI686">
        <v>11</v>
      </c>
      <c r="DJ686">
        <v>7</v>
      </c>
      <c r="DK686">
        <v>19</v>
      </c>
      <c r="DL686">
        <v>11</v>
      </c>
      <c r="DM686">
        <v>753</v>
      </c>
      <c r="DN686">
        <v>82</v>
      </c>
      <c r="DO686">
        <v>303</v>
      </c>
      <c r="DP686">
        <v>31</v>
      </c>
      <c r="DQ686">
        <v>1</v>
      </c>
      <c r="DR686">
        <v>2</v>
      </c>
      <c r="DS686">
        <v>3</v>
      </c>
      <c r="DT686">
        <v>6</v>
      </c>
      <c r="DU686">
        <v>1</v>
      </c>
      <c r="DV686">
        <v>12</v>
      </c>
      <c r="DW686">
        <v>334</v>
      </c>
      <c r="DX686" t="s">
        <v>1518</v>
      </c>
      <c r="DY686" t="s">
        <v>1030</v>
      </c>
      <c r="DZ686" t="s">
        <v>1838</v>
      </c>
      <c r="EA686" s="68" t="s">
        <v>700</v>
      </c>
      <c r="EB686">
        <v>56644</v>
      </c>
      <c r="EC686">
        <v>5.0999999999999996</v>
      </c>
      <c r="ED686">
        <v>17.600000000000001</v>
      </c>
      <c r="EE686">
        <v>12.5</v>
      </c>
      <c r="EF686">
        <v>9.6</v>
      </c>
      <c r="EG686">
        <v>14</v>
      </c>
      <c r="EH686">
        <v>9.8000000000000007</v>
      </c>
      <c r="EI686">
        <v>5.6</v>
      </c>
      <c r="EJ686">
        <v>2.4</v>
      </c>
      <c r="EK686">
        <v>16.8</v>
      </c>
      <c r="EL686">
        <v>13.3</v>
      </c>
      <c r="EM686">
        <v>3.9</v>
      </c>
      <c r="EN686">
        <v>9.4</v>
      </c>
      <c r="EO686">
        <v>4.5999999999999996</v>
      </c>
      <c r="EP686">
        <v>6.6</v>
      </c>
      <c r="EQ686">
        <v>5.7</v>
      </c>
      <c r="ES686">
        <v>13.4</v>
      </c>
      <c r="ET686">
        <v>68.8</v>
      </c>
      <c r="EV686">
        <v>4.2</v>
      </c>
      <c r="EW686">
        <v>72.5</v>
      </c>
      <c r="EX686">
        <v>5.7</v>
      </c>
      <c r="EY686">
        <v>5.2</v>
      </c>
      <c r="EZ686">
        <v>44.5</v>
      </c>
      <c r="FA686">
        <v>52.5</v>
      </c>
      <c r="FB686">
        <v>88.8</v>
      </c>
      <c r="FC686">
        <v>1.6</v>
      </c>
      <c r="FD686">
        <v>5.8</v>
      </c>
      <c r="FE686">
        <v>11.3</v>
      </c>
      <c r="FF686">
        <v>5</v>
      </c>
      <c r="FG686">
        <v>4.3</v>
      </c>
      <c r="FH686">
        <v>2.7</v>
      </c>
      <c r="FI686">
        <v>4</v>
      </c>
      <c r="FJ686">
        <v>3.7</v>
      </c>
      <c r="FK686">
        <v>20.6</v>
      </c>
      <c r="FL686">
        <v>7.1</v>
      </c>
      <c r="FM686">
        <v>4.4000000000000004</v>
      </c>
      <c r="FN686">
        <v>8.4</v>
      </c>
      <c r="FO686">
        <v>7.6</v>
      </c>
      <c r="FP686">
        <v>17.2</v>
      </c>
      <c r="FQ686">
        <v>9.1</v>
      </c>
      <c r="FR686">
        <v>3.5</v>
      </c>
      <c r="FS686">
        <v>55</v>
      </c>
      <c r="FZ686" s="115" t="s">
        <v>1871</v>
      </c>
      <c r="GA686" s="115" t="s">
        <v>1871</v>
      </c>
      <c r="GB686" t="s">
        <v>1492</v>
      </c>
      <c r="GC686" s="68" t="s">
        <v>2364</v>
      </c>
    </row>
    <row r="687" spans="1:185" x14ac:dyDescent="0.25">
      <c r="A687">
        <v>56649</v>
      </c>
      <c r="B687">
        <v>9097</v>
      </c>
      <c r="C687">
        <v>334</v>
      </c>
      <c r="D687">
        <v>1810</v>
      </c>
      <c r="E687">
        <v>99</v>
      </c>
      <c r="F687">
        <v>5207</v>
      </c>
      <c r="G687">
        <v>229</v>
      </c>
      <c r="H687">
        <v>2080</v>
      </c>
      <c r="I687">
        <v>6</v>
      </c>
      <c r="J687">
        <v>492</v>
      </c>
      <c r="K687">
        <v>0</v>
      </c>
      <c r="L687">
        <v>1318</v>
      </c>
      <c r="M687">
        <v>99</v>
      </c>
      <c r="N687">
        <v>579</v>
      </c>
      <c r="O687">
        <v>87</v>
      </c>
      <c r="P687">
        <v>866</v>
      </c>
      <c r="Q687">
        <v>42</v>
      </c>
      <c r="R687">
        <v>974</v>
      </c>
      <c r="S687">
        <v>59</v>
      </c>
      <c r="T687">
        <v>1244</v>
      </c>
      <c r="U687">
        <v>23</v>
      </c>
      <c r="V687">
        <v>1544</v>
      </c>
      <c r="W687">
        <v>18</v>
      </c>
      <c r="X687">
        <v>4569</v>
      </c>
      <c r="Y687">
        <v>213</v>
      </c>
      <c r="Z687">
        <v>4528</v>
      </c>
      <c r="AA687">
        <v>121</v>
      </c>
      <c r="AB687">
        <v>8579</v>
      </c>
      <c r="AC687">
        <v>231</v>
      </c>
      <c r="AD687">
        <v>58</v>
      </c>
      <c r="AE687">
        <v>10</v>
      </c>
      <c r="AF687">
        <v>246</v>
      </c>
      <c r="AG687">
        <v>37</v>
      </c>
      <c r="AH687">
        <v>30</v>
      </c>
      <c r="AI687">
        <v>0</v>
      </c>
      <c r="AJ687">
        <v>8</v>
      </c>
      <c r="AK687">
        <v>0</v>
      </c>
      <c r="AL687">
        <v>176</v>
      </c>
      <c r="AM687">
        <v>56</v>
      </c>
      <c r="AN687">
        <v>19</v>
      </c>
      <c r="AO687">
        <v>0</v>
      </c>
      <c r="AP687">
        <v>8568</v>
      </c>
      <c r="AQ687">
        <v>231</v>
      </c>
      <c r="AR687">
        <v>1513</v>
      </c>
      <c r="AS687">
        <v>53</v>
      </c>
      <c r="AT687">
        <v>7584</v>
      </c>
      <c r="AU687">
        <v>281</v>
      </c>
      <c r="AV687">
        <v>8501</v>
      </c>
      <c r="AW687">
        <v>334</v>
      </c>
      <c r="AX687">
        <v>596</v>
      </c>
      <c r="AY687">
        <v>0</v>
      </c>
      <c r="AZ687">
        <v>353</v>
      </c>
      <c r="BA687">
        <v>0</v>
      </c>
      <c r="BB687">
        <v>243</v>
      </c>
      <c r="BC687">
        <v>0</v>
      </c>
      <c r="BD687">
        <v>418</v>
      </c>
      <c r="BE687">
        <v>0</v>
      </c>
      <c r="BF687">
        <v>2315</v>
      </c>
      <c r="BG687">
        <v>72</v>
      </c>
      <c r="BH687">
        <v>2648</v>
      </c>
      <c r="BI687">
        <v>48</v>
      </c>
      <c r="BJ687">
        <v>1327</v>
      </c>
      <c r="BK687">
        <v>28</v>
      </c>
      <c r="BL687">
        <v>4038</v>
      </c>
      <c r="BM687">
        <v>192</v>
      </c>
      <c r="BN687">
        <v>3782</v>
      </c>
      <c r="BO687">
        <v>106</v>
      </c>
      <c r="BP687">
        <v>256</v>
      </c>
      <c r="BQ687">
        <v>86</v>
      </c>
      <c r="BR687">
        <v>1169</v>
      </c>
      <c r="BS687">
        <v>37</v>
      </c>
      <c r="BT687">
        <v>2473</v>
      </c>
      <c r="BU687">
        <v>73</v>
      </c>
      <c r="BV687">
        <v>1768</v>
      </c>
      <c r="BW687">
        <v>106</v>
      </c>
      <c r="BX687">
        <v>966</v>
      </c>
      <c r="BY687">
        <v>50</v>
      </c>
      <c r="BZ687">
        <v>1587</v>
      </c>
      <c r="CA687">
        <v>118</v>
      </c>
      <c r="CB687">
        <v>2137</v>
      </c>
      <c r="CC687">
        <v>132</v>
      </c>
      <c r="CD687">
        <v>3848</v>
      </c>
      <c r="CE687">
        <v>127</v>
      </c>
      <c r="CF687">
        <v>3028</v>
      </c>
      <c r="CG687">
        <v>63</v>
      </c>
      <c r="CH687">
        <v>334</v>
      </c>
      <c r="CI687">
        <v>8763</v>
      </c>
      <c r="CJ687">
        <v>5994</v>
      </c>
      <c r="CK687">
        <v>4703</v>
      </c>
      <c r="CL687">
        <v>8640</v>
      </c>
      <c r="CM687">
        <v>254</v>
      </c>
      <c r="CN687">
        <v>75</v>
      </c>
      <c r="CO687">
        <v>64</v>
      </c>
      <c r="CP687">
        <v>223</v>
      </c>
      <c r="CQ687">
        <v>742</v>
      </c>
      <c r="CR687">
        <v>65</v>
      </c>
      <c r="CS687">
        <v>567</v>
      </c>
      <c r="CT687">
        <v>175</v>
      </c>
      <c r="CU687">
        <v>122</v>
      </c>
      <c r="CV687">
        <v>241</v>
      </c>
      <c r="CW687">
        <v>253</v>
      </c>
      <c r="CX687">
        <v>929</v>
      </c>
      <c r="CY687">
        <v>481</v>
      </c>
      <c r="CZ687">
        <v>237</v>
      </c>
      <c r="DA687">
        <v>185</v>
      </c>
      <c r="DB687">
        <v>97</v>
      </c>
      <c r="DC687">
        <v>130</v>
      </c>
      <c r="DD687">
        <v>653</v>
      </c>
      <c r="DE687">
        <v>1660</v>
      </c>
      <c r="DF687">
        <v>2472</v>
      </c>
      <c r="DG687">
        <v>1807</v>
      </c>
      <c r="DH687">
        <v>416</v>
      </c>
      <c r="DI687">
        <v>278</v>
      </c>
      <c r="DJ687">
        <v>203</v>
      </c>
      <c r="DK687">
        <v>387</v>
      </c>
      <c r="DL687">
        <v>206</v>
      </c>
      <c r="DM687">
        <v>8230</v>
      </c>
      <c r="DN687">
        <v>919</v>
      </c>
      <c r="DO687">
        <v>3115</v>
      </c>
      <c r="DP687">
        <v>1017</v>
      </c>
      <c r="DQ687">
        <v>139</v>
      </c>
      <c r="DR687">
        <v>57</v>
      </c>
      <c r="DS687">
        <v>74</v>
      </c>
      <c r="DT687">
        <v>116</v>
      </c>
      <c r="DU687">
        <v>149</v>
      </c>
      <c r="DV687">
        <v>353</v>
      </c>
      <c r="DW687">
        <v>4132</v>
      </c>
      <c r="DX687" t="s">
        <v>1515</v>
      </c>
      <c r="DY687" t="s">
        <v>1051</v>
      </c>
      <c r="DZ687" t="s">
        <v>1839</v>
      </c>
      <c r="EA687" s="68" t="s">
        <v>700</v>
      </c>
      <c r="EB687">
        <v>56649</v>
      </c>
      <c r="EC687">
        <v>1.5</v>
      </c>
      <c r="ED687">
        <v>3.5</v>
      </c>
      <c r="EE687">
        <v>7.2</v>
      </c>
      <c r="EF687">
        <v>6.8</v>
      </c>
      <c r="EG687">
        <v>3.1</v>
      </c>
      <c r="EH687">
        <v>4.7</v>
      </c>
      <c r="EI687">
        <v>1.8</v>
      </c>
      <c r="EJ687">
        <v>1.4</v>
      </c>
      <c r="EK687">
        <v>0.8</v>
      </c>
      <c r="EL687">
        <v>5.3</v>
      </c>
      <c r="EM687">
        <v>1.2</v>
      </c>
      <c r="EN687">
        <v>0.4</v>
      </c>
      <c r="EO687">
        <v>1.5</v>
      </c>
      <c r="EP687">
        <v>1.9</v>
      </c>
      <c r="EQ687">
        <v>1.3</v>
      </c>
      <c r="ER687">
        <v>27.7</v>
      </c>
      <c r="ES687">
        <v>10.1</v>
      </c>
      <c r="ET687">
        <v>39.700000000000003</v>
      </c>
      <c r="EU687">
        <v>76.900000000000006</v>
      </c>
      <c r="EV687">
        <v>34</v>
      </c>
      <c r="EW687">
        <v>49.9</v>
      </c>
      <c r="EX687">
        <v>1.3</v>
      </c>
      <c r="EY687">
        <v>1.6</v>
      </c>
      <c r="EZ687">
        <v>2.9</v>
      </c>
      <c r="FA687">
        <v>4.8</v>
      </c>
      <c r="FB687">
        <v>6.9</v>
      </c>
      <c r="FC687">
        <v>2.2999999999999998</v>
      </c>
      <c r="FD687">
        <v>1.6</v>
      </c>
      <c r="FE687">
        <v>4.0999999999999996</v>
      </c>
      <c r="FF687">
        <v>1.7</v>
      </c>
      <c r="FG687">
        <v>1.1000000000000001</v>
      </c>
      <c r="FH687">
        <v>1.7</v>
      </c>
      <c r="FI687">
        <v>1.5</v>
      </c>
      <c r="FJ687">
        <v>1.4</v>
      </c>
      <c r="FK687">
        <v>15</v>
      </c>
      <c r="FL687">
        <v>2.2999999999999998</v>
      </c>
      <c r="FM687">
        <v>1.8</v>
      </c>
      <c r="FN687">
        <v>2.5</v>
      </c>
      <c r="FO687">
        <v>3.6</v>
      </c>
      <c r="FP687">
        <v>2.2999999999999998</v>
      </c>
      <c r="FQ687">
        <v>2.5</v>
      </c>
      <c r="FR687">
        <v>2.9</v>
      </c>
      <c r="FS687">
        <v>54</v>
      </c>
      <c r="FZ687" s="115" t="s">
        <v>1871</v>
      </c>
      <c r="GA687" s="115" t="s">
        <v>1871</v>
      </c>
      <c r="GB687" t="s">
        <v>1493</v>
      </c>
      <c r="GC687" s="68" t="s">
        <v>2364</v>
      </c>
    </row>
    <row r="688" spans="1:185" x14ac:dyDescent="0.25">
      <c r="A688">
        <v>56650</v>
      </c>
      <c r="B688">
        <v>739</v>
      </c>
      <c r="C688">
        <v>91</v>
      </c>
      <c r="D688">
        <v>164</v>
      </c>
      <c r="E688">
        <v>4</v>
      </c>
      <c r="F688">
        <v>435</v>
      </c>
      <c r="G688">
        <v>87</v>
      </c>
      <c r="H688">
        <v>140</v>
      </c>
      <c r="I688">
        <v>0</v>
      </c>
      <c r="J688">
        <v>65</v>
      </c>
      <c r="K688">
        <v>0</v>
      </c>
      <c r="L688">
        <v>99</v>
      </c>
      <c r="M688">
        <v>4</v>
      </c>
      <c r="N688">
        <v>40</v>
      </c>
      <c r="O688">
        <v>12</v>
      </c>
      <c r="P688">
        <v>66</v>
      </c>
      <c r="Q688">
        <v>21</v>
      </c>
      <c r="R688">
        <v>105</v>
      </c>
      <c r="S688">
        <v>11</v>
      </c>
      <c r="T688">
        <v>113</v>
      </c>
      <c r="U688">
        <v>28</v>
      </c>
      <c r="V688">
        <v>111</v>
      </c>
      <c r="W688">
        <v>15</v>
      </c>
      <c r="X688">
        <v>357</v>
      </c>
      <c r="Y688">
        <v>60</v>
      </c>
      <c r="Z688">
        <v>382</v>
      </c>
      <c r="AA688">
        <v>31</v>
      </c>
      <c r="AB688">
        <v>672</v>
      </c>
      <c r="AC688">
        <v>70</v>
      </c>
      <c r="AD688">
        <v>4</v>
      </c>
      <c r="AE688">
        <v>0</v>
      </c>
      <c r="AF688">
        <v>37</v>
      </c>
      <c r="AG688">
        <v>9</v>
      </c>
      <c r="AH688">
        <v>4</v>
      </c>
      <c r="AI688">
        <v>0</v>
      </c>
      <c r="AJ688">
        <v>0</v>
      </c>
      <c r="AK688">
        <v>0</v>
      </c>
      <c r="AL688">
        <v>22</v>
      </c>
      <c r="AM688">
        <v>12</v>
      </c>
      <c r="AN688">
        <v>3</v>
      </c>
      <c r="AO688">
        <v>0</v>
      </c>
      <c r="AP688">
        <v>669</v>
      </c>
      <c r="AQ688">
        <v>70</v>
      </c>
      <c r="AR688">
        <v>111</v>
      </c>
      <c r="AS688">
        <v>0</v>
      </c>
      <c r="AT688">
        <v>628</v>
      </c>
      <c r="AU688">
        <v>91</v>
      </c>
      <c r="AV688">
        <v>727</v>
      </c>
      <c r="AW688">
        <v>91</v>
      </c>
      <c r="AX688">
        <v>12</v>
      </c>
      <c r="AY688">
        <v>0</v>
      </c>
      <c r="AZ688">
        <v>6</v>
      </c>
      <c r="BA688">
        <v>0</v>
      </c>
      <c r="BB688">
        <v>6</v>
      </c>
      <c r="BC688">
        <v>0</v>
      </c>
      <c r="BD688">
        <v>38</v>
      </c>
      <c r="BE688">
        <v>6</v>
      </c>
      <c r="BF688">
        <v>269</v>
      </c>
      <c r="BG688">
        <v>54</v>
      </c>
      <c r="BH688">
        <v>157</v>
      </c>
      <c r="BI688">
        <v>15</v>
      </c>
      <c r="BJ688">
        <v>71</v>
      </c>
      <c r="BK688">
        <v>0</v>
      </c>
      <c r="BL688">
        <v>303</v>
      </c>
      <c r="BM688">
        <v>63</v>
      </c>
      <c r="BN688">
        <v>283</v>
      </c>
      <c r="BO688">
        <v>57</v>
      </c>
      <c r="BP688">
        <v>20</v>
      </c>
      <c r="BQ688">
        <v>6</v>
      </c>
      <c r="BR688">
        <v>132</v>
      </c>
      <c r="BS688">
        <v>24</v>
      </c>
      <c r="BT688">
        <v>172</v>
      </c>
      <c r="BU688">
        <v>36</v>
      </c>
      <c r="BV688">
        <v>157</v>
      </c>
      <c r="BW688">
        <v>41</v>
      </c>
      <c r="BX688">
        <v>106</v>
      </c>
      <c r="BY688">
        <v>10</v>
      </c>
      <c r="BZ688">
        <v>123</v>
      </c>
      <c r="CA688">
        <v>4</v>
      </c>
      <c r="CB688">
        <v>237</v>
      </c>
      <c r="CC688">
        <v>49</v>
      </c>
      <c r="CD688">
        <v>291</v>
      </c>
      <c r="CE688">
        <v>36</v>
      </c>
      <c r="CF688">
        <v>199</v>
      </c>
      <c r="CG688">
        <v>6</v>
      </c>
      <c r="CH688">
        <v>91</v>
      </c>
      <c r="CI688">
        <v>648</v>
      </c>
      <c r="CJ688">
        <v>404</v>
      </c>
      <c r="CK688">
        <v>359</v>
      </c>
      <c r="CL688">
        <v>673</v>
      </c>
      <c r="CM688">
        <v>14</v>
      </c>
      <c r="CN688">
        <v>3</v>
      </c>
      <c r="CO688">
        <v>29</v>
      </c>
      <c r="CP688">
        <v>36</v>
      </c>
      <c r="CQ688">
        <v>36</v>
      </c>
      <c r="CR688">
        <v>2</v>
      </c>
      <c r="CS688">
        <v>18</v>
      </c>
      <c r="CT688">
        <v>24</v>
      </c>
      <c r="CU688">
        <v>0</v>
      </c>
      <c r="CV688">
        <v>20</v>
      </c>
      <c r="CW688">
        <v>16</v>
      </c>
      <c r="CX688">
        <v>80</v>
      </c>
      <c r="CY688">
        <v>30</v>
      </c>
      <c r="CZ688">
        <v>8</v>
      </c>
      <c r="DA688">
        <v>6</v>
      </c>
      <c r="DB688">
        <v>12</v>
      </c>
      <c r="DC688">
        <v>10</v>
      </c>
      <c r="DD688">
        <v>31</v>
      </c>
      <c r="DE688">
        <v>101</v>
      </c>
      <c r="DF688">
        <v>198</v>
      </c>
      <c r="DG688">
        <v>171</v>
      </c>
      <c r="DH688">
        <v>56</v>
      </c>
      <c r="DI688">
        <v>9</v>
      </c>
      <c r="DJ688">
        <v>6</v>
      </c>
      <c r="DK688">
        <v>18</v>
      </c>
      <c r="DL688">
        <v>13</v>
      </c>
      <c r="DM688">
        <v>636</v>
      </c>
      <c r="DN688">
        <v>86</v>
      </c>
      <c r="DO688">
        <v>263</v>
      </c>
      <c r="DP688">
        <v>36</v>
      </c>
      <c r="DQ688">
        <v>14</v>
      </c>
      <c r="DR688">
        <v>4</v>
      </c>
      <c r="DS688">
        <v>0</v>
      </c>
      <c r="DT688">
        <v>2</v>
      </c>
      <c r="DU688">
        <v>3</v>
      </c>
      <c r="DV688">
        <v>8</v>
      </c>
      <c r="DW688">
        <v>299</v>
      </c>
      <c r="DX688" t="s">
        <v>1518</v>
      </c>
      <c r="DY688" t="s">
        <v>1019</v>
      </c>
      <c r="DZ688" t="s">
        <v>1840</v>
      </c>
      <c r="EA688" s="68" t="s">
        <v>700</v>
      </c>
      <c r="EB688">
        <v>56650</v>
      </c>
      <c r="EC688">
        <v>5</v>
      </c>
      <c r="ED688">
        <v>23.3</v>
      </c>
      <c r="EE688">
        <v>4.5999999999999996</v>
      </c>
      <c r="EF688">
        <v>27.6</v>
      </c>
      <c r="EG688">
        <v>19.3</v>
      </c>
      <c r="EH688">
        <v>11.9</v>
      </c>
      <c r="EI688">
        <v>13.2</v>
      </c>
      <c r="EJ688">
        <v>9.6999999999999993</v>
      </c>
      <c r="EK688">
        <v>18.3</v>
      </c>
      <c r="EL688">
        <v>2.8</v>
      </c>
      <c r="EM688">
        <v>7.9</v>
      </c>
      <c r="EN688">
        <v>11.7</v>
      </c>
      <c r="EO688">
        <v>6.4</v>
      </c>
      <c r="EP688">
        <v>5</v>
      </c>
      <c r="EQ688">
        <v>4.7</v>
      </c>
      <c r="ER688">
        <v>100</v>
      </c>
      <c r="ES688">
        <v>14.8</v>
      </c>
      <c r="ET688">
        <v>100</v>
      </c>
      <c r="EV688">
        <v>38.299999999999997</v>
      </c>
      <c r="EW688">
        <v>100</v>
      </c>
      <c r="EX688">
        <v>4.7</v>
      </c>
      <c r="EY688">
        <v>5.0999999999999996</v>
      </c>
      <c r="EZ688">
        <v>62.8</v>
      </c>
      <c r="FA688">
        <v>88.8</v>
      </c>
      <c r="FB688">
        <v>88.8</v>
      </c>
      <c r="FC688">
        <v>14.5</v>
      </c>
      <c r="FD688">
        <v>5.9</v>
      </c>
      <c r="FE688">
        <v>16.7</v>
      </c>
      <c r="FF688">
        <v>9.6</v>
      </c>
      <c r="FG688">
        <v>8</v>
      </c>
      <c r="FH688">
        <v>21.6</v>
      </c>
      <c r="FI688">
        <v>9.6</v>
      </c>
      <c r="FJ688">
        <v>8.9</v>
      </c>
      <c r="FK688">
        <v>30.4</v>
      </c>
      <c r="FL688">
        <v>15.7</v>
      </c>
      <c r="FM688">
        <v>9.6</v>
      </c>
      <c r="FN688">
        <v>14.8</v>
      </c>
      <c r="FO688">
        <v>8.6</v>
      </c>
      <c r="FP688">
        <v>12</v>
      </c>
      <c r="FQ688">
        <v>7.1</v>
      </c>
      <c r="FR688">
        <v>4.9000000000000004</v>
      </c>
      <c r="FS688">
        <v>7</v>
      </c>
      <c r="FZ688" s="115" t="s">
        <v>1871</v>
      </c>
      <c r="GA688" s="115" t="s">
        <v>1871</v>
      </c>
      <c r="GB688" t="s">
        <v>1494</v>
      </c>
      <c r="GC688" s="68" t="s">
        <v>2364</v>
      </c>
    </row>
    <row r="689" spans="1:185" x14ac:dyDescent="0.25">
      <c r="A689">
        <v>56651</v>
      </c>
      <c r="B689">
        <v>630</v>
      </c>
      <c r="C689">
        <v>94</v>
      </c>
      <c r="D689">
        <v>176</v>
      </c>
      <c r="E689">
        <v>41</v>
      </c>
      <c r="F689">
        <v>308</v>
      </c>
      <c r="G689">
        <v>53</v>
      </c>
      <c r="H689">
        <v>146</v>
      </c>
      <c r="I689">
        <v>0</v>
      </c>
      <c r="J689">
        <v>42</v>
      </c>
      <c r="K689">
        <v>18</v>
      </c>
      <c r="L689">
        <v>134</v>
      </c>
      <c r="M689">
        <v>23</v>
      </c>
      <c r="N689">
        <v>26</v>
      </c>
      <c r="O689">
        <v>11</v>
      </c>
      <c r="P689">
        <v>34</v>
      </c>
      <c r="Q689">
        <v>5</v>
      </c>
      <c r="R689">
        <v>69</v>
      </c>
      <c r="S689">
        <v>9</v>
      </c>
      <c r="T689">
        <v>62</v>
      </c>
      <c r="U689">
        <v>7</v>
      </c>
      <c r="V689">
        <v>117</v>
      </c>
      <c r="W689">
        <v>21</v>
      </c>
      <c r="X689">
        <v>319</v>
      </c>
      <c r="Y689">
        <v>50</v>
      </c>
      <c r="Z689">
        <v>311</v>
      </c>
      <c r="AA689">
        <v>44</v>
      </c>
      <c r="AB689">
        <v>488</v>
      </c>
      <c r="AC689">
        <v>78</v>
      </c>
      <c r="AD689">
        <v>18</v>
      </c>
      <c r="AE689">
        <v>0</v>
      </c>
      <c r="AF689">
        <v>76</v>
      </c>
      <c r="AG689">
        <v>14</v>
      </c>
      <c r="AH689">
        <v>0</v>
      </c>
      <c r="AI689">
        <v>0</v>
      </c>
      <c r="AJ689">
        <v>3</v>
      </c>
      <c r="AK689">
        <v>0</v>
      </c>
      <c r="AL689">
        <v>45</v>
      </c>
      <c r="AM689">
        <v>2</v>
      </c>
      <c r="AN689">
        <v>63</v>
      </c>
      <c r="AO689">
        <v>21</v>
      </c>
      <c r="AP689">
        <v>450</v>
      </c>
      <c r="AQ689">
        <v>57</v>
      </c>
      <c r="AR689">
        <v>86</v>
      </c>
      <c r="AS689">
        <v>18</v>
      </c>
      <c r="AT689">
        <v>544</v>
      </c>
      <c r="AU689">
        <v>76</v>
      </c>
      <c r="AV689">
        <v>627</v>
      </c>
      <c r="AW689">
        <v>94</v>
      </c>
      <c r="AX689">
        <v>3</v>
      </c>
      <c r="AY689">
        <v>0</v>
      </c>
      <c r="AZ689">
        <v>3</v>
      </c>
      <c r="BA689">
        <v>0</v>
      </c>
      <c r="BB689">
        <v>0</v>
      </c>
      <c r="BC689">
        <v>0</v>
      </c>
      <c r="BD689">
        <v>81</v>
      </c>
      <c r="BE689">
        <v>7</v>
      </c>
      <c r="BF689">
        <v>125</v>
      </c>
      <c r="BG689">
        <v>29</v>
      </c>
      <c r="BH689">
        <v>167</v>
      </c>
      <c r="BI689">
        <v>6</v>
      </c>
      <c r="BJ689">
        <v>55</v>
      </c>
      <c r="BK689">
        <v>0</v>
      </c>
      <c r="BL689">
        <v>221</v>
      </c>
      <c r="BM689">
        <v>44</v>
      </c>
      <c r="BN689">
        <v>210</v>
      </c>
      <c r="BO689">
        <v>41</v>
      </c>
      <c r="BP689">
        <v>11</v>
      </c>
      <c r="BQ689">
        <v>3</v>
      </c>
      <c r="BR689">
        <v>87</v>
      </c>
      <c r="BS689">
        <v>9</v>
      </c>
      <c r="BT689">
        <v>144</v>
      </c>
      <c r="BU689">
        <v>19</v>
      </c>
      <c r="BV689">
        <v>86</v>
      </c>
      <c r="BW689">
        <v>24</v>
      </c>
      <c r="BX689">
        <v>78</v>
      </c>
      <c r="BY689">
        <v>10</v>
      </c>
      <c r="BZ689">
        <v>71</v>
      </c>
      <c r="CA689">
        <v>7</v>
      </c>
      <c r="CB689">
        <v>159</v>
      </c>
      <c r="CC689">
        <v>30</v>
      </c>
      <c r="CD689">
        <v>306</v>
      </c>
      <c r="CE689">
        <v>56</v>
      </c>
      <c r="CF689">
        <v>150</v>
      </c>
      <c r="CG689">
        <v>8</v>
      </c>
      <c r="CH689">
        <v>94</v>
      </c>
      <c r="CI689">
        <v>536</v>
      </c>
      <c r="CJ689">
        <v>290</v>
      </c>
      <c r="CK689">
        <v>332</v>
      </c>
      <c r="CL689">
        <v>511</v>
      </c>
      <c r="CM689">
        <v>83</v>
      </c>
      <c r="CN689">
        <v>28</v>
      </c>
      <c r="CO689">
        <v>14</v>
      </c>
      <c r="CP689">
        <v>18</v>
      </c>
      <c r="CQ689">
        <v>20</v>
      </c>
      <c r="CR689">
        <v>9</v>
      </c>
      <c r="CS689">
        <v>29</v>
      </c>
      <c r="CT689">
        <v>43</v>
      </c>
      <c r="CU689">
        <v>6</v>
      </c>
      <c r="CV689">
        <v>15</v>
      </c>
      <c r="CW689">
        <v>7</v>
      </c>
      <c r="CX689">
        <v>57</v>
      </c>
      <c r="CY689">
        <v>25</v>
      </c>
      <c r="CZ689">
        <v>7</v>
      </c>
      <c r="DA689">
        <v>15</v>
      </c>
      <c r="DB689">
        <v>27</v>
      </c>
      <c r="DC689">
        <v>10</v>
      </c>
      <c r="DD689">
        <v>17</v>
      </c>
      <c r="DE689">
        <v>61</v>
      </c>
      <c r="DF689">
        <v>168</v>
      </c>
      <c r="DG689">
        <v>145</v>
      </c>
      <c r="DH689">
        <v>26</v>
      </c>
      <c r="DI689">
        <v>6</v>
      </c>
      <c r="DJ689">
        <v>5</v>
      </c>
      <c r="DK689">
        <v>17</v>
      </c>
      <c r="DL689">
        <v>9</v>
      </c>
      <c r="DM689">
        <v>581</v>
      </c>
      <c r="DN689">
        <v>42</v>
      </c>
      <c r="DO689">
        <v>192</v>
      </c>
      <c r="DP689">
        <v>37</v>
      </c>
      <c r="DQ689">
        <v>4</v>
      </c>
      <c r="DR689">
        <v>4</v>
      </c>
      <c r="DS689">
        <v>11</v>
      </c>
      <c r="DT689">
        <v>2</v>
      </c>
      <c r="DU689">
        <v>4</v>
      </c>
      <c r="DV689">
        <v>6</v>
      </c>
      <c r="DW689">
        <v>229</v>
      </c>
      <c r="DX689" t="s">
        <v>1518</v>
      </c>
      <c r="DY689" t="s">
        <v>1059</v>
      </c>
      <c r="DZ689" t="s">
        <v>1841</v>
      </c>
      <c r="EA689" s="68" t="s">
        <v>700</v>
      </c>
      <c r="EB689">
        <v>56651</v>
      </c>
      <c r="EC689">
        <v>4.9000000000000004</v>
      </c>
      <c r="ED689">
        <v>17.8</v>
      </c>
      <c r="EE689">
        <v>10.3</v>
      </c>
      <c r="EF689">
        <v>23.3</v>
      </c>
      <c r="EG689">
        <v>13.7</v>
      </c>
      <c r="EH689">
        <v>10.6</v>
      </c>
      <c r="EI689">
        <v>8.9</v>
      </c>
      <c r="EJ689">
        <v>12.7</v>
      </c>
      <c r="EK689">
        <v>15.7</v>
      </c>
      <c r="EL689">
        <v>10.8</v>
      </c>
      <c r="EM689">
        <v>6</v>
      </c>
      <c r="EN689">
        <v>11.3</v>
      </c>
      <c r="EO689">
        <v>7.7</v>
      </c>
      <c r="EP689">
        <v>5.8</v>
      </c>
      <c r="EQ689">
        <v>6.2</v>
      </c>
      <c r="ER689">
        <v>51.3</v>
      </c>
      <c r="ES689">
        <v>9.8000000000000007</v>
      </c>
      <c r="EU689">
        <v>100</v>
      </c>
      <c r="EV689">
        <v>8.6</v>
      </c>
      <c r="EW689">
        <v>18.600000000000001</v>
      </c>
      <c r="EX689">
        <v>5.6</v>
      </c>
      <c r="EY689">
        <v>4.9000000000000004</v>
      </c>
      <c r="EZ689">
        <v>100</v>
      </c>
      <c r="FA689">
        <v>100</v>
      </c>
      <c r="FC689">
        <v>18.3</v>
      </c>
      <c r="FD689">
        <v>5.9</v>
      </c>
      <c r="FE689">
        <v>9.6</v>
      </c>
      <c r="FF689">
        <v>14.3</v>
      </c>
      <c r="FG689">
        <v>3.2</v>
      </c>
      <c r="FH689">
        <v>26.7</v>
      </c>
      <c r="FI689">
        <v>9.1999999999999993</v>
      </c>
      <c r="FJ689">
        <v>9.5</v>
      </c>
      <c r="FK689">
        <v>22.7</v>
      </c>
      <c r="FL689">
        <v>8.1999999999999993</v>
      </c>
      <c r="FM689">
        <v>7.2</v>
      </c>
      <c r="FN689">
        <v>18.100000000000001</v>
      </c>
      <c r="FO689">
        <v>9.1999999999999993</v>
      </c>
      <c r="FP689">
        <v>8.6999999999999993</v>
      </c>
      <c r="FQ689">
        <v>7.1</v>
      </c>
      <c r="FR689">
        <v>5.2</v>
      </c>
      <c r="FS689">
        <v>7</v>
      </c>
      <c r="FZ689" s="115" t="s">
        <v>1871</v>
      </c>
      <c r="GA689" s="115" t="s">
        <v>1871</v>
      </c>
      <c r="GB689" t="s">
        <v>1495</v>
      </c>
      <c r="GC689" s="68" t="s">
        <v>2364</v>
      </c>
    </row>
    <row r="690" spans="1:185" x14ac:dyDescent="0.25">
      <c r="A690">
        <v>56652</v>
      </c>
      <c r="B690">
        <v>604</v>
      </c>
      <c r="C690">
        <v>66</v>
      </c>
      <c r="D690">
        <v>123</v>
      </c>
      <c r="E690">
        <v>12</v>
      </c>
      <c r="F690">
        <v>375</v>
      </c>
      <c r="G690">
        <v>54</v>
      </c>
      <c r="H690">
        <v>106</v>
      </c>
      <c r="I690">
        <v>0</v>
      </c>
      <c r="J690">
        <v>24</v>
      </c>
      <c r="K690">
        <v>3</v>
      </c>
      <c r="L690">
        <v>99</v>
      </c>
      <c r="M690">
        <v>9</v>
      </c>
      <c r="N690">
        <v>54</v>
      </c>
      <c r="O690">
        <v>4</v>
      </c>
      <c r="P690">
        <v>95</v>
      </c>
      <c r="Q690">
        <v>17</v>
      </c>
      <c r="R690">
        <v>51</v>
      </c>
      <c r="S690">
        <v>13</v>
      </c>
      <c r="T690">
        <v>79</v>
      </c>
      <c r="U690">
        <v>12</v>
      </c>
      <c r="V690">
        <v>96</v>
      </c>
      <c r="W690">
        <v>8</v>
      </c>
      <c r="X690">
        <v>321</v>
      </c>
      <c r="Y690">
        <v>38</v>
      </c>
      <c r="Z690">
        <v>283</v>
      </c>
      <c r="AA690">
        <v>28</v>
      </c>
      <c r="AB690">
        <v>600</v>
      </c>
      <c r="AC690">
        <v>62</v>
      </c>
      <c r="AD690">
        <v>0</v>
      </c>
      <c r="AE690">
        <v>0</v>
      </c>
      <c r="AF690">
        <v>0</v>
      </c>
      <c r="AG690">
        <v>0</v>
      </c>
      <c r="AH690">
        <v>0</v>
      </c>
      <c r="AI690">
        <v>0</v>
      </c>
      <c r="AJ690">
        <v>0</v>
      </c>
      <c r="AK690">
        <v>0</v>
      </c>
      <c r="AL690">
        <v>4</v>
      </c>
      <c r="AM690">
        <v>4</v>
      </c>
      <c r="AN690">
        <v>5</v>
      </c>
      <c r="AO690">
        <v>0</v>
      </c>
      <c r="AP690">
        <v>595</v>
      </c>
      <c r="AQ690">
        <v>62</v>
      </c>
      <c r="AR690">
        <v>89</v>
      </c>
      <c r="AS690">
        <v>7</v>
      </c>
      <c r="AT690">
        <v>515</v>
      </c>
      <c r="AU690">
        <v>59</v>
      </c>
      <c r="AV690">
        <v>602</v>
      </c>
      <c r="AW690">
        <v>66</v>
      </c>
      <c r="AX690">
        <v>2</v>
      </c>
      <c r="AY690">
        <v>0</v>
      </c>
      <c r="AZ690">
        <v>2</v>
      </c>
      <c r="BA690">
        <v>0</v>
      </c>
      <c r="BB690">
        <v>0</v>
      </c>
      <c r="BC690">
        <v>0</v>
      </c>
      <c r="BD690">
        <v>71</v>
      </c>
      <c r="BE690">
        <v>11</v>
      </c>
      <c r="BF690">
        <v>142</v>
      </c>
      <c r="BG690">
        <v>23</v>
      </c>
      <c r="BH690">
        <v>154</v>
      </c>
      <c r="BI690">
        <v>16</v>
      </c>
      <c r="BJ690">
        <v>60</v>
      </c>
      <c r="BK690">
        <v>0</v>
      </c>
      <c r="BL690">
        <v>306</v>
      </c>
      <c r="BM690">
        <v>38</v>
      </c>
      <c r="BN690">
        <v>257</v>
      </c>
      <c r="BO690">
        <v>30</v>
      </c>
      <c r="BP690">
        <v>49</v>
      </c>
      <c r="BQ690">
        <v>8</v>
      </c>
      <c r="BR690">
        <v>69</v>
      </c>
      <c r="BS690">
        <v>16</v>
      </c>
      <c r="BT690">
        <v>184</v>
      </c>
      <c r="BU690">
        <v>18</v>
      </c>
      <c r="BV690">
        <v>131</v>
      </c>
      <c r="BW690">
        <v>25</v>
      </c>
      <c r="BX690">
        <v>60</v>
      </c>
      <c r="BY690">
        <v>11</v>
      </c>
      <c r="BZ690">
        <v>54</v>
      </c>
      <c r="CA690">
        <v>13</v>
      </c>
      <c r="CB690">
        <v>88</v>
      </c>
      <c r="CC690">
        <v>13</v>
      </c>
      <c r="CD690">
        <v>197</v>
      </c>
      <c r="CE690">
        <v>31</v>
      </c>
      <c r="CF690">
        <v>319</v>
      </c>
      <c r="CG690">
        <v>22</v>
      </c>
      <c r="CH690">
        <v>66</v>
      </c>
      <c r="CI690">
        <v>538</v>
      </c>
      <c r="CJ690">
        <v>452</v>
      </c>
      <c r="CK690">
        <v>161</v>
      </c>
      <c r="CL690">
        <v>574</v>
      </c>
      <c r="CM690">
        <v>10</v>
      </c>
      <c r="CN690">
        <v>4</v>
      </c>
      <c r="CO690">
        <v>3</v>
      </c>
      <c r="CP690">
        <v>51</v>
      </c>
      <c r="CQ690">
        <v>24</v>
      </c>
      <c r="CR690">
        <v>15</v>
      </c>
      <c r="CS690">
        <v>16</v>
      </c>
      <c r="CT690">
        <v>20</v>
      </c>
      <c r="CU690">
        <v>1</v>
      </c>
      <c r="CV690">
        <v>6</v>
      </c>
      <c r="CW690">
        <v>18</v>
      </c>
      <c r="CX690">
        <v>89</v>
      </c>
      <c r="CY690">
        <v>24</v>
      </c>
      <c r="CZ690">
        <v>7</v>
      </c>
      <c r="DA690">
        <v>4</v>
      </c>
      <c r="DB690">
        <v>8</v>
      </c>
      <c r="DC690">
        <v>3</v>
      </c>
      <c r="DD690">
        <v>22</v>
      </c>
      <c r="DE690">
        <v>72</v>
      </c>
      <c r="DF690">
        <v>135</v>
      </c>
      <c r="DG690">
        <v>123</v>
      </c>
      <c r="DH690">
        <v>39</v>
      </c>
      <c r="DI690">
        <v>12</v>
      </c>
      <c r="DJ690">
        <v>1</v>
      </c>
      <c r="DK690">
        <v>0</v>
      </c>
      <c r="DL690">
        <v>0</v>
      </c>
      <c r="DM690">
        <v>575</v>
      </c>
      <c r="DN690">
        <v>27</v>
      </c>
      <c r="DO690">
        <v>197</v>
      </c>
      <c r="DP690">
        <v>10</v>
      </c>
      <c r="DQ690">
        <v>4</v>
      </c>
      <c r="DR690">
        <v>0</v>
      </c>
      <c r="DS690">
        <v>1</v>
      </c>
      <c r="DT690">
        <v>0</v>
      </c>
      <c r="DU690">
        <v>0</v>
      </c>
      <c r="DV690">
        <v>4</v>
      </c>
      <c r="DW690">
        <v>207</v>
      </c>
      <c r="DX690" t="s">
        <v>1518</v>
      </c>
      <c r="DY690" t="s">
        <v>1030</v>
      </c>
      <c r="DZ690" t="s">
        <v>1842</v>
      </c>
      <c r="EA690" s="68" t="s">
        <v>700</v>
      </c>
      <c r="EB690">
        <v>56652</v>
      </c>
      <c r="EC690">
        <v>5.0999999999999996</v>
      </c>
      <c r="ED690">
        <v>13.5</v>
      </c>
      <c r="EE690">
        <v>13.1</v>
      </c>
      <c r="EF690">
        <v>10.3</v>
      </c>
      <c r="EG690">
        <v>8.3000000000000007</v>
      </c>
      <c r="EH690">
        <v>21.5</v>
      </c>
      <c r="EI690">
        <v>12.6</v>
      </c>
      <c r="EJ690">
        <v>5.5</v>
      </c>
      <c r="EK690">
        <v>27.1</v>
      </c>
      <c r="EL690">
        <v>11.2</v>
      </c>
      <c r="EM690">
        <v>4.9000000000000004</v>
      </c>
      <c r="EN690">
        <v>15.2</v>
      </c>
      <c r="EO690">
        <v>5</v>
      </c>
      <c r="EP690">
        <v>5.8</v>
      </c>
      <c r="EQ690">
        <v>5.2</v>
      </c>
      <c r="EV690">
        <v>100</v>
      </c>
      <c r="EW690">
        <v>97.3</v>
      </c>
      <c r="EX690">
        <v>5.3</v>
      </c>
      <c r="EY690">
        <v>5.0999999999999996</v>
      </c>
      <c r="EZ690">
        <v>100</v>
      </c>
      <c r="FA690">
        <v>100</v>
      </c>
      <c r="FC690">
        <v>7.8</v>
      </c>
      <c r="FD690">
        <v>5.0999999999999996</v>
      </c>
      <c r="FE690">
        <v>14.7</v>
      </c>
      <c r="FF690">
        <v>8.8000000000000007</v>
      </c>
      <c r="FG690">
        <v>6.8</v>
      </c>
      <c r="FH690">
        <v>24.9</v>
      </c>
      <c r="FI690">
        <v>5.8</v>
      </c>
      <c r="FJ690">
        <v>4.2</v>
      </c>
      <c r="FK690">
        <v>18.899999999999999</v>
      </c>
      <c r="FL690">
        <v>15.2</v>
      </c>
      <c r="FM690">
        <v>4.3</v>
      </c>
      <c r="FN690">
        <v>14.7</v>
      </c>
      <c r="FO690">
        <v>18.600000000000001</v>
      </c>
      <c r="FP690">
        <v>9.6</v>
      </c>
      <c r="FQ690">
        <v>13</v>
      </c>
      <c r="FR690">
        <v>5.3</v>
      </c>
      <c r="FS690">
        <v>9</v>
      </c>
      <c r="FZ690" s="115" t="s">
        <v>1871</v>
      </c>
      <c r="GA690" s="115" t="s">
        <v>1871</v>
      </c>
      <c r="GB690" t="s">
        <v>1496</v>
      </c>
      <c r="GC690" s="68" t="s">
        <v>2364</v>
      </c>
    </row>
    <row r="691" spans="1:185" x14ac:dyDescent="0.25">
      <c r="A691">
        <v>56655</v>
      </c>
      <c r="B691">
        <v>1612</v>
      </c>
      <c r="C691">
        <v>64</v>
      </c>
      <c r="D691">
        <v>291</v>
      </c>
      <c r="E691">
        <v>14</v>
      </c>
      <c r="F691">
        <v>707</v>
      </c>
      <c r="G691">
        <v>50</v>
      </c>
      <c r="H691">
        <v>614</v>
      </c>
      <c r="I691">
        <v>0</v>
      </c>
      <c r="J691">
        <v>49</v>
      </c>
      <c r="K691">
        <v>4</v>
      </c>
      <c r="L691">
        <v>242</v>
      </c>
      <c r="M691">
        <v>10</v>
      </c>
      <c r="N691">
        <v>53</v>
      </c>
      <c r="O691">
        <v>11</v>
      </c>
      <c r="P691">
        <v>100</v>
      </c>
      <c r="Q691">
        <v>3</v>
      </c>
      <c r="R691">
        <v>65</v>
      </c>
      <c r="S691">
        <v>4</v>
      </c>
      <c r="T691">
        <v>171</v>
      </c>
      <c r="U691">
        <v>16</v>
      </c>
      <c r="V691">
        <v>318</v>
      </c>
      <c r="W691">
        <v>16</v>
      </c>
      <c r="X691">
        <v>742</v>
      </c>
      <c r="Y691">
        <v>37</v>
      </c>
      <c r="Z691">
        <v>870</v>
      </c>
      <c r="AA691">
        <v>27</v>
      </c>
      <c r="AB691">
        <v>1384</v>
      </c>
      <c r="AC691">
        <v>58</v>
      </c>
      <c r="AD691">
        <v>4</v>
      </c>
      <c r="AE691">
        <v>0</v>
      </c>
      <c r="AF691">
        <v>114</v>
      </c>
      <c r="AG691">
        <v>2</v>
      </c>
      <c r="AH691">
        <v>4</v>
      </c>
      <c r="AI691">
        <v>0</v>
      </c>
      <c r="AJ691">
        <v>3</v>
      </c>
      <c r="AK691">
        <v>0</v>
      </c>
      <c r="AL691">
        <v>103</v>
      </c>
      <c r="AM691">
        <v>4</v>
      </c>
      <c r="AN691">
        <v>2</v>
      </c>
      <c r="AO691">
        <v>0</v>
      </c>
      <c r="AP691">
        <v>1384</v>
      </c>
      <c r="AQ691">
        <v>58</v>
      </c>
      <c r="AR691">
        <v>275</v>
      </c>
      <c r="AS691">
        <v>5</v>
      </c>
      <c r="AT691">
        <v>1337</v>
      </c>
      <c r="AU691">
        <v>59</v>
      </c>
      <c r="AV691">
        <v>1592</v>
      </c>
      <c r="AW691">
        <v>62</v>
      </c>
      <c r="AX691">
        <v>20</v>
      </c>
      <c r="AY691">
        <v>2</v>
      </c>
      <c r="AZ691">
        <v>15</v>
      </c>
      <c r="BA691">
        <v>2</v>
      </c>
      <c r="BB691">
        <v>5</v>
      </c>
      <c r="BC691">
        <v>0</v>
      </c>
      <c r="BD691">
        <v>50</v>
      </c>
      <c r="BE691">
        <v>3</v>
      </c>
      <c r="BF691">
        <v>458</v>
      </c>
      <c r="BG691">
        <v>28</v>
      </c>
      <c r="BH691">
        <v>417</v>
      </c>
      <c r="BI691">
        <v>8</v>
      </c>
      <c r="BJ691">
        <v>343</v>
      </c>
      <c r="BK691">
        <v>0</v>
      </c>
      <c r="BL691">
        <v>446</v>
      </c>
      <c r="BM691">
        <v>37</v>
      </c>
      <c r="BN691">
        <v>410</v>
      </c>
      <c r="BO691">
        <v>29</v>
      </c>
      <c r="BP691">
        <v>36</v>
      </c>
      <c r="BQ691">
        <v>8</v>
      </c>
      <c r="BR691">
        <v>261</v>
      </c>
      <c r="BS691">
        <v>13</v>
      </c>
      <c r="BT691">
        <v>280</v>
      </c>
      <c r="BU691">
        <v>14</v>
      </c>
      <c r="BV691">
        <v>210</v>
      </c>
      <c r="BW691">
        <v>23</v>
      </c>
      <c r="BX691">
        <v>217</v>
      </c>
      <c r="BY691">
        <v>13</v>
      </c>
      <c r="BZ691">
        <v>255</v>
      </c>
      <c r="CA691">
        <v>13</v>
      </c>
      <c r="CB691">
        <v>369</v>
      </c>
      <c r="CC691">
        <v>21</v>
      </c>
      <c r="CD691">
        <v>796</v>
      </c>
      <c r="CE691">
        <v>43</v>
      </c>
      <c r="CF691">
        <v>447</v>
      </c>
      <c r="CG691">
        <v>0</v>
      </c>
      <c r="CH691">
        <v>64</v>
      </c>
      <c r="CI691">
        <v>1548</v>
      </c>
      <c r="CJ691">
        <v>1089</v>
      </c>
      <c r="CK691">
        <v>988</v>
      </c>
      <c r="CL691">
        <v>1515</v>
      </c>
      <c r="CM691">
        <v>55</v>
      </c>
      <c r="CN691">
        <v>2</v>
      </c>
      <c r="CO691">
        <v>11</v>
      </c>
      <c r="CP691">
        <v>48</v>
      </c>
      <c r="CQ691">
        <v>32</v>
      </c>
      <c r="CR691">
        <v>5</v>
      </c>
      <c r="CS691">
        <v>90</v>
      </c>
      <c r="CT691">
        <v>12</v>
      </c>
      <c r="CU691">
        <v>6</v>
      </c>
      <c r="CV691">
        <v>39</v>
      </c>
      <c r="CW691">
        <v>46</v>
      </c>
      <c r="CX691">
        <v>63</v>
      </c>
      <c r="CY691">
        <v>82</v>
      </c>
      <c r="CZ691">
        <v>39</v>
      </c>
      <c r="DA691">
        <v>10</v>
      </c>
      <c r="DB691">
        <v>38</v>
      </c>
      <c r="DC691">
        <v>73</v>
      </c>
      <c r="DD691">
        <v>87</v>
      </c>
      <c r="DE691">
        <v>278</v>
      </c>
      <c r="DF691">
        <v>503</v>
      </c>
      <c r="DG691">
        <v>416</v>
      </c>
      <c r="DH691">
        <v>57</v>
      </c>
      <c r="DI691">
        <v>12</v>
      </c>
      <c r="DJ691">
        <v>6</v>
      </c>
      <c r="DK691">
        <v>75</v>
      </c>
      <c r="DL691">
        <v>52</v>
      </c>
      <c r="DM691">
        <v>1479</v>
      </c>
      <c r="DN691">
        <v>121</v>
      </c>
      <c r="DO691">
        <v>669</v>
      </c>
      <c r="DP691">
        <v>112</v>
      </c>
      <c r="DQ691">
        <v>57</v>
      </c>
      <c r="DR691">
        <v>0</v>
      </c>
      <c r="DS691">
        <v>9</v>
      </c>
      <c r="DT691">
        <v>5</v>
      </c>
      <c r="DU691">
        <v>1</v>
      </c>
      <c r="DV691">
        <v>11</v>
      </c>
      <c r="DW691">
        <v>781</v>
      </c>
      <c r="DX691" t="s">
        <v>1519</v>
      </c>
      <c r="DY691" s="66" t="s">
        <v>1026</v>
      </c>
      <c r="DZ691" t="s">
        <v>1843</v>
      </c>
      <c r="EA691" s="68" t="s">
        <v>700</v>
      </c>
      <c r="EB691">
        <v>56655</v>
      </c>
      <c r="EC691">
        <v>1.3</v>
      </c>
      <c r="ED691">
        <v>8.8000000000000007</v>
      </c>
      <c r="EE691">
        <v>4</v>
      </c>
      <c r="EF691">
        <v>12.2</v>
      </c>
      <c r="EG691">
        <v>5.6</v>
      </c>
      <c r="EH691">
        <v>7.9</v>
      </c>
      <c r="EI691">
        <v>6.9</v>
      </c>
      <c r="EJ691">
        <v>2.9</v>
      </c>
      <c r="EK691">
        <v>4.4000000000000004</v>
      </c>
      <c r="EL691">
        <v>3.8</v>
      </c>
      <c r="EM691">
        <v>2</v>
      </c>
      <c r="EN691">
        <v>2.8</v>
      </c>
      <c r="EO691">
        <v>1.8</v>
      </c>
      <c r="EP691">
        <v>1.5</v>
      </c>
      <c r="EQ691">
        <v>1.4</v>
      </c>
      <c r="ER691">
        <v>100</v>
      </c>
      <c r="ES691">
        <v>2.5</v>
      </c>
      <c r="ET691">
        <v>100</v>
      </c>
      <c r="EU691">
        <v>100</v>
      </c>
      <c r="EV691">
        <v>6</v>
      </c>
      <c r="EW691">
        <v>100</v>
      </c>
      <c r="EX691">
        <v>1.4</v>
      </c>
      <c r="EY691">
        <v>1.3</v>
      </c>
      <c r="EZ691">
        <v>11</v>
      </c>
      <c r="FA691">
        <v>14.2</v>
      </c>
      <c r="FB691">
        <v>97.3</v>
      </c>
      <c r="FC691">
        <v>2</v>
      </c>
      <c r="FD691">
        <v>1.4</v>
      </c>
      <c r="FE691">
        <v>7.3</v>
      </c>
      <c r="FF691">
        <v>2.5</v>
      </c>
      <c r="FG691">
        <v>1.1000000000000001</v>
      </c>
      <c r="FH691">
        <v>5</v>
      </c>
      <c r="FI691">
        <v>2.6</v>
      </c>
      <c r="FJ691">
        <v>2.7</v>
      </c>
      <c r="FK691">
        <v>14.2</v>
      </c>
      <c r="FL691">
        <v>2.8</v>
      </c>
      <c r="FM691">
        <v>3.4</v>
      </c>
      <c r="FN691">
        <v>4.4000000000000004</v>
      </c>
      <c r="FO691">
        <v>3.6</v>
      </c>
      <c r="FP691">
        <v>4.7</v>
      </c>
      <c r="FQ691">
        <v>2.1</v>
      </c>
      <c r="FR691">
        <v>3.8</v>
      </c>
      <c r="FS691">
        <v>16</v>
      </c>
      <c r="FZ691" s="115" t="s">
        <v>1871</v>
      </c>
      <c r="GA691" s="115" t="s">
        <v>1871</v>
      </c>
      <c r="GB691" t="s">
        <v>1497</v>
      </c>
      <c r="GC691" s="68" t="s">
        <v>2364</v>
      </c>
    </row>
    <row r="692" spans="1:185" x14ac:dyDescent="0.25">
      <c r="A692">
        <v>56666</v>
      </c>
      <c r="B692">
        <v>1080</v>
      </c>
      <c r="C692">
        <v>346</v>
      </c>
      <c r="D692">
        <v>425</v>
      </c>
      <c r="E692">
        <v>76</v>
      </c>
      <c r="F692">
        <v>571</v>
      </c>
      <c r="G692">
        <v>270</v>
      </c>
      <c r="H692">
        <v>84</v>
      </c>
      <c r="I692">
        <v>0</v>
      </c>
      <c r="J692">
        <v>173</v>
      </c>
      <c r="K692">
        <v>13</v>
      </c>
      <c r="L692">
        <v>252</v>
      </c>
      <c r="M692">
        <v>63</v>
      </c>
      <c r="N692">
        <v>113</v>
      </c>
      <c r="O692">
        <v>55</v>
      </c>
      <c r="P692">
        <v>172</v>
      </c>
      <c r="Q692">
        <v>86</v>
      </c>
      <c r="R692">
        <v>109</v>
      </c>
      <c r="S692">
        <v>36</v>
      </c>
      <c r="T692">
        <v>149</v>
      </c>
      <c r="U692">
        <v>71</v>
      </c>
      <c r="V692">
        <v>28</v>
      </c>
      <c r="W692">
        <v>22</v>
      </c>
      <c r="X692">
        <v>557</v>
      </c>
      <c r="Y692">
        <v>186</v>
      </c>
      <c r="Z692">
        <v>523</v>
      </c>
      <c r="AA692">
        <v>160</v>
      </c>
      <c r="AB692">
        <v>23</v>
      </c>
      <c r="AC692">
        <v>6</v>
      </c>
      <c r="AD692">
        <v>0</v>
      </c>
      <c r="AE692">
        <v>0</v>
      </c>
      <c r="AF692">
        <v>1026</v>
      </c>
      <c r="AG692">
        <v>340</v>
      </c>
      <c r="AH692">
        <v>6</v>
      </c>
      <c r="AI692">
        <v>0</v>
      </c>
      <c r="AJ692">
        <v>0</v>
      </c>
      <c r="AK692">
        <v>0</v>
      </c>
      <c r="AL692">
        <v>25</v>
      </c>
      <c r="AM692">
        <v>0</v>
      </c>
      <c r="AN692">
        <v>62</v>
      </c>
      <c r="AO692">
        <v>9</v>
      </c>
      <c r="AP692">
        <v>23</v>
      </c>
      <c r="AQ692">
        <v>6</v>
      </c>
      <c r="AR692">
        <v>161</v>
      </c>
      <c r="AS692">
        <v>59</v>
      </c>
      <c r="AT692">
        <v>919</v>
      </c>
      <c r="AU692">
        <v>287</v>
      </c>
      <c r="AV692">
        <v>1074</v>
      </c>
      <c r="AW692">
        <v>346</v>
      </c>
      <c r="AX692">
        <v>6</v>
      </c>
      <c r="AY692">
        <v>0</v>
      </c>
      <c r="AZ692">
        <v>6</v>
      </c>
      <c r="BA692">
        <v>0</v>
      </c>
      <c r="BB692">
        <v>0</v>
      </c>
      <c r="BC692">
        <v>0</v>
      </c>
      <c r="BD692">
        <v>145</v>
      </c>
      <c r="BE692">
        <v>68</v>
      </c>
      <c r="BF692">
        <v>273</v>
      </c>
      <c r="BG692">
        <v>105</v>
      </c>
      <c r="BH692">
        <v>105</v>
      </c>
      <c r="BI692">
        <v>42</v>
      </c>
      <c r="BJ692">
        <v>19</v>
      </c>
      <c r="BK692">
        <v>0</v>
      </c>
      <c r="BL692">
        <v>380</v>
      </c>
      <c r="BM692">
        <v>159</v>
      </c>
      <c r="BN692">
        <v>256</v>
      </c>
      <c r="BO692">
        <v>94</v>
      </c>
      <c r="BP692">
        <v>124</v>
      </c>
      <c r="BQ692">
        <v>65</v>
      </c>
      <c r="BR692">
        <v>191</v>
      </c>
      <c r="BS692">
        <v>111</v>
      </c>
      <c r="BT692">
        <v>123</v>
      </c>
      <c r="BU692">
        <v>43</v>
      </c>
      <c r="BV692">
        <v>222</v>
      </c>
      <c r="BW692">
        <v>100</v>
      </c>
      <c r="BX692">
        <v>226</v>
      </c>
      <c r="BY692">
        <v>127</v>
      </c>
      <c r="BZ692">
        <v>439</v>
      </c>
      <c r="CA692">
        <v>77</v>
      </c>
      <c r="CB692">
        <v>645</v>
      </c>
      <c r="CC692">
        <v>105</v>
      </c>
      <c r="CD692">
        <v>342</v>
      </c>
      <c r="CE692">
        <v>225</v>
      </c>
      <c r="CF692">
        <v>55</v>
      </c>
      <c r="CG692">
        <v>16</v>
      </c>
      <c r="CH692">
        <v>346</v>
      </c>
      <c r="CI692">
        <v>734</v>
      </c>
      <c r="CJ692">
        <v>108</v>
      </c>
      <c r="CK692">
        <v>640</v>
      </c>
      <c r="CL692">
        <v>702</v>
      </c>
      <c r="CM692">
        <v>205</v>
      </c>
      <c r="CN692">
        <v>0</v>
      </c>
      <c r="CO692">
        <v>13</v>
      </c>
      <c r="CP692">
        <v>17</v>
      </c>
      <c r="CQ692">
        <v>6</v>
      </c>
      <c r="CR692">
        <v>0</v>
      </c>
      <c r="CS692">
        <v>15</v>
      </c>
      <c r="CT692">
        <v>0</v>
      </c>
      <c r="CU692">
        <v>0</v>
      </c>
      <c r="CV692">
        <v>23</v>
      </c>
      <c r="CW692">
        <v>0</v>
      </c>
      <c r="CX692">
        <v>168</v>
      </c>
      <c r="CY692">
        <v>39</v>
      </c>
      <c r="CZ692">
        <v>0</v>
      </c>
      <c r="DA692">
        <v>9</v>
      </c>
      <c r="DB692">
        <v>44</v>
      </c>
      <c r="DC692">
        <v>83</v>
      </c>
      <c r="DD692">
        <v>151</v>
      </c>
      <c r="DE692">
        <v>29</v>
      </c>
      <c r="DF692">
        <v>209</v>
      </c>
      <c r="DG692">
        <v>50</v>
      </c>
      <c r="DH692">
        <v>9</v>
      </c>
      <c r="DI692">
        <v>39</v>
      </c>
      <c r="DJ692">
        <v>8</v>
      </c>
      <c r="DK692">
        <v>120</v>
      </c>
      <c r="DL692">
        <v>69</v>
      </c>
      <c r="DM692">
        <v>881</v>
      </c>
      <c r="DN692">
        <v>164</v>
      </c>
      <c r="DO692">
        <v>96</v>
      </c>
      <c r="DP692">
        <v>142</v>
      </c>
      <c r="DQ692">
        <v>0</v>
      </c>
      <c r="DR692">
        <v>10</v>
      </c>
      <c r="DS692">
        <v>31</v>
      </c>
      <c r="DT692">
        <v>21</v>
      </c>
      <c r="DU692">
        <v>8</v>
      </c>
      <c r="DV692">
        <v>66</v>
      </c>
      <c r="DW692">
        <v>238</v>
      </c>
      <c r="DX692" t="s">
        <v>1518</v>
      </c>
      <c r="DY692" t="s">
        <v>1019</v>
      </c>
      <c r="DZ692" t="s">
        <v>1844</v>
      </c>
      <c r="EA692" s="68" t="s">
        <v>700</v>
      </c>
      <c r="EB692">
        <v>56666</v>
      </c>
      <c r="EC692">
        <v>13.7</v>
      </c>
      <c r="ED692">
        <v>11.9</v>
      </c>
      <c r="EE692">
        <v>21.1</v>
      </c>
      <c r="EF692">
        <v>22.6</v>
      </c>
      <c r="EG692">
        <v>27.7</v>
      </c>
      <c r="EH692">
        <v>23.4</v>
      </c>
      <c r="EI692">
        <v>22.2</v>
      </c>
      <c r="EJ692">
        <v>34.799999999999997</v>
      </c>
      <c r="EK692">
        <v>27.5</v>
      </c>
      <c r="EL692">
        <v>15.5</v>
      </c>
      <c r="EM692">
        <v>15.6</v>
      </c>
      <c r="EN692">
        <v>18.7</v>
      </c>
      <c r="EO692">
        <v>13.5</v>
      </c>
      <c r="EP692">
        <v>15.6</v>
      </c>
      <c r="EQ692">
        <v>36.1</v>
      </c>
      <c r="ES692">
        <v>14.1</v>
      </c>
      <c r="ET692">
        <v>88.8</v>
      </c>
      <c r="EV692">
        <v>43.5</v>
      </c>
      <c r="EW692">
        <v>9.5</v>
      </c>
      <c r="EX692">
        <v>36.1</v>
      </c>
      <c r="EY692">
        <v>13.8</v>
      </c>
      <c r="EZ692">
        <v>88.8</v>
      </c>
      <c r="FA692">
        <v>88.8</v>
      </c>
      <c r="FC692">
        <v>23.5</v>
      </c>
      <c r="FD692">
        <v>13.2</v>
      </c>
      <c r="FE692">
        <v>22.8</v>
      </c>
      <c r="FF692">
        <v>13.7</v>
      </c>
      <c r="FG692">
        <v>30.8</v>
      </c>
      <c r="FH692">
        <v>49.9</v>
      </c>
      <c r="FI692">
        <v>14.2</v>
      </c>
      <c r="FJ692">
        <v>18</v>
      </c>
      <c r="FK692">
        <v>27.5</v>
      </c>
      <c r="FL692">
        <v>27</v>
      </c>
      <c r="FM692">
        <v>26.9</v>
      </c>
      <c r="FN692">
        <v>26.9</v>
      </c>
      <c r="FO692">
        <v>16.899999999999999</v>
      </c>
      <c r="FP692">
        <v>9</v>
      </c>
      <c r="FQ692">
        <v>19.100000000000001</v>
      </c>
      <c r="FR692">
        <v>39.6</v>
      </c>
      <c r="FS692">
        <v>56</v>
      </c>
      <c r="FZ692" t="s">
        <v>1871</v>
      </c>
      <c r="GA692" t="s">
        <v>1872</v>
      </c>
      <c r="GB692" t="s">
        <v>1498</v>
      </c>
      <c r="GC692" s="68" t="s">
        <v>2364</v>
      </c>
    </row>
    <row r="693" spans="1:185" x14ac:dyDescent="0.25">
      <c r="A693">
        <v>56670</v>
      </c>
      <c r="B693">
        <v>1463</v>
      </c>
      <c r="C693">
        <v>305</v>
      </c>
      <c r="D693">
        <v>693</v>
      </c>
      <c r="E693">
        <v>124</v>
      </c>
      <c r="F693">
        <v>691</v>
      </c>
      <c r="G693">
        <v>181</v>
      </c>
      <c r="H693">
        <v>79</v>
      </c>
      <c r="I693">
        <v>0</v>
      </c>
      <c r="J693">
        <v>379</v>
      </c>
      <c r="K693">
        <v>55</v>
      </c>
      <c r="L693">
        <v>314</v>
      </c>
      <c r="M693">
        <v>69</v>
      </c>
      <c r="N693">
        <v>165</v>
      </c>
      <c r="O693">
        <v>44</v>
      </c>
      <c r="P693">
        <v>142</v>
      </c>
      <c r="Q693">
        <v>25</v>
      </c>
      <c r="R693">
        <v>148</v>
      </c>
      <c r="S693">
        <v>66</v>
      </c>
      <c r="T693">
        <v>98</v>
      </c>
      <c r="U693">
        <v>21</v>
      </c>
      <c r="V693">
        <v>138</v>
      </c>
      <c r="W693">
        <v>25</v>
      </c>
      <c r="X693">
        <v>667</v>
      </c>
      <c r="Y693">
        <v>167</v>
      </c>
      <c r="Z693">
        <v>796</v>
      </c>
      <c r="AA693">
        <v>138</v>
      </c>
      <c r="AB693">
        <v>5</v>
      </c>
      <c r="AC693">
        <v>0</v>
      </c>
      <c r="AD693">
        <v>8</v>
      </c>
      <c r="AE693">
        <v>0</v>
      </c>
      <c r="AF693">
        <v>1448</v>
      </c>
      <c r="AG693">
        <v>305</v>
      </c>
      <c r="AH693">
        <v>0</v>
      </c>
      <c r="AI693">
        <v>0</v>
      </c>
      <c r="AJ693">
        <v>0</v>
      </c>
      <c r="AK693">
        <v>0</v>
      </c>
      <c r="AL693">
        <v>2</v>
      </c>
      <c r="AM693">
        <v>0</v>
      </c>
      <c r="AN693">
        <v>34</v>
      </c>
      <c r="AO693">
        <v>0</v>
      </c>
      <c r="AP693">
        <v>5</v>
      </c>
      <c r="AQ693">
        <v>0</v>
      </c>
      <c r="AR693">
        <v>138</v>
      </c>
      <c r="AS693">
        <v>30</v>
      </c>
      <c r="AT693">
        <v>1325</v>
      </c>
      <c r="AU693">
        <v>275</v>
      </c>
      <c r="AV693">
        <v>1463</v>
      </c>
      <c r="AW693">
        <v>305</v>
      </c>
      <c r="AX693">
        <v>0</v>
      </c>
      <c r="AY693">
        <v>0</v>
      </c>
      <c r="AZ693">
        <v>0</v>
      </c>
      <c r="BA693">
        <v>0</v>
      </c>
      <c r="BB693">
        <v>0</v>
      </c>
      <c r="BC693">
        <v>0</v>
      </c>
      <c r="BD693">
        <v>131</v>
      </c>
      <c r="BE693">
        <v>49</v>
      </c>
      <c r="BF693">
        <v>196</v>
      </c>
      <c r="BG693">
        <v>56</v>
      </c>
      <c r="BH693">
        <v>253</v>
      </c>
      <c r="BI693">
        <v>30</v>
      </c>
      <c r="BJ693">
        <v>25</v>
      </c>
      <c r="BK693">
        <v>2</v>
      </c>
      <c r="BL693">
        <v>462</v>
      </c>
      <c r="BM693">
        <v>98</v>
      </c>
      <c r="BN693">
        <v>357</v>
      </c>
      <c r="BO693">
        <v>51</v>
      </c>
      <c r="BP693">
        <v>105</v>
      </c>
      <c r="BQ693">
        <v>47</v>
      </c>
      <c r="BR693">
        <v>229</v>
      </c>
      <c r="BS693">
        <v>83</v>
      </c>
      <c r="BT693">
        <v>266</v>
      </c>
      <c r="BU693">
        <v>7</v>
      </c>
      <c r="BV693">
        <v>177</v>
      </c>
      <c r="BW693">
        <v>80</v>
      </c>
      <c r="BX693">
        <v>248</v>
      </c>
      <c r="BY693">
        <v>94</v>
      </c>
      <c r="BZ693">
        <v>673</v>
      </c>
      <c r="CA693">
        <v>124</v>
      </c>
      <c r="CB693">
        <v>874</v>
      </c>
      <c r="CC693">
        <v>171</v>
      </c>
      <c r="CD693">
        <v>522</v>
      </c>
      <c r="CE693">
        <v>122</v>
      </c>
      <c r="CF693">
        <v>32</v>
      </c>
      <c r="CG693">
        <v>12</v>
      </c>
      <c r="CH693">
        <v>305</v>
      </c>
      <c r="CI693">
        <v>1158</v>
      </c>
      <c r="CJ693">
        <v>200</v>
      </c>
      <c r="CK693">
        <v>985</v>
      </c>
      <c r="CL693">
        <v>1071</v>
      </c>
      <c r="CM693">
        <v>106</v>
      </c>
      <c r="CN693">
        <v>0</v>
      </c>
      <c r="CO693">
        <v>39</v>
      </c>
      <c r="CP693">
        <v>22</v>
      </c>
      <c r="CQ693">
        <v>0</v>
      </c>
      <c r="CR693">
        <v>0</v>
      </c>
      <c r="CS693">
        <v>29</v>
      </c>
      <c r="CT693">
        <v>0</v>
      </c>
      <c r="CU693">
        <v>0</v>
      </c>
      <c r="CV693">
        <v>14</v>
      </c>
      <c r="CW693">
        <v>0</v>
      </c>
      <c r="CX693">
        <v>200</v>
      </c>
      <c r="CY693">
        <v>80</v>
      </c>
      <c r="CZ693">
        <v>0</v>
      </c>
      <c r="DA693">
        <v>10</v>
      </c>
      <c r="DB693">
        <v>40</v>
      </c>
      <c r="DC693">
        <v>65</v>
      </c>
      <c r="DD693">
        <v>153</v>
      </c>
      <c r="DE693">
        <v>67</v>
      </c>
      <c r="DF693">
        <v>274</v>
      </c>
      <c r="DG693">
        <v>50</v>
      </c>
      <c r="DH693">
        <v>13</v>
      </c>
      <c r="DI693">
        <v>41</v>
      </c>
      <c r="DJ693">
        <v>16</v>
      </c>
      <c r="DK693">
        <v>183</v>
      </c>
      <c r="DL693">
        <v>112</v>
      </c>
      <c r="DM693">
        <v>1154</v>
      </c>
      <c r="DN693">
        <v>242</v>
      </c>
      <c r="DO693">
        <v>177</v>
      </c>
      <c r="DP693">
        <v>164</v>
      </c>
      <c r="DQ693">
        <v>43</v>
      </c>
      <c r="DR693">
        <v>24</v>
      </c>
      <c r="DS693">
        <v>7</v>
      </c>
      <c r="DT693">
        <v>0</v>
      </c>
      <c r="DU693">
        <v>11</v>
      </c>
      <c r="DV693">
        <v>50</v>
      </c>
      <c r="DW693">
        <v>341</v>
      </c>
      <c r="DX693" t="s">
        <v>1518</v>
      </c>
      <c r="DY693" t="s">
        <v>1019</v>
      </c>
      <c r="DZ693" t="s">
        <v>1845</v>
      </c>
      <c r="EA693" s="68" t="s">
        <v>700</v>
      </c>
      <c r="EB693">
        <v>56670</v>
      </c>
      <c r="EC693">
        <v>7.6</v>
      </c>
      <c r="ED693">
        <v>9.9</v>
      </c>
      <c r="EE693">
        <v>18.2</v>
      </c>
      <c r="EF693">
        <v>20.399999999999999</v>
      </c>
      <c r="EG693">
        <v>18.7</v>
      </c>
      <c r="EH693">
        <v>24.9</v>
      </c>
      <c r="EI693">
        <v>18.899999999999999</v>
      </c>
      <c r="EJ693">
        <v>14</v>
      </c>
      <c r="EK693">
        <v>26</v>
      </c>
      <c r="EL693">
        <v>10.6</v>
      </c>
      <c r="EM693">
        <v>11.1</v>
      </c>
      <c r="EN693">
        <v>19.7</v>
      </c>
      <c r="EO693">
        <v>9.3000000000000007</v>
      </c>
      <c r="EP693">
        <v>9.5</v>
      </c>
      <c r="EQ693">
        <v>97.3</v>
      </c>
      <c r="ER693">
        <v>76.900000000000006</v>
      </c>
      <c r="ES693">
        <v>7.7</v>
      </c>
      <c r="EV693">
        <v>100</v>
      </c>
      <c r="EW693">
        <v>37.299999999999997</v>
      </c>
      <c r="EX693">
        <v>97.3</v>
      </c>
      <c r="EY693">
        <v>7.6</v>
      </c>
      <c r="FC693">
        <v>12.3</v>
      </c>
      <c r="FD693">
        <v>8</v>
      </c>
      <c r="FE693">
        <v>26.2</v>
      </c>
      <c r="FF693">
        <v>16.5</v>
      </c>
      <c r="FG693">
        <v>11.1</v>
      </c>
      <c r="FH693">
        <v>28.2</v>
      </c>
      <c r="FI693">
        <v>12.6</v>
      </c>
      <c r="FJ693">
        <v>11.1</v>
      </c>
      <c r="FK693">
        <v>25.2</v>
      </c>
      <c r="FL693">
        <v>21</v>
      </c>
      <c r="FM693">
        <v>4.2</v>
      </c>
      <c r="FN693">
        <v>22</v>
      </c>
      <c r="FO693">
        <v>20.8</v>
      </c>
      <c r="FP693">
        <v>8.6</v>
      </c>
      <c r="FQ693">
        <v>15.9</v>
      </c>
      <c r="FR693">
        <v>25.6</v>
      </c>
      <c r="FS693">
        <v>78</v>
      </c>
      <c r="FZ693" t="s">
        <v>1871</v>
      </c>
      <c r="GA693" t="s">
        <v>1872</v>
      </c>
      <c r="GB693" t="s">
        <v>1499</v>
      </c>
      <c r="GC693" s="68" t="s">
        <v>2364</v>
      </c>
    </row>
    <row r="694" spans="1:185" x14ac:dyDescent="0.25">
      <c r="A694">
        <v>56671</v>
      </c>
      <c r="B694">
        <v>3254</v>
      </c>
      <c r="C694">
        <v>914</v>
      </c>
      <c r="D694">
        <v>1494</v>
      </c>
      <c r="E694">
        <v>471</v>
      </c>
      <c r="F694">
        <v>1640</v>
      </c>
      <c r="G694">
        <v>443</v>
      </c>
      <c r="H694">
        <v>120</v>
      </c>
      <c r="I694">
        <v>0</v>
      </c>
      <c r="J694">
        <v>445</v>
      </c>
      <c r="K694">
        <v>148</v>
      </c>
      <c r="L694">
        <v>1049</v>
      </c>
      <c r="M694">
        <v>323</v>
      </c>
      <c r="N694">
        <v>373</v>
      </c>
      <c r="O694">
        <v>91</v>
      </c>
      <c r="P694">
        <v>405</v>
      </c>
      <c r="Q694">
        <v>122</v>
      </c>
      <c r="R694">
        <v>360</v>
      </c>
      <c r="S694">
        <v>68</v>
      </c>
      <c r="T694">
        <v>255</v>
      </c>
      <c r="U694">
        <v>88</v>
      </c>
      <c r="V694">
        <v>247</v>
      </c>
      <c r="W694">
        <v>74</v>
      </c>
      <c r="X694">
        <v>1668</v>
      </c>
      <c r="Y694">
        <v>473</v>
      </c>
      <c r="Z694">
        <v>1586</v>
      </c>
      <c r="AA694">
        <v>441</v>
      </c>
      <c r="AB694">
        <v>51</v>
      </c>
      <c r="AC694">
        <v>8</v>
      </c>
      <c r="AD694">
        <v>10</v>
      </c>
      <c r="AE694">
        <v>5</v>
      </c>
      <c r="AF694">
        <v>3104</v>
      </c>
      <c r="AG694">
        <v>901</v>
      </c>
      <c r="AH694">
        <v>0</v>
      </c>
      <c r="AI694">
        <v>0</v>
      </c>
      <c r="AJ694">
        <v>0</v>
      </c>
      <c r="AK694">
        <v>0</v>
      </c>
      <c r="AL694">
        <v>89</v>
      </c>
      <c r="AM694">
        <v>0</v>
      </c>
      <c r="AN694">
        <v>120</v>
      </c>
      <c r="AO694">
        <v>48</v>
      </c>
      <c r="AP694">
        <v>40</v>
      </c>
      <c r="AQ694">
        <v>8</v>
      </c>
      <c r="AR694">
        <v>250</v>
      </c>
      <c r="AS694">
        <v>33</v>
      </c>
      <c r="AT694">
        <v>3004</v>
      </c>
      <c r="AU694">
        <v>881</v>
      </c>
      <c r="AV694">
        <v>3254</v>
      </c>
      <c r="AW694">
        <v>914</v>
      </c>
      <c r="AX694">
        <v>0</v>
      </c>
      <c r="AY694">
        <v>0</v>
      </c>
      <c r="AZ694">
        <v>0</v>
      </c>
      <c r="BA694">
        <v>0</v>
      </c>
      <c r="BB694">
        <v>0</v>
      </c>
      <c r="BC694">
        <v>0</v>
      </c>
      <c r="BD694">
        <v>422</v>
      </c>
      <c r="BE694">
        <v>101</v>
      </c>
      <c r="BF694">
        <v>426</v>
      </c>
      <c r="BG694">
        <v>163</v>
      </c>
      <c r="BH694">
        <v>434</v>
      </c>
      <c r="BI694">
        <v>88</v>
      </c>
      <c r="BJ694">
        <v>105</v>
      </c>
      <c r="BK694">
        <v>0</v>
      </c>
      <c r="BL694">
        <v>1270</v>
      </c>
      <c r="BM694">
        <v>353</v>
      </c>
      <c r="BN694">
        <v>945</v>
      </c>
      <c r="BO694">
        <v>237</v>
      </c>
      <c r="BP694">
        <v>325</v>
      </c>
      <c r="BQ694">
        <v>116</v>
      </c>
      <c r="BR694">
        <v>370</v>
      </c>
      <c r="BS694">
        <v>90</v>
      </c>
      <c r="BT694">
        <v>764</v>
      </c>
      <c r="BU694">
        <v>143</v>
      </c>
      <c r="BV694">
        <v>438</v>
      </c>
      <c r="BW694">
        <v>175</v>
      </c>
      <c r="BX694">
        <v>438</v>
      </c>
      <c r="BY694">
        <v>125</v>
      </c>
      <c r="BZ694">
        <v>824</v>
      </c>
      <c r="CA694">
        <v>235</v>
      </c>
      <c r="CB694">
        <v>1626</v>
      </c>
      <c r="CC694">
        <v>419</v>
      </c>
      <c r="CD694">
        <v>1377</v>
      </c>
      <c r="CE694">
        <v>432</v>
      </c>
      <c r="CF694">
        <v>212</v>
      </c>
      <c r="CG694">
        <v>63</v>
      </c>
      <c r="CH694">
        <v>914</v>
      </c>
      <c r="CI694">
        <v>2340</v>
      </c>
      <c r="CJ694">
        <v>693</v>
      </c>
      <c r="CK694">
        <v>1737</v>
      </c>
      <c r="CL694">
        <v>2805</v>
      </c>
      <c r="CM694">
        <v>102</v>
      </c>
      <c r="CN694">
        <v>0</v>
      </c>
      <c r="CO694">
        <v>67</v>
      </c>
      <c r="CP694">
        <v>21</v>
      </c>
      <c r="CQ694">
        <v>24</v>
      </c>
      <c r="CR694">
        <v>0</v>
      </c>
      <c r="CS694">
        <v>83</v>
      </c>
      <c r="CT694">
        <v>16</v>
      </c>
      <c r="CU694">
        <v>0</v>
      </c>
      <c r="CV694">
        <v>53</v>
      </c>
      <c r="CW694">
        <v>19</v>
      </c>
      <c r="CX694">
        <v>348</v>
      </c>
      <c r="CY694">
        <v>252</v>
      </c>
      <c r="CZ694">
        <v>13</v>
      </c>
      <c r="DA694">
        <v>91</v>
      </c>
      <c r="DB694">
        <v>52</v>
      </c>
      <c r="DC694">
        <v>158</v>
      </c>
      <c r="DD694">
        <v>278</v>
      </c>
      <c r="DE694">
        <v>243</v>
      </c>
      <c r="DF694">
        <v>618</v>
      </c>
      <c r="DG694">
        <v>150</v>
      </c>
      <c r="DH694">
        <v>52</v>
      </c>
      <c r="DI694">
        <v>140</v>
      </c>
      <c r="DJ694">
        <v>93</v>
      </c>
      <c r="DK694">
        <v>328</v>
      </c>
      <c r="DL694">
        <v>222</v>
      </c>
      <c r="DM694">
        <v>2857</v>
      </c>
      <c r="DN694">
        <v>314</v>
      </c>
      <c r="DO694">
        <v>411</v>
      </c>
      <c r="DP694">
        <v>450</v>
      </c>
      <c r="DQ694">
        <v>147</v>
      </c>
      <c r="DR694">
        <v>68</v>
      </c>
      <c r="DS694">
        <v>49</v>
      </c>
      <c r="DT694">
        <v>50</v>
      </c>
      <c r="DU694">
        <v>7</v>
      </c>
      <c r="DV694">
        <v>110</v>
      </c>
      <c r="DW694">
        <v>861</v>
      </c>
      <c r="DX694" t="s">
        <v>1518</v>
      </c>
      <c r="DY694" t="s">
        <v>1019</v>
      </c>
      <c r="DZ694" t="s">
        <v>1078</v>
      </c>
      <c r="EA694" s="68" t="s">
        <v>700</v>
      </c>
      <c r="EB694">
        <v>56671</v>
      </c>
      <c r="EC694">
        <v>7.5</v>
      </c>
      <c r="ED694">
        <v>18</v>
      </c>
      <c r="EE694">
        <v>11.7</v>
      </c>
      <c r="EF694">
        <v>13.9</v>
      </c>
      <c r="EG694">
        <v>13.6</v>
      </c>
      <c r="EH694">
        <v>10.1</v>
      </c>
      <c r="EI694">
        <v>9.6999999999999993</v>
      </c>
      <c r="EJ694">
        <v>10.5</v>
      </c>
      <c r="EK694">
        <v>15.4</v>
      </c>
      <c r="EL694">
        <v>11.6</v>
      </c>
      <c r="EM694">
        <v>6.6</v>
      </c>
      <c r="EN694">
        <v>13.5</v>
      </c>
      <c r="EO694">
        <v>7.9</v>
      </c>
      <c r="EP694">
        <v>8.8000000000000007</v>
      </c>
      <c r="EQ694">
        <v>25.8</v>
      </c>
      <c r="ER694">
        <v>50</v>
      </c>
      <c r="ES694">
        <v>7.8</v>
      </c>
      <c r="EV694">
        <v>17.8</v>
      </c>
      <c r="EW694">
        <v>43.4</v>
      </c>
      <c r="EX694">
        <v>33.799999999999997</v>
      </c>
      <c r="EY694">
        <v>7.5</v>
      </c>
      <c r="FC694">
        <v>14.3</v>
      </c>
      <c r="FD694">
        <v>7.7</v>
      </c>
      <c r="FE694">
        <v>13.5</v>
      </c>
      <c r="FF694">
        <v>10.6</v>
      </c>
      <c r="FG694">
        <v>10.1</v>
      </c>
      <c r="FH694">
        <v>15.3</v>
      </c>
      <c r="FI694">
        <v>7.2</v>
      </c>
      <c r="FJ694">
        <v>7.9</v>
      </c>
      <c r="FK694">
        <v>13.6</v>
      </c>
      <c r="FL694">
        <v>11.8</v>
      </c>
      <c r="FM694">
        <v>6.8</v>
      </c>
      <c r="FN694">
        <v>14.2</v>
      </c>
      <c r="FO694">
        <v>11.4</v>
      </c>
      <c r="FP694">
        <v>12.4</v>
      </c>
      <c r="FQ694">
        <v>7.9</v>
      </c>
      <c r="FR694">
        <v>15.7</v>
      </c>
      <c r="FS694">
        <v>146</v>
      </c>
      <c r="FZ694" t="s">
        <v>1872</v>
      </c>
      <c r="GA694" t="s">
        <v>1872</v>
      </c>
      <c r="GB694" t="s">
        <v>1500</v>
      </c>
      <c r="GC694" s="68" t="s">
        <v>2364</v>
      </c>
    </row>
    <row r="695" spans="1:185" x14ac:dyDescent="0.25">
      <c r="A695">
        <v>56672</v>
      </c>
      <c r="B695">
        <v>1961</v>
      </c>
      <c r="C695">
        <v>125</v>
      </c>
      <c r="D695">
        <v>322</v>
      </c>
      <c r="E695">
        <v>49</v>
      </c>
      <c r="F695">
        <v>1022</v>
      </c>
      <c r="G695">
        <v>74</v>
      </c>
      <c r="H695">
        <v>617</v>
      </c>
      <c r="I695">
        <v>2</v>
      </c>
      <c r="J695">
        <v>104</v>
      </c>
      <c r="K695">
        <v>15</v>
      </c>
      <c r="L695">
        <v>218</v>
      </c>
      <c r="M695">
        <v>34</v>
      </c>
      <c r="N695">
        <v>107</v>
      </c>
      <c r="O695">
        <v>6</v>
      </c>
      <c r="P695">
        <v>113</v>
      </c>
      <c r="Q695">
        <v>23</v>
      </c>
      <c r="R695">
        <v>129</v>
      </c>
      <c r="S695">
        <v>14</v>
      </c>
      <c r="T695">
        <v>305</v>
      </c>
      <c r="U695">
        <v>18</v>
      </c>
      <c r="V695">
        <v>368</v>
      </c>
      <c r="W695">
        <v>13</v>
      </c>
      <c r="X695">
        <v>1009</v>
      </c>
      <c r="Y695">
        <v>65</v>
      </c>
      <c r="Z695">
        <v>952</v>
      </c>
      <c r="AA695">
        <v>60</v>
      </c>
      <c r="AB695">
        <v>1714</v>
      </c>
      <c r="AC695">
        <v>92</v>
      </c>
      <c r="AD695">
        <v>11</v>
      </c>
      <c r="AE695">
        <v>0</v>
      </c>
      <c r="AF695">
        <v>185</v>
      </c>
      <c r="AG695">
        <v>27</v>
      </c>
      <c r="AH695">
        <v>5</v>
      </c>
      <c r="AI695">
        <v>0</v>
      </c>
      <c r="AJ695">
        <v>0</v>
      </c>
      <c r="AK695">
        <v>0</v>
      </c>
      <c r="AL695">
        <v>46</v>
      </c>
      <c r="AM695">
        <v>6</v>
      </c>
      <c r="AN695">
        <v>24</v>
      </c>
      <c r="AO695">
        <v>3</v>
      </c>
      <c r="AP695">
        <v>1692</v>
      </c>
      <c r="AQ695">
        <v>90</v>
      </c>
      <c r="AR695">
        <v>403</v>
      </c>
      <c r="AS695">
        <v>8</v>
      </c>
      <c r="AT695">
        <v>1558</v>
      </c>
      <c r="AU695">
        <v>117</v>
      </c>
      <c r="AV695">
        <v>1953</v>
      </c>
      <c r="AW695">
        <v>125</v>
      </c>
      <c r="AX695">
        <v>8</v>
      </c>
      <c r="AY695">
        <v>0</v>
      </c>
      <c r="AZ695">
        <v>6</v>
      </c>
      <c r="BA695">
        <v>0</v>
      </c>
      <c r="BB695">
        <v>2</v>
      </c>
      <c r="BC695">
        <v>0</v>
      </c>
      <c r="BD695">
        <v>119</v>
      </c>
      <c r="BE695">
        <v>6</v>
      </c>
      <c r="BF695">
        <v>664</v>
      </c>
      <c r="BG695">
        <v>44</v>
      </c>
      <c r="BH695">
        <v>491</v>
      </c>
      <c r="BI695">
        <v>18</v>
      </c>
      <c r="BJ695">
        <v>258</v>
      </c>
      <c r="BK695">
        <v>2</v>
      </c>
      <c r="BL695">
        <v>674</v>
      </c>
      <c r="BM695">
        <v>53</v>
      </c>
      <c r="BN695">
        <v>612</v>
      </c>
      <c r="BO695">
        <v>47</v>
      </c>
      <c r="BP695">
        <v>62</v>
      </c>
      <c r="BQ695">
        <v>6</v>
      </c>
      <c r="BR695">
        <v>348</v>
      </c>
      <c r="BS695">
        <v>21</v>
      </c>
      <c r="BT695">
        <v>428</v>
      </c>
      <c r="BU695">
        <v>33</v>
      </c>
      <c r="BV695">
        <v>275</v>
      </c>
      <c r="BW695">
        <v>20</v>
      </c>
      <c r="BX695">
        <v>319</v>
      </c>
      <c r="BY695">
        <v>21</v>
      </c>
      <c r="BZ695">
        <v>337</v>
      </c>
      <c r="CA695">
        <v>51</v>
      </c>
      <c r="CB695">
        <v>483</v>
      </c>
      <c r="CC695">
        <v>52</v>
      </c>
      <c r="CD695">
        <v>840</v>
      </c>
      <c r="CE695">
        <v>38</v>
      </c>
      <c r="CF695">
        <v>615</v>
      </c>
      <c r="CG695">
        <v>31</v>
      </c>
      <c r="CH695">
        <v>125</v>
      </c>
      <c r="CI695">
        <v>1836</v>
      </c>
      <c r="CJ695">
        <v>1185</v>
      </c>
      <c r="CK695">
        <v>1167</v>
      </c>
      <c r="CL695">
        <v>1879</v>
      </c>
      <c r="CM695">
        <v>32</v>
      </c>
      <c r="CN695">
        <v>0</v>
      </c>
      <c r="CO695">
        <v>7</v>
      </c>
      <c r="CP695">
        <v>89</v>
      </c>
      <c r="CQ695">
        <v>76</v>
      </c>
      <c r="CR695">
        <v>5</v>
      </c>
      <c r="CS695">
        <v>83</v>
      </c>
      <c r="CT695">
        <v>24</v>
      </c>
      <c r="CU695">
        <v>10</v>
      </c>
      <c r="CV695">
        <v>34</v>
      </c>
      <c r="CW695">
        <v>57</v>
      </c>
      <c r="CX695">
        <v>155</v>
      </c>
      <c r="CY695">
        <v>88</v>
      </c>
      <c r="CZ695">
        <v>12</v>
      </c>
      <c r="DA695">
        <v>43</v>
      </c>
      <c r="DB695">
        <v>75</v>
      </c>
      <c r="DC695">
        <v>28</v>
      </c>
      <c r="DD695">
        <v>129</v>
      </c>
      <c r="DE695">
        <v>345</v>
      </c>
      <c r="DF695">
        <v>616</v>
      </c>
      <c r="DG695">
        <v>503</v>
      </c>
      <c r="DH695">
        <v>95</v>
      </c>
      <c r="DI695">
        <v>30</v>
      </c>
      <c r="DJ695">
        <v>23</v>
      </c>
      <c r="DK695">
        <v>83</v>
      </c>
      <c r="DL695">
        <v>48</v>
      </c>
      <c r="DM695">
        <v>1807</v>
      </c>
      <c r="DN695">
        <v>186</v>
      </c>
      <c r="DO695">
        <v>800</v>
      </c>
      <c r="DP695">
        <v>161</v>
      </c>
      <c r="DQ695">
        <v>17</v>
      </c>
      <c r="DR695">
        <v>4</v>
      </c>
      <c r="DS695">
        <v>12</v>
      </c>
      <c r="DT695">
        <v>16</v>
      </c>
      <c r="DU695">
        <v>36</v>
      </c>
      <c r="DV695">
        <v>41</v>
      </c>
      <c r="DW695">
        <v>961</v>
      </c>
      <c r="DX695" t="s">
        <v>1519</v>
      </c>
      <c r="DY695" t="s">
        <v>1026</v>
      </c>
      <c r="DZ695" t="s">
        <v>1846</v>
      </c>
      <c r="EA695" s="68" t="s">
        <v>700</v>
      </c>
      <c r="EB695">
        <v>56672</v>
      </c>
      <c r="EC695">
        <v>2.1</v>
      </c>
      <c r="ED695">
        <v>12.2</v>
      </c>
      <c r="EE695">
        <v>7.2</v>
      </c>
      <c r="EF695">
        <v>4.7</v>
      </c>
      <c r="EG695">
        <v>9.4</v>
      </c>
      <c r="EH695">
        <v>7.5</v>
      </c>
      <c r="EI695">
        <v>4.5999999999999996</v>
      </c>
      <c r="EJ695">
        <v>2.2000000000000002</v>
      </c>
      <c r="EK695">
        <v>0.6</v>
      </c>
      <c r="EL695">
        <v>7.6</v>
      </c>
      <c r="EM695">
        <v>2.2999999999999998</v>
      </c>
      <c r="EN695">
        <v>0.6</v>
      </c>
      <c r="EO695">
        <v>2.2999999999999998</v>
      </c>
      <c r="EP695">
        <v>2.5</v>
      </c>
      <c r="EQ695">
        <v>2.1</v>
      </c>
      <c r="ER695">
        <v>65.599999999999994</v>
      </c>
      <c r="ES695">
        <v>8.3000000000000007</v>
      </c>
      <c r="ET695">
        <v>97.3</v>
      </c>
      <c r="EV695">
        <v>13.5</v>
      </c>
      <c r="EW695">
        <v>16.100000000000001</v>
      </c>
      <c r="EX695">
        <v>2.1</v>
      </c>
      <c r="EY695">
        <v>2.1</v>
      </c>
      <c r="EZ695">
        <v>76.900000000000006</v>
      </c>
      <c r="FA695">
        <v>88.8</v>
      </c>
      <c r="FB695">
        <v>100</v>
      </c>
      <c r="FC695">
        <v>2.2999999999999998</v>
      </c>
      <c r="FD695">
        <v>2.5</v>
      </c>
      <c r="FE695">
        <v>4.0999999999999996</v>
      </c>
      <c r="FF695">
        <v>3.2</v>
      </c>
      <c r="FG695">
        <v>3.1</v>
      </c>
      <c r="FH695">
        <v>0.9</v>
      </c>
      <c r="FI695">
        <v>2.6</v>
      </c>
      <c r="FJ695">
        <v>2.8</v>
      </c>
      <c r="FK695">
        <v>8.6999999999999993</v>
      </c>
      <c r="FL695">
        <v>4.7</v>
      </c>
      <c r="FM695">
        <v>3.8</v>
      </c>
      <c r="FN695">
        <v>3.1</v>
      </c>
      <c r="FO695">
        <v>5.0999999999999996</v>
      </c>
      <c r="FP695">
        <v>6.6</v>
      </c>
      <c r="FQ695">
        <v>2.2000000000000002</v>
      </c>
      <c r="FR695">
        <v>3</v>
      </c>
      <c r="FS695">
        <v>35</v>
      </c>
      <c r="FZ695" s="115" t="s">
        <v>1871</v>
      </c>
      <c r="GA695" s="115" t="s">
        <v>1871</v>
      </c>
      <c r="GB695" t="s">
        <v>1501</v>
      </c>
      <c r="GC695" s="68" t="s">
        <v>2364</v>
      </c>
    </row>
    <row r="696" spans="1:185" x14ac:dyDescent="0.25">
      <c r="A696">
        <v>56676</v>
      </c>
      <c r="B696">
        <v>1564</v>
      </c>
      <c r="C696">
        <v>148</v>
      </c>
      <c r="D696">
        <v>348</v>
      </c>
      <c r="E696">
        <v>38</v>
      </c>
      <c r="F696">
        <v>943</v>
      </c>
      <c r="G696">
        <v>110</v>
      </c>
      <c r="H696">
        <v>273</v>
      </c>
      <c r="I696">
        <v>0</v>
      </c>
      <c r="J696">
        <v>103</v>
      </c>
      <c r="K696">
        <v>4</v>
      </c>
      <c r="L696">
        <v>245</v>
      </c>
      <c r="M696">
        <v>34</v>
      </c>
      <c r="N696">
        <v>89</v>
      </c>
      <c r="O696">
        <v>8</v>
      </c>
      <c r="P696">
        <v>194</v>
      </c>
      <c r="Q696">
        <v>45</v>
      </c>
      <c r="R696">
        <v>164</v>
      </c>
      <c r="S696">
        <v>5</v>
      </c>
      <c r="T696">
        <v>206</v>
      </c>
      <c r="U696">
        <v>20</v>
      </c>
      <c r="V696">
        <v>290</v>
      </c>
      <c r="W696">
        <v>32</v>
      </c>
      <c r="X696">
        <v>805</v>
      </c>
      <c r="Y696">
        <v>84</v>
      </c>
      <c r="Z696">
        <v>759</v>
      </c>
      <c r="AA696">
        <v>64</v>
      </c>
      <c r="AB696">
        <v>1442</v>
      </c>
      <c r="AC696">
        <v>96</v>
      </c>
      <c r="AD696">
        <v>2</v>
      </c>
      <c r="AE696">
        <v>2</v>
      </c>
      <c r="AF696">
        <v>24</v>
      </c>
      <c r="AG696">
        <v>0</v>
      </c>
      <c r="AH696">
        <v>1</v>
      </c>
      <c r="AI696">
        <v>0</v>
      </c>
      <c r="AJ696">
        <v>7</v>
      </c>
      <c r="AK696">
        <v>1</v>
      </c>
      <c r="AL696">
        <v>88</v>
      </c>
      <c r="AM696">
        <v>49</v>
      </c>
      <c r="AN696">
        <v>19</v>
      </c>
      <c r="AO696">
        <v>1</v>
      </c>
      <c r="AP696">
        <v>1430</v>
      </c>
      <c r="AQ696">
        <v>96</v>
      </c>
      <c r="AR696">
        <v>244</v>
      </c>
      <c r="AS696">
        <v>14</v>
      </c>
      <c r="AT696">
        <v>1320</v>
      </c>
      <c r="AU696">
        <v>134</v>
      </c>
      <c r="AV696">
        <v>1518</v>
      </c>
      <c r="AW696">
        <v>116</v>
      </c>
      <c r="AX696">
        <v>46</v>
      </c>
      <c r="AY696">
        <v>32</v>
      </c>
      <c r="AZ696">
        <v>2</v>
      </c>
      <c r="BA696">
        <v>0</v>
      </c>
      <c r="BB696">
        <v>44</v>
      </c>
      <c r="BC696">
        <v>32</v>
      </c>
      <c r="BD696">
        <v>135</v>
      </c>
      <c r="BE696">
        <v>16</v>
      </c>
      <c r="BF696">
        <v>398</v>
      </c>
      <c r="BG696">
        <v>58</v>
      </c>
      <c r="BH696">
        <v>399</v>
      </c>
      <c r="BI696">
        <v>23</v>
      </c>
      <c r="BJ696">
        <v>195</v>
      </c>
      <c r="BK696">
        <v>5</v>
      </c>
      <c r="BL696">
        <v>714</v>
      </c>
      <c r="BM696">
        <v>67</v>
      </c>
      <c r="BN696">
        <v>667</v>
      </c>
      <c r="BO696">
        <v>51</v>
      </c>
      <c r="BP696">
        <v>47</v>
      </c>
      <c r="BQ696">
        <v>16</v>
      </c>
      <c r="BR696">
        <v>229</v>
      </c>
      <c r="BS696">
        <v>43</v>
      </c>
      <c r="BT696">
        <v>449</v>
      </c>
      <c r="BU696">
        <v>33</v>
      </c>
      <c r="BV696">
        <v>280</v>
      </c>
      <c r="BW696">
        <v>33</v>
      </c>
      <c r="BX696">
        <v>214</v>
      </c>
      <c r="BY696">
        <v>44</v>
      </c>
      <c r="BZ696">
        <v>217</v>
      </c>
      <c r="CA696">
        <v>32</v>
      </c>
      <c r="CB696">
        <v>300</v>
      </c>
      <c r="CC696">
        <v>34</v>
      </c>
      <c r="CD696">
        <v>700</v>
      </c>
      <c r="CE696">
        <v>75</v>
      </c>
      <c r="CF696">
        <v>543</v>
      </c>
      <c r="CG696">
        <v>24</v>
      </c>
      <c r="CH696">
        <v>148</v>
      </c>
      <c r="CI696">
        <v>1416</v>
      </c>
      <c r="CJ696">
        <v>1048</v>
      </c>
      <c r="CK696">
        <v>575</v>
      </c>
      <c r="CL696">
        <v>1417</v>
      </c>
      <c r="CM696">
        <v>59</v>
      </c>
      <c r="CN696">
        <v>7</v>
      </c>
      <c r="CO696">
        <v>24</v>
      </c>
      <c r="CP696">
        <v>106</v>
      </c>
      <c r="CQ696">
        <v>91</v>
      </c>
      <c r="CR696">
        <v>13</v>
      </c>
      <c r="CS696">
        <v>73</v>
      </c>
      <c r="CT696">
        <v>45</v>
      </c>
      <c r="CU696">
        <v>16</v>
      </c>
      <c r="CV696">
        <v>11</v>
      </c>
      <c r="CW696">
        <v>45</v>
      </c>
      <c r="CX696">
        <v>180</v>
      </c>
      <c r="CY696">
        <v>58</v>
      </c>
      <c r="CZ696">
        <v>32</v>
      </c>
      <c r="DA696">
        <v>36</v>
      </c>
      <c r="DB696">
        <v>26</v>
      </c>
      <c r="DC696">
        <v>9</v>
      </c>
      <c r="DD696">
        <v>38</v>
      </c>
      <c r="DE696">
        <v>196</v>
      </c>
      <c r="DF696">
        <v>437</v>
      </c>
      <c r="DG696">
        <v>368</v>
      </c>
      <c r="DH696">
        <v>94</v>
      </c>
      <c r="DI696">
        <v>34</v>
      </c>
      <c r="DJ696">
        <v>23</v>
      </c>
      <c r="DK696">
        <v>35</v>
      </c>
      <c r="DL696">
        <v>22</v>
      </c>
      <c r="DM696">
        <v>1421</v>
      </c>
      <c r="DN696">
        <v>105</v>
      </c>
      <c r="DO696">
        <v>579</v>
      </c>
      <c r="DP696">
        <v>54</v>
      </c>
      <c r="DQ696">
        <v>17</v>
      </c>
      <c r="DR696">
        <v>4</v>
      </c>
      <c r="DS696">
        <v>1</v>
      </c>
      <c r="DT696">
        <v>0</v>
      </c>
      <c r="DU696">
        <v>0</v>
      </c>
      <c r="DV696">
        <v>19</v>
      </c>
      <c r="DW696">
        <v>633</v>
      </c>
      <c r="DX696" t="s">
        <v>1518</v>
      </c>
      <c r="DY696" t="s">
        <v>1030</v>
      </c>
      <c r="DZ696" t="s">
        <v>1847</v>
      </c>
      <c r="EA696" s="68" t="s">
        <v>700</v>
      </c>
      <c r="EB696">
        <v>56676</v>
      </c>
      <c r="EC696">
        <v>3.2</v>
      </c>
      <c r="ED696">
        <v>4.5</v>
      </c>
      <c r="EE696">
        <v>12</v>
      </c>
      <c r="EF696">
        <v>8</v>
      </c>
      <c r="EG696">
        <v>9.4</v>
      </c>
      <c r="EH696">
        <v>2.5</v>
      </c>
      <c r="EI696">
        <v>6.7</v>
      </c>
      <c r="EJ696">
        <v>5.9</v>
      </c>
      <c r="EK696">
        <v>8.5</v>
      </c>
      <c r="EL696">
        <v>8</v>
      </c>
      <c r="EM696">
        <v>3.2</v>
      </c>
      <c r="EN696">
        <v>6.2</v>
      </c>
      <c r="EO696">
        <v>3.4</v>
      </c>
      <c r="EP696">
        <v>4.7</v>
      </c>
      <c r="EQ696">
        <v>2</v>
      </c>
      <c r="ER696">
        <v>100</v>
      </c>
      <c r="ES696">
        <v>44.4</v>
      </c>
      <c r="ET696">
        <v>100</v>
      </c>
      <c r="EU696">
        <v>26.7</v>
      </c>
      <c r="EV696">
        <v>21.1</v>
      </c>
      <c r="EW696">
        <v>10.3</v>
      </c>
      <c r="EX696">
        <v>2</v>
      </c>
      <c r="EY696">
        <v>2.4</v>
      </c>
      <c r="EZ696">
        <v>28.6</v>
      </c>
      <c r="FA696">
        <v>100</v>
      </c>
      <c r="FB696">
        <v>28.3</v>
      </c>
      <c r="FC696">
        <v>4.5</v>
      </c>
      <c r="FD696">
        <v>3.6</v>
      </c>
      <c r="FE696">
        <v>11.9</v>
      </c>
      <c r="FF696">
        <v>5.5</v>
      </c>
      <c r="FG696">
        <v>3.4</v>
      </c>
      <c r="FH696">
        <v>2.2000000000000002</v>
      </c>
      <c r="FI696">
        <v>3.1</v>
      </c>
      <c r="FJ696">
        <v>2.7</v>
      </c>
      <c r="FK696">
        <v>19.8</v>
      </c>
      <c r="FL696">
        <v>8.4</v>
      </c>
      <c r="FM696">
        <v>3.5</v>
      </c>
      <c r="FN696">
        <v>5.4</v>
      </c>
      <c r="FO696">
        <v>8.6999999999999993</v>
      </c>
      <c r="FP696">
        <v>8.1</v>
      </c>
      <c r="FQ696">
        <v>4.5</v>
      </c>
      <c r="FR696">
        <v>2.7</v>
      </c>
      <c r="FS696">
        <v>28</v>
      </c>
      <c r="FZ696" s="115" t="s">
        <v>1871</v>
      </c>
      <c r="GA696" s="115" t="s">
        <v>1871</v>
      </c>
      <c r="GB696" t="s">
        <v>1502</v>
      </c>
      <c r="GC696" s="68" t="s">
        <v>2364</v>
      </c>
    </row>
    <row r="697" spans="1:185" x14ac:dyDescent="0.25">
      <c r="A697">
        <v>56678</v>
      </c>
      <c r="B697">
        <v>1201</v>
      </c>
      <c r="C697">
        <v>68</v>
      </c>
      <c r="D697">
        <v>214</v>
      </c>
      <c r="E697">
        <v>8</v>
      </c>
      <c r="F697">
        <v>773</v>
      </c>
      <c r="G697">
        <v>60</v>
      </c>
      <c r="H697">
        <v>214</v>
      </c>
      <c r="I697">
        <v>0</v>
      </c>
      <c r="J697">
        <v>50</v>
      </c>
      <c r="K697">
        <v>4</v>
      </c>
      <c r="L697">
        <v>164</v>
      </c>
      <c r="M697">
        <v>4</v>
      </c>
      <c r="N697">
        <v>94</v>
      </c>
      <c r="O697">
        <v>7</v>
      </c>
      <c r="P697">
        <v>126</v>
      </c>
      <c r="Q697">
        <v>15</v>
      </c>
      <c r="R697">
        <v>127</v>
      </c>
      <c r="S697">
        <v>7</v>
      </c>
      <c r="T697">
        <v>176</v>
      </c>
      <c r="U697">
        <v>17</v>
      </c>
      <c r="V697">
        <v>250</v>
      </c>
      <c r="W697">
        <v>14</v>
      </c>
      <c r="X697">
        <v>625</v>
      </c>
      <c r="Y697">
        <v>43</v>
      </c>
      <c r="Z697">
        <v>576</v>
      </c>
      <c r="AA697">
        <v>25</v>
      </c>
      <c r="AB697">
        <v>1132</v>
      </c>
      <c r="AC697">
        <v>61</v>
      </c>
      <c r="AD697">
        <v>3</v>
      </c>
      <c r="AE697">
        <v>0</v>
      </c>
      <c r="AF697">
        <v>20</v>
      </c>
      <c r="AG697">
        <v>0</v>
      </c>
      <c r="AH697">
        <v>2</v>
      </c>
      <c r="AI697">
        <v>0</v>
      </c>
      <c r="AJ697">
        <v>0</v>
      </c>
      <c r="AK697">
        <v>0</v>
      </c>
      <c r="AL697">
        <v>44</v>
      </c>
      <c r="AM697">
        <v>7</v>
      </c>
      <c r="AN697">
        <v>9</v>
      </c>
      <c r="AO697">
        <v>0</v>
      </c>
      <c r="AP697">
        <v>1128</v>
      </c>
      <c r="AQ697">
        <v>61</v>
      </c>
      <c r="AR697">
        <v>154</v>
      </c>
      <c r="AS697">
        <v>4</v>
      </c>
      <c r="AT697">
        <v>1047</v>
      </c>
      <c r="AU697">
        <v>64</v>
      </c>
      <c r="AV697">
        <v>1197</v>
      </c>
      <c r="AW697">
        <v>68</v>
      </c>
      <c r="AX697">
        <v>4</v>
      </c>
      <c r="AY697">
        <v>0</v>
      </c>
      <c r="AZ697">
        <v>2</v>
      </c>
      <c r="BA697">
        <v>0</v>
      </c>
      <c r="BB697">
        <v>2</v>
      </c>
      <c r="BC697">
        <v>0</v>
      </c>
      <c r="BD697">
        <v>69</v>
      </c>
      <c r="BE697">
        <v>6</v>
      </c>
      <c r="BF697">
        <v>343</v>
      </c>
      <c r="BG697">
        <v>24</v>
      </c>
      <c r="BH697">
        <v>334</v>
      </c>
      <c r="BI697">
        <v>22</v>
      </c>
      <c r="BJ697">
        <v>147</v>
      </c>
      <c r="BK697">
        <v>1</v>
      </c>
      <c r="BL697">
        <v>619</v>
      </c>
      <c r="BM697">
        <v>49</v>
      </c>
      <c r="BN697">
        <v>598</v>
      </c>
      <c r="BO697">
        <v>43</v>
      </c>
      <c r="BP697">
        <v>21</v>
      </c>
      <c r="BQ697">
        <v>6</v>
      </c>
      <c r="BR697">
        <v>154</v>
      </c>
      <c r="BS697">
        <v>11</v>
      </c>
      <c r="BT697">
        <v>440</v>
      </c>
      <c r="BU697">
        <v>16</v>
      </c>
      <c r="BV697">
        <v>198</v>
      </c>
      <c r="BW697">
        <v>37</v>
      </c>
      <c r="BX697">
        <v>135</v>
      </c>
      <c r="BY697">
        <v>7</v>
      </c>
      <c r="BZ697">
        <v>83</v>
      </c>
      <c r="CA697">
        <v>6</v>
      </c>
      <c r="CB697">
        <v>151</v>
      </c>
      <c r="CC697">
        <v>6</v>
      </c>
      <c r="CD697">
        <v>589</v>
      </c>
      <c r="CE697">
        <v>39</v>
      </c>
      <c r="CF697">
        <v>458</v>
      </c>
      <c r="CG697">
        <v>23</v>
      </c>
      <c r="CH697">
        <v>68</v>
      </c>
      <c r="CI697">
        <v>1133</v>
      </c>
      <c r="CJ697">
        <v>871</v>
      </c>
      <c r="CK697">
        <v>444</v>
      </c>
      <c r="CL697">
        <v>1145</v>
      </c>
      <c r="CM697">
        <v>9</v>
      </c>
      <c r="CN697">
        <v>1</v>
      </c>
      <c r="CO697">
        <v>36</v>
      </c>
      <c r="CP697">
        <v>60</v>
      </c>
      <c r="CQ697">
        <v>41</v>
      </c>
      <c r="CR697">
        <v>12</v>
      </c>
      <c r="CS697">
        <v>83</v>
      </c>
      <c r="CT697">
        <v>37</v>
      </c>
      <c r="CU697">
        <v>3</v>
      </c>
      <c r="CV697">
        <v>13</v>
      </c>
      <c r="CW697">
        <v>23</v>
      </c>
      <c r="CX697">
        <v>229</v>
      </c>
      <c r="CY697">
        <v>56</v>
      </c>
      <c r="CZ697">
        <v>44</v>
      </c>
      <c r="DA697">
        <v>25</v>
      </c>
      <c r="DB697">
        <v>33</v>
      </c>
      <c r="DC697">
        <v>19</v>
      </c>
      <c r="DD697">
        <v>39</v>
      </c>
      <c r="DE697">
        <v>144</v>
      </c>
      <c r="DF697">
        <v>358</v>
      </c>
      <c r="DG697">
        <v>296</v>
      </c>
      <c r="DH697">
        <v>81</v>
      </c>
      <c r="DI697">
        <v>24</v>
      </c>
      <c r="DJ697">
        <v>6</v>
      </c>
      <c r="DK697">
        <v>38</v>
      </c>
      <c r="DL697">
        <v>9</v>
      </c>
      <c r="DM697">
        <v>1104</v>
      </c>
      <c r="DN697">
        <v>92</v>
      </c>
      <c r="DO697">
        <v>461</v>
      </c>
      <c r="DP697">
        <v>41</v>
      </c>
      <c r="DQ697">
        <v>2</v>
      </c>
      <c r="DR697">
        <v>0</v>
      </c>
      <c r="DS697">
        <v>6</v>
      </c>
      <c r="DT697">
        <v>2</v>
      </c>
      <c r="DU697">
        <v>11</v>
      </c>
      <c r="DV697">
        <v>7</v>
      </c>
      <c r="DW697">
        <v>502</v>
      </c>
      <c r="DX697" t="s">
        <v>1518</v>
      </c>
      <c r="DY697" t="s">
        <v>1019</v>
      </c>
      <c r="DZ697" t="s">
        <v>1848</v>
      </c>
      <c r="EA697" s="68" t="s">
        <v>700</v>
      </c>
      <c r="EB697">
        <v>56678</v>
      </c>
      <c r="EC697">
        <v>2.2999999999999998</v>
      </c>
      <c r="ED697">
        <v>12.9</v>
      </c>
      <c r="EE697">
        <v>3.2</v>
      </c>
      <c r="EF697">
        <v>6.1</v>
      </c>
      <c r="EG697">
        <v>11.9</v>
      </c>
      <c r="EH697">
        <v>7.6</v>
      </c>
      <c r="EI697">
        <v>6.2</v>
      </c>
      <c r="EJ697">
        <v>3.6</v>
      </c>
      <c r="EK697">
        <v>12.4</v>
      </c>
      <c r="EL697">
        <v>4.7</v>
      </c>
      <c r="EM697">
        <v>3.2</v>
      </c>
      <c r="EN697">
        <v>7.8</v>
      </c>
      <c r="EO697">
        <v>3</v>
      </c>
      <c r="EP697">
        <v>2.5</v>
      </c>
      <c r="EQ697">
        <v>2.4</v>
      </c>
      <c r="ER697">
        <v>100</v>
      </c>
      <c r="ES697">
        <v>48.7</v>
      </c>
      <c r="ET697">
        <v>100</v>
      </c>
      <c r="EV697">
        <v>16.100000000000001</v>
      </c>
      <c r="EW697">
        <v>72.5</v>
      </c>
      <c r="EX697">
        <v>2.4</v>
      </c>
      <c r="EY697">
        <v>2.2999999999999998</v>
      </c>
      <c r="EZ697">
        <v>100</v>
      </c>
      <c r="FA697">
        <v>100</v>
      </c>
      <c r="FB697">
        <v>100</v>
      </c>
      <c r="FC697">
        <v>3.1</v>
      </c>
      <c r="FD697">
        <v>2.5</v>
      </c>
      <c r="FE697">
        <v>8.9</v>
      </c>
      <c r="FF697">
        <v>4.5999999999999996</v>
      </c>
      <c r="FG697">
        <v>4.9000000000000004</v>
      </c>
      <c r="FH697">
        <v>1.3</v>
      </c>
      <c r="FI697">
        <v>3.6</v>
      </c>
      <c r="FJ697">
        <v>3.7</v>
      </c>
      <c r="FK697">
        <v>27.3</v>
      </c>
      <c r="FL697">
        <v>5.4</v>
      </c>
      <c r="FM697">
        <v>2.4</v>
      </c>
      <c r="FN697">
        <v>8.6</v>
      </c>
      <c r="FO697">
        <v>5.5</v>
      </c>
      <c r="FP697">
        <v>4</v>
      </c>
      <c r="FQ697">
        <v>3.7</v>
      </c>
      <c r="FR697">
        <v>3.4</v>
      </c>
      <c r="FS697">
        <v>6</v>
      </c>
      <c r="FZ697" s="115" t="s">
        <v>1871</v>
      </c>
      <c r="GA697" s="115" t="s">
        <v>1871</v>
      </c>
      <c r="GB697" t="s">
        <v>1503</v>
      </c>
      <c r="GC697" s="68" t="s">
        <v>2364</v>
      </c>
    </row>
    <row r="698" spans="1:185" x14ac:dyDescent="0.25">
      <c r="A698">
        <v>56701</v>
      </c>
      <c r="B698">
        <v>12809</v>
      </c>
      <c r="C698">
        <v>279</v>
      </c>
      <c r="D698">
        <v>3160</v>
      </c>
      <c r="E698">
        <v>47</v>
      </c>
      <c r="F698">
        <v>7429</v>
      </c>
      <c r="G698">
        <v>232</v>
      </c>
      <c r="H698">
        <v>2220</v>
      </c>
      <c r="I698">
        <v>0</v>
      </c>
      <c r="J698">
        <v>995</v>
      </c>
      <c r="K698">
        <v>9</v>
      </c>
      <c r="L698">
        <v>2165</v>
      </c>
      <c r="M698">
        <v>38</v>
      </c>
      <c r="N698">
        <v>1049</v>
      </c>
      <c r="O698">
        <v>24</v>
      </c>
      <c r="P698">
        <v>1529</v>
      </c>
      <c r="Q698">
        <v>46</v>
      </c>
      <c r="R698">
        <v>1525</v>
      </c>
      <c r="S698">
        <v>50</v>
      </c>
      <c r="T698">
        <v>1616</v>
      </c>
      <c r="U698">
        <v>52</v>
      </c>
      <c r="V698">
        <v>1710</v>
      </c>
      <c r="W698">
        <v>60</v>
      </c>
      <c r="X698">
        <v>6349</v>
      </c>
      <c r="Y698">
        <v>224</v>
      </c>
      <c r="Z698">
        <v>6460</v>
      </c>
      <c r="AA698">
        <v>55</v>
      </c>
      <c r="AB698">
        <v>12008</v>
      </c>
      <c r="AC698">
        <v>266</v>
      </c>
      <c r="AD698">
        <v>144</v>
      </c>
      <c r="AE698">
        <v>0</v>
      </c>
      <c r="AF698">
        <v>212</v>
      </c>
      <c r="AG698">
        <v>6</v>
      </c>
      <c r="AH698">
        <v>128</v>
      </c>
      <c r="AI698">
        <v>0</v>
      </c>
      <c r="AJ698">
        <v>29</v>
      </c>
      <c r="AK698">
        <v>0</v>
      </c>
      <c r="AL698">
        <v>287</v>
      </c>
      <c r="AM698">
        <v>7</v>
      </c>
      <c r="AN698">
        <v>459</v>
      </c>
      <c r="AO698">
        <v>4</v>
      </c>
      <c r="AP698">
        <v>11650</v>
      </c>
      <c r="AQ698">
        <v>266</v>
      </c>
      <c r="AR698">
        <v>1553</v>
      </c>
      <c r="AS698">
        <v>29</v>
      </c>
      <c r="AT698">
        <v>11256</v>
      </c>
      <c r="AU698">
        <v>250</v>
      </c>
      <c r="AV698">
        <v>12514</v>
      </c>
      <c r="AW698">
        <v>279</v>
      </c>
      <c r="AX698">
        <v>295</v>
      </c>
      <c r="AY698">
        <v>0</v>
      </c>
      <c r="AZ698">
        <v>168</v>
      </c>
      <c r="BA698">
        <v>0</v>
      </c>
      <c r="BB698">
        <v>127</v>
      </c>
      <c r="BC698">
        <v>0</v>
      </c>
      <c r="BD698">
        <v>546</v>
      </c>
      <c r="BE698">
        <v>14</v>
      </c>
      <c r="BF698">
        <v>2863</v>
      </c>
      <c r="BG698">
        <v>87</v>
      </c>
      <c r="BH698">
        <v>3336</v>
      </c>
      <c r="BI698">
        <v>58</v>
      </c>
      <c r="BJ698">
        <v>1855</v>
      </c>
      <c r="BK698">
        <v>49</v>
      </c>
      <c r="BL698">
        <v>6564</v>
      </c>
      <c r="BM698">
        <v>183</v>
      </c>
      <c r="BN698">
        <v>6413</v>
      </c>
      <c r="BO698">
        <v>151</v>
      </c>
      <c r="BP698">
        <v>151</v>
      </c>
      <c r="BQ698">
        <v>32</v>
      </c>
      <c r="BR698">
        <v>865</v>
      </c>
      <c r="BS698">
        <v>49</v>
      </c>
      <c r="BT698">
        <v>4832</v>
      </c>
      <c r="BU698">
        <v>38</v>
      </c>
      <c r="BV698">
        <v>1833</v>
      </c>
      <c r="BW698">
        <v>146</v>
      </c>
      <c r="BX698">
        <v>764</v>
      </c>
      <c r="BY698">
        <v>48</v>
      </c>
      <c r="BZ698">
        <v>1228</v>
      </c>
      <c r="CA698">
        <v>53</v>
      </c>
      <c r="CB698">
        <v>2058</v>
      </c>
      <c r="CC698">
        <v>68</v>
      </c>
      <c r="CD698">
        <v>5617</v>
      </c>
      <c r="CE698">
        <v>194</v>
      </c>
      <c r="CF698">
        <v>5109</v>
      </c>
      <c r="CG698">
        <v>17</v>
      </c>
      <c r="CH698">
        <v>279</v>
      </c>
      <c r="CI698">
        <v>12530</v>
      </c>
      <c r="CJ698">
        <v>9990</v>
      </c>
      <c r="CK698">
        <v>4573</v>
      </c>
      <c r="CL698">
        <v>11665</v>
      </c>
      <c r="CM698">
        <v>486</v>
      </c>
      <c r="CN698">
        <v>170</v>
      </c>
      <c r="CO698">
        <v>245</v>
      </c>
      <c r="CP698">
        <v>333</v>
      </c>
      <c r="CQ698">
        <v>1455</v>
      </c>
      <c r="CR698">
        <v>1047</v>
      </c>
      <c r="CS698">
        <v>956</v>
      </c>
      <c r="CT698">
        <v>241</v>
      </c>
      <c r="CU698">
        <v>69</v>
      </c>
      <c r="CV698">
        <v>233</v>
      </c>
      <c r="CW698">
        <v>364</v>
      </c>
      <c r="CX698">
        <v>1392</v>
      </c>
      <c r="CY698">
        <v>371</v>
      </c>
      <c r="CZ698">
        <v>223</v>
      </c>
      <c r="DA698">
        <v>149</v>
      </c>
      <c r="DB698">
        <v>228</v>
      </c>
      <c r="DC698">
        <v>124</v>
      </c>
      <c r="DD698">
        <v>422</v>
      </c>
      <c r="DE698">
        <v>2145</v>
      </c>
      <c r="DF698">
        <v>3365</v>
      </c>
      <c r="DG698">
        <v>2473</v>
      </c>
      <c r="DH698">
        <v>857</v>
      </c>
      <c r="DI698">
        <v>266</v>
      </c>
      <c r="DJ698">
        <v>178</v>
      </c>
      <c r="DK698">
        <v>626</v>
      </c>
      <c r="DL698">
        <v>393</v>
      </c>
      <c r="DM698">
        <v>11394</v>
      </c>
      <c r="DN698">
        <v>1473</v>
      </c>
      <c r="DO698">
        <v>4044</v>
      </c>
      <c r="DP698">
        <v>1466</v>
      </c>
      <c r="DQ698">
        <v>334</v>
      </c>
      <c r="DR698">
        <v>159</v>
      </c>
      <c r="DS698">
        <v>153</v>
      </c>
      <c r="DT698">
        <v>231</v>
      </c>
      <c r="DU698">
        <v>95</v>
      </c>
      <c r="DV698">
        <v>391</v>
      </c>
      <c r="DW698">
        <v>5510</v>
      </c>
      <c r="DX698" t="s">
        <v>1520</v>
      </c>
      <c r="DY698" t="s">
        <v>1072</v>
      </c>
      <c r="DZ698" t="s">
        <v>1849</v>
      </c>
      <c r="EA698" s="68" t="s">
        <v>700</v>
      </c>
      <c r="EB698">
        <v>56701</v>
      </c>
      <c r="EC698">
        <v>0.8</v>
      </c>
      <c r="ED698">
        <v>1.2</v>
      </c>
      <c r="EE698">
        <v>1.5</v>
      </c>
      <c r="EF698">
        <v>2.1</v>
      </c>
      <c r="EG698">
        <v>2.2000000000000002</v>
      </c>
      <c r="EH698">
        <v>2.8</v>
      </c>
      <c r="EI698">
        <v>2.5</v>
      </c>
      <c r="EJ698">
        <v>2.1</v>
      </c>
      <c r="EK698">
        <v>1.4</v>
      </c>
      <c r="EL698">
        <v>1.2</v>
      </c>
      <c r="EM698">
        <v>1.2</v>
      </c>
      <c r="EN698">
        <v>0.8</v>
      </c>
      <c r="EO698">
        <v>1.6</v>
      </c>
      <c r="EP698">
        <v>0.6</v>
      </c>
      <c r="EQ698">
        <v>0.9</v>
      </c>
      <c r="ER698">
        <v>11.4</v>
      </c>
      <c r="ES698">
        <v>4.3</v>
      </c>
      <c r="ET698">
        <v>12.8</v>
      </c>
      <c r="EU698">
        <v>40.4</v>
      </c>
      <c r="EV698">
        <v>3</v>
      </c>
      <c r="EW698">
        <v>1.7</v>
      </c>
      <c r="EX698">
        <v>0.9</v>
      </c>
      <c r="EY698">
        <v>0.8</v>
      </c>
      <c r="EZ698">
        <v>5.8</v>
      </c>
      <c r="FA698">
        <v>9.9</v>
      </c>
      <c r="FB698">
        <v>12.8</v>
      </c>
      <c r="FC698">
        <v>1.3</v>
      </c>
      <c r="FD698">
        <v>0.9</v>
      </c>
      <c r="FE698">
        <v>2.7</v>
      </c>
      <c r="FF698">
        <v>1.8</v>
      </c>
      <c r="FG698">
        <v>1.2</v>
      </c>
      <c r="FH698">
        <v>2.4</v>
      </c>
      <c r="FI698">
        <v>1</v>
      </c>
      <c r="FJ698">
        <v>1</v>
      </c>
      <c r="FK698">
        <v>17.2</v>
      </c>
      <c r="FL698">
        <v>4.7</v>
      </c>
      <c r="FM698">
        <v>0.5</v>
      </c>
      <c r="FN698">
        <v>3.7</v>
      </c>
      <c r="FO698">
        <v>5.4</v>
      </c>
      <c r="FP698">
        <v>2.2999999999999998</v>
      </c>
      <c r="FQ698">
        <v>1.5</v>
      </c>
      <c r="FR698">
        <v>0.2</v>
      </c>
      <c r="FS698">
        <v>41</v>
      </c>
      <c r="FZ698" s="115" t="s">
        <v>1871</v>
      </c>
      <c r="GA698" s="115" t="s">
        <v>1871</v>
      </c>
      <c r="GB698" t="s">
        <v>1504</v>
      </c>
      <c r="GC698" s="68" t="s">
        <v>2364</v>
      </c>
    </row>
    <row r="699" spans="1:185" x14ac:dyDescent="0.25">
      <c r="A699">
        <v>56716</v>
      </c>
      <c r="B699">
        <v>8942</v>
      </c>
      <c r="C699">
        <v>417</v>
      </c>
      <c r="D699">
        <v>2198</v>
      </c>
      <c r="E699">
        <v>110</v>
      </c>
      <c r="F699">
        <v>5457</v>
      </c>
      <c r="G699">
        <v>307</v>
      </c>
      <c r="H699">
        <v>1287</v>
      </c>
      <c r="I699">
        <v>0</v>
      </c>
      <c r="J699">
        <v>652</v>
      </c>
      <c r="K699">
        <v>74</v>
      </c>
      <c r="L699">
        <v>1546</v>
      </c>
      <c r="M699">
        <v>36</v>
      </c>
      <c r="N699">
        <v>1220</v>
      </c>
      <c r="O699">
        <v>33</v>
      </c>
      <c r="P699">
        <v>1056</v>
      </c>
      <c r="Q699">
        <v>127</v>
      </c>
      <c r="R699">
        <v>800</v>
      </c>
      <c r="S699">
        <v>25</v>
      </c>
      <c r="T699">
        <v>1190</v>
      </c>
      <c r="U699">
        <v>68</v>
      </c>
      <c r="V699">
        <v>1191</v>
      </c>
      <c r="W699">
        <v>54</v>
      </c>
      <c r="X699">
        <v>4475</v>
      </c>
      <c r="Y699">
        <v>156</v>
      </c>
      <c r="Z699">
        <v>4467</v>
      </c>
      <c r="AA699">
        <v>261</v>
      </c>
      <c r="AB699">
        <v>8038</v>
      </c>
      <c r="AC699">
        <v>367</v>
      </c>
      <c r="AD699">
        <v>196</v>
      </c>
      <c r="AE699">
        <v>0</v>
      </c>
      <c r="AF699">
        <v>91</v>
      </c>
      <c r="AG699">
        <v>43</v>
      </c>
      <c r="AH699">
        <v>212</v>
      </c>
      <c r="AI699">
        <v>0</v>
      </c>
      <c r="AJ699">
        <v>237</v>
      </c>
      <c r="AK699">
        <v>7</v>
      </c>
      <c r="AL699">
        <v>168</v>
      </c>
      <c r="AM699">
        <v>0</v>
      </c>
      <c r="AN699">
        <v>1005</v>
      </c>
      <c r="AO699">
        <v>259</v>
      </c>
      <c r="AP699">
        <v>7274</v>
      </c>
      <c r="AQ699">
        <v>115</v>
      </c>
      <c r="AR699">
        <v>1146</v>
      </c>
      <c r="AS699">
        <v>5</v>
      </c>
      <c r="AT699">
        <v>7796</v>
      </c>
      <c r="AU699">
        <v>412</v>
      </c>
      <c r="AV699">
        <v>8362</v>
      </c>
      <c r="AW699">
        <v>282</v>
      </c>
      <c r="AX699">
        <v>580</v>
      </c>
      <c r="AY699">
        <v>135</v>
      </c>
      <c r="AZ699">
        <v>319</v>
      </c>
      <c r="BA699">
        <v>0</v>
      </c>
      <c r="BB699">
        <v>261</v>
      </c>
      <c r="BC699">
        <v>135</v>
      </c>
      <c r="BD699">
        <v>496</v>
      </c>
      <c r="BE699">
        <v>142</v>
      </c>
      <c r="BF699">
        <v>1811</v>
      </c>
      <c r="BG699">
        <v>81</v>
      </c>
      <c r="BH699">
        <v>1800</v>
      </c>
      <c r="BI699">
        <v>33</v>
      </c>
      <c r="BJ699">
        <v>1417</v>
      </c>
      <c r="BK699">
        <v>18</v>
      </c>
      <c r="BL699">
        <v>4397</v>
      </c>
      <c r="BM699">
        <v>228</v>
      </c>
      <c r="BN699">
        <v>4241</v>
      </c>
      <c r="BO699">
        <v>224</v>
      </c>
      <c r="BP699">
        <v>156</v>
      </c>
      <c r="BQ699">
        <v>4</v>
      </c>
      <c r="BR699">
        <v>1060</v>
      </c>
      <c r="BS699">
        <v>79</v>
      </c>
      <c r="BT699">
        <v>3044</v>
      </c>
      <c r="BU699">
        <v>173</v>
      </c>
      <c r="BV699">
        <v>1602</v>
      </c>
      <c r="BW699">
        <v>60</v>
      </c>
      <c r="BX699">
        <v>811</v>
      </c>
      <c r="BY699">
        <v>74</v>
      </c>
      <c r="BZ699">
        <v>1274</v>
      </c>
      <c r="CA699">
        <v>132</v>
      </c>
      <c r="CB699">
        <v>2024</v>
      </c>
      <c r="CC699">
        <v>132</v>
      </c>
      <c r="CD699">
        <v>3338</v>
      </c>
      <c r="CE699">
        <v>121</v>
      </c>
      <c r="CF699">
        <v>3069</v>
      </c>
      <c r="CG699">
        <v>164</v>
      </c>
      <c r="CH699">
        <v>417</v>
      </c>
      <c r="CI699">
        <v>8525</v>
      </c>
      <c r="CJ699">
        <v>6475</v>
      </c>
      <c r="CK699">
        <v>3259</v>
      </c>
      <c r="CL699">
        <v>7767</v>
      </c>
      <c r="CM699">
        <v>935</v>
      </c>
      <c r="CN699">
        <v>366</v>
      </c>
      <c r="CO699">
        <v>347</v>
      </c>
      <c r="CP699">
        <v>166</v>
      </c>
      <c r="CQ699">
        <v>495</v>
      </c>
      <c r="CR699">
        <v>161</v>
      </c>
      <c r="CS699">
        <v>511</v>
      </c>
      <c r="CT699">
        <v>263</v>
      </c>
      <c r="CU699">
        <v>34</v>
      </c>
      <c r="CV699">
        <v>51</v>
      </c>
      <c r="CW699">
        <v>141</v>
      </c>
      <c r="CX699">
        <v>1553</v>
      </c>
      <c r="CY699">
        <v>486</v>
      </c>
      <c r="CZ699">
        <v>243</v>
      </c>
      <c r="DA699">
        <v>163</v>
      </c>
      <c r="DB699">
        <v>248</v>
      </c>
      <c r="DC699">
        <v>70</v>
      </c>
      <c r="DD699">
        <v>396</v>
      </c>
      <c r="DE699">
        <v>1291</v>
      </c>
      <c r="DF699">
        <v>2202</v>
      </c>
      <c r="DG699">
        <v>1646</v>
      </c>
      <c r="DH699">
        <v>625</v>
      </c>
      <c r="DI699">
        <v>264</v>
      </c>
      <c r="DJ699">
        <v>148</v>
      </c>
      <c r="DK699">
        <v>292</v>
      </c>
      <c r="DL699">
        <v>182</v>
      </c>
      <c r="DM699">
        <v>7735</v>
      </c>
      <c r="DN699">
        <v>1463</v>
      </c>
      <c r="DO699">
        <v>2404</v>
      </c>
      <c r="DP699">
        <v>1089</v>
      </c>
      <c r="DQ699">
        <v>169</v>
      </c>
      <c r="DR699">
        <v>205</v>
      </c>
      <c r="DS699">
        <v>28</v>
      </c>
      <c r="DT699">
        <v>210</v>
      </c>
      <c r="DU699">
        <v>98</v>
      </c>
      <c r="DV699">
        <v>331</v>
      </c>
      <c r="DW699">
        <v>3493</v>
      </c>
      <c r="DX699" t="s">
        <v>1520</v>
      </c>
      <c r="DY699" t="s">
        <v>1075</v>
      </c>
      <c r="DZ699" t="s">
        <v>1850</v>
      </c>
      <c r="EA699" s="68" t="s">
        <v>700</v>
      </c>
      <c r="EB699">
        <v>56716</v>
      </c>
      <c r="EC699">
        <v>2.2000000000000002</v>
      </c>
      <c r="ED699">
        <v>8.3000000000000007</v>
      </c>
      <c r="EE699">
        <v>2.2000000000000002</v>
      </c>
      <c r="EF699">
        <v>2.6</v>
      </c>
      <c r="EG699">
        <v>6.5</v>
      </c>
      <c r="EH699">
        <v>3.4</v>
      </c>
      <c r="EI699">
        <v>4.5999999999999996</v>
      </c>
      <c r="EJ699">
        <v>4</v>
      </c>
      <c r="EK699">
        <v>2.2000000000000002</v>
      </c>
      <c r="EL699">
        <v>3.1</v>
      </c>
      <c r="EM699">
        <v>3</v>
      </c>
      <c r="EN699">
        <v>1.3</v>
      </c>
      <c r="EO699">
        <v>1.7</v>
      </c>
      <c r="EP699">
        <v>3</v>
      </c>
      <c r="EQ699">
        <v>2.2999999999999998</v>
      </c>
      <c r="ER699">
        <v>8.5</v>
      </c>
      <c r="ES699">
        <v>31.2</v>
      </c>
      <c r="ET699">
        <v>7.9</v>
      </c>
      <c r="EU699">
        <v>6.1</v>
      </c>
      <c r="EV699">
        <v>9.9</v>
      </c>
      <c r="EW699">
        <v>15.6</v>
      </c>
      <c r="EX699">
        <v>0.9</v>
      </c>
      <c r="EY699">
        <v>1.6</v>
      </c>
      <c r="EZ699">
        <v>21.9</v>
      </c>
      <c r="FA699">
        <v>5.3</v>
      </c>
      <c r="FB699">
        <v>32.6</v>
      </c>
      <c r="FC699">
        <v>0.9</v>
      </c>
      <c r="FD699">
        <v>2.5</v>
      </c>
      <c r="FE699">
        <v>25</v>
      </c>
      <c r="FF699">
        <v>3</v>
      </c>
      <c r="FG699">
        <v>1.7</v>
      </c>
      <c r="FH699">
        <v>1</v>
      </c>
      <c r="FI699">
        <v>3.5</v>
      </c>
      <c r="FJ699">
        <v>3.7</v>
      </c>
      <c r="FK699">
        <v>4.5999999999999996</v>
      </c>
      <c r="FL699">
        <v>5.2</v>
      </c>
      <c r="FM699">
        <v>4.8</v>
      </c>
      <c r="FN699">
        <v>2.5</v>
      </c>
      <c r="FO699">
        <v>6.6</v>
      </c>
      <c r="FP699">
        <v>5.8</v>
      </c>
      <c r="FQ699">
        <v>2.5</v>
      </c>
      <c r="FR699">
        <v>4.5999999999999996</v>
      </c>
      <c r="FS699">
        <v>109</v>
      </c>
      <c r="FZ699" t="s">
        <v>1872</v>
      </c>
      <c r="GA699" t="s">
        <v>1871</v>
      </c>
      <c r="GB699" t="s">
        <v>1505</v>
      </c>
      <c r="GC699" s="68" t="s">
        <v>2364</v>
      </c>
    </row>
    <row r="700" spans="1:185" x14ac:dyDescent="0.25">
      <c r="A700">
        <v>56721</v>
      </c>
      <c r="B700">
        <v>10159</v>
      </c>
      <c r="C700">
        <v>402</v>
      </c>
      <c r="D700">
        <v>2763</v>
      </c>
      <c r="E700">
        <v>138</v>
      </c>
      <c r="F700">
        <v>5989</v>
      </c>
      <c r="G700">
        <v>259</v>
      </c>
      <c r="H700">
        <v>1407</v>
      </c>
      <c r="I700">
        <v>5</v>
      </c>
      <c r="J700">
        <v>985</v>
      </c>
      <c r="K700">
        <v>84</v>
      </c>
      <c r="L700">
        <v>1778</v>
      </c>
      <c r="M700">
        <v>54</v>
      </c>
      <c r="N700">
        <v>888</v>
      </c>
      <c r="O700">
        <v>59</v>
      </c>
      <c r="P700">
        <v>1233</v>
      </c>
      <c r="Q700">
        <v>117</v>
      </c>
      <c r="R700">
        <v>1286</v>
      </c>
      <c r="S700">
        <v>22</v>
      </c>
      <c r="T700">
        <v>1225</v>
      </c>
      <c r="U700">
        <v>30</v>
      </c>
      <c r="V700">
        <v>1357</v>
      </c>
      <c r="W700">
        <v>31</v>
      </c>
      <c r="X700">
        <v>5111</v>
      </c>
      <c r="Y700">
        <v>207</v>
      </c>
      <c r="Z700">
        <v>5048</v>
      </c>
      <c r="AA700">
        <v>195</v>
      </c>
      <c r="AB700">
        <v>9266</v>
      </c>
      <c r="AC700">
        <v>346</v>
      </c>
      <c r="AD700">
        <v>326</v>
      </c>
      <c r="AE700">
        <v>8</v>
      </c>
      <c r="AF700">
        <v>161</v>
      </c>
      <c r="AG700">
        <v>17</v>
      </c>
      <c r="AH700">
        <v>38</v>
      </c>
      <c r="AI700">
        <v>0</v>
      </c>
      <c r="AJ700">
        <v>109</v>
      </c>
      <c r="AK700">
        <v>0</v>
      </c>
      <c r="AL700">
        <v>259</v>
      </c>
      <c r="AM700">
        <v>31</v>
      </c>
      <c r="AN700">
        <v>648</v>
      </c>
      <c r="AO700">
        <v>110</v>
      </c>
      <c r="AP700">
        <v>8743</v>
      </c>
      <c r="AQ700">
        <v>249</v>
      </c>
      <c r="AR700">
        <v>1434</v>
      </c>
      <c r="AS700">
        <v>56</v>
      </c>
      <c r="AT700">
        <v>8725</v>
      </c>
      <c r="AU700">
        <v>346</v>
      </c>
      <c r="AV700">
        <v>9908</v>
      </c>
      <c r="AW700">
        <v>402</v>
      </c>
      <c r="AX700">
        <v>251</v>
      </c>
      <c r="AY700">
        <v>0</v>
      </c>
      <c r="AZ700">
        <v>86</v>
      </c>
      <c r="BA700">
        <v>0</v>
      </c>
      <c r="BB700">
        <v>165</v>
      </c>
      <c r="BC700">
        <v>0</v>
      </c>
      <c r="BD700">
        <v>373</v>
      </c>
      <c r="BE700">
        <v>19</v>
      </c>
      <c r="BF700">
        <v>1846</v>
      </c>
      <c r="BG700">
        <v>102</v>
      </c>
      <c r="BH700">
        <v>2440</v>
      </c>
      <c r="BI700">
        <v>68</v>
      </c>
      <c r="BJ700">
        <v>1849</v>
      </c>
      <c r="BK700">
        <v>16</v>
      </c>
      <c r="BL700">
        <v>5097</v>
      </c>
      <c r="BM700">
        <v>196</v>
      </c>
      <c r="BN700">
        <v>4936</v>
      </c>
      <c r="BO700">
        <v>188</v>
      </c>
      <c r="BP700">
        <v>161</v>
      </c>
      <c r="BQ700">
        <v>8</v>
      </c>
      <c r="BR700">
        <v>892</v>
      </c>
      <c r="BS700">
        <v>63</v>
      </c>
      <c r="BT700">
        <v>3698</v>
      </c>
      <c r="BU700">
        <v>143</v>
      </c>
      <c r="BV700">
        <v>1536</v>
      </c>
      <c r="BW700">
        <v>62</v>
      </c>
      <c r="BX700">
        <v>755</v>
      </c>
      <c r="BY700">
        <v>54</v>
      </c>
      <c r="BZ700">
        <v>1229</v>
      </c>
      <c r="CA700">
        <v>175</v>
      </c>
      <c r="CB700">
        <v>1670</v>
      </c>
      <c r="CC700">
        <v>176</v>
      </c>
      <c r="CD700">
        <v>4162</v>
      </c>
      <c r="CE700">
        <v>163</v>
      </c>
      <c r="CF700">
        <v>4321</v>
      </c>
      <c r="CG700">
        <v>63</v>
      </c>
      <c r="CH700">
        <v>402</v>
      </c>
      <c r="CI700">
        <v>9757</v>
      </c>
      <c r="CJ700">
        <v>8109</v>
      </c>
      <c r="CK700">
        <v>3006</v>
      </c>
      <c r="CL700">
        <v>8879</v>
      </c>
      <c r="CM700">
        <v>501</v>
      </c>
      <c r="CN700">
        <v>214</v>
      </c>
      <c r="CO700">
        <v>214</v>
      </c>
      <c r="CP700">
        <v>457</v>
      </c>
      <c r="CQ700">
        <v>539</v>
      </c>
      <c r="CR700">
        <v>156</v>
      </c>
      <c r="CS700">
        <v>636</v>
      </c>
      <c r="CT700">
        <v>251</v>
      </c>
      <c r="CU700">
        <v>131</v>
      </c>
      <c r="CV700">
        <v>243</v>
      </c>
      <c r="CW700">
        <v>353</v>
      </c>
      <c r="CX700">
        <v>1439</v>
      </c>
      <c r="CY700">
        <v>359</v>
      </c>
      <c r="CZ700">
        <v>333</v>
      </c>
      <c r="DA700">
        <v>255</v>
      </c>
      <c r="DB700">
        <v>259</v>
      </c>
      <c r="DC700">
        <v>139</v>
      </c>
      <c r="DD700">
        <v>373</v>
      </c>
      <c r="DE700">
        <v>1642</v>
      </c>
      <c r="DF700">
        <v>2415</v>
      </c>
      <c r="DG700">
        <v>1958</v>
      </c>
      <c r="DH700">
        <v>880</v>
      </c>
      <c r="DI700">
        <v>109</v>
      </c>
      <c r="DJ700">
        <v>47</v>
      </c>
      <c r="DK700">
        <v>348</v>
      </c>
      <c r="DL700">
        <v>261</v>
      </c>
      <c r="DM700">
        <v>8656</v>
      </c>
      <c r="DN700">
        <v>1317</v>
      </c>
      <c r="DO700">
        <v>2861</v>
      </c>
      <c r="DP700">
        <v>1196</v>
      </c>
      <c r="DQ700">
        <v>163</v>
      </c>
      <c r="DR700">
        <v>143</v>
      </c>
      <c r="DS700">
        <v>68</v>
      </c>
      <c r="DT700">
        <v>120</v>
      </c>
      <c r="DU700">
        <v>74</v>
      </c>
      <c r="DV700">
        <v>591</v>
      </c>
      <c r="DW700">
        <v>4057</v>
      </c>
      <c r="DX700" t="s">
        <v>1520</v>
      </c>
      <c r="DY700" t="s">
        <v>1075</v>
      </c>
      <c r="DZ700" t="s">
        <v>1851</v>
      </c>
      <c r="EA700" s="68" t="s">
        <v>700</v>
      </c>
      <c r="EB700">
        <v>56721</v>
      </c>
      <c r="EC700">
        <v>1.7</v>
      </c>
      <c r="ED700">
        <v>7.6</v>
      </c>
      <c r="EE700">
        <v>2.9</v>
      </c>
      <c r="EF700">
        <v>4</v>
      </c>
      <c r="EG700">
        <v>7.9</v>
      </c>
      <c r="EH700">
        <v>1.6</v>
      </c>
      <c r="EI700">
        <v>1.5</v>
      </c>
      <c r="EJ700">
        <v>2.5</v>
      </c>
      <c r="EK700">
        <v>2.5</v>
      </c>
      <c r="EL700">
        <v>4</v>
      </c>
      <c r="EM700">
        <v>2.1</v>
      </c>
      <c r="EN700">
        <v>0.6</v>
      </c>
      <c r="EO700">
        <v>2.4</v>
      </c>
      <c r="EP700">
        <v>2.2999999999999998</v>
      </c>
      <c r="EQ700">
        <v>1.8</v>
      </c>
      <c r="ER700">
        <v>3.9</v>
      </c>
      <c r="ES700">
        <v>12.8</v>
      </c>
      <c r="ET700">
        <v>34.9</v>
      </c>
      <c r="EU700">
        <v>14.8</v>
      </c>
      <c r="EV700">
        <v>16.100000000000001</v>
      </c>
      <c r="EW700">
        <v>14.9</v>
      </c>
      <c r="EX700">
        <v>1.5</v>
      </c>
      <c r="EY700">
        <v>1.8</v>
      </c>
      <c r="EZ700">
        <v>6.7</v>
      </c>
      <c r="FA700">
        <v>18.3</v>
      </c>
      <c r="FB700">
        <v>10.1</v>
      </c>
      <c r="FC700">
        <v>2.5</v>
      </c>
      <c r="FD700">
        <v>1.8</v>
      </c>
      <c r="FE700">
        <v>5.0999999999999996</v>
      </c>
      <c r="FF700">
        <v>5.3</v>
      </c>
      <c r="FG700">
        <v>1.7</v>
      </c>
      <c r="FH700">
        <v>0.8</v>
      </c>
      <c r="FI700">
        <v>2.4</v>
      </c>
      <c r="FJ700">
        <v>2.5</v>
      </c>
      <c r="FK700">
        <v>6.9</v>
      </c>
      <c r="FL700">
        <v>4.9000000000000004</v>
      </c>
      <c r="FM700">
        <v>2.4</v>
      </c>
      <c r="FN700">
        <v>3</v>
      </c>
      <c r="FO700">
        <v>5.4</v>
      </c>
      <c r="FP700">
        <v>6.7</v>
      </c>
      <c r="FQ700">
        <v>2.5</v>
      </c>
      <c r="FR700">
        <v>1.3</v>
      </c>
      <c r="FS700">
        <v>119</v>
      </c>
      <c r="FZ700" t="s">
        <v>1872</v>
      </c>
      <c r="GA700" t="s">
        <v>1871</v>
      </c>
      <c r="GB700" t="s">
        <v>1506</v>
      </c>
      <c r="GC700" s="68" t="s">
        <v>2364</v>
      </c>
    </row>
    <row r="701" spans="1:185" x14ac:dyDescent="0.25">
      <c r="A701">
        <v>56732</v>
      </c>
      <c r="B701">
        <v>1034</v>
      </c>
      <c r="C701">
        <v>73</v>
      </c>
      <c r="D701">
        <v>250</v>
      </c>
      <c r="E701">
        <v>0</v>
      </c>
      <c r="F701">
        <v>581</v>
      </c>
      <c r="G701">
        <v>73</v>
      </c>
      <c r="H701">
        <v>203</v>
      </c>
      <c r="I701">
        <v>0</v>
      </c>
      <c r="J701">
        <v>83</v>
      </c>
      <c r="K701">
        <v>0</v>
      </c>
      <c r="L701">
        <v>167</v>
      </c>
      <c r="M701">
        <v>0</v>
      </c>
      <c r="N701">
        <v>88</v>
      </c>
      <c r="O701">
        <v>34</v>
      </c>
      <c r="P701">
        <v>98</v>
      </c>
      <c r="Q701">
        <v>10</v>
      </c>
      <c r="R701">
        <v>114</v>
      </c>
      <c r="S701">
        <v>13</v>
      </c>
      <c r="T701">
        <v>152</v>
      </c>
      <c r="U701">
        <v>9</v>
      </c>
      <c r="V701">
        <v>129</v>
      </c>
      <c r="W701">
        <v>7</v>
      </c>
      <c r="X701">
        <v>499</v>
      </c>
      <c r="Y701">
        <v>27</v>
      </c>
      <c r="Z701">
        <v>535</v>
      </c>
      <c r="AA701">
        <v>46</v>
      </c>
      <c r="AB701">
        <v>990</v>
      </c>
      <c r="AC701">
        <v>73</v>
      </c>
      <c r="AD701">
        <v>15</v>
      </c>
      <c r="AE701">
        <v>0</v>
      </c>
      <c r="AF701">
        <v>14</v>
      </c>
      <c r="AG701">
        <v>0</v>
      </c>
      <c r="AH701">
        <v>1</v>
      </c>
      <c r="AI701">
        <v>0</v>
      </c>
      <c r="AJ701">
        <v>3</v>
      </c>
      <c r="AK701">
        <v>0</v>
      </c>
      <c r="AL701">
        <v>11</v>
      </c>
      <c r="AM701">
        <v>0</v>
      </c>
      <c r="AN701">
        <v>0</v>
      </c>
      <c r="AO701">
        <v>0</v>
      </c>
      <c r="AP701">
        <v>990</v>
      </c>
      <c r="AQ701">
        <v>73</v>
      </c>
      <c r="AR701">
        <v>146</v>
      </c>
      <c r="AS701">
        <v>4</v>
      </c>
      <c r="AT701">
        <v>888</v>
      </c>
      <c r="AU701">
        <v>69</v>
      </c>
      <c r="AV701">
        <v>1029</v>
      </c>
      <c r="AW701">
        <v>73</v>
      </c>
      <c r="AX701">
        <v>5</v>
      </c>
      <c r="AY701">
        <v>0</v>
      </c>
      <c r="AZ701">
        <v>4</v>
      </c>
      <c r="BA701">
        <v>0</v>
      </c>
      <c r="BB701">
        <v>1</v>
      </c>
      <c r="BC701">
        <v>0</v>
      </c>
      <c r="BD701">
        <v>55</v>
      </c>
      <c r="BE701">
        <v>5</v>
      </c>
      <c r="BF701">
        <v>280</v>
      </c>
      <c r="BG701">
        <v>23</v>
      </c>
      <c r="BH701">
        <v>207</v>
      </c>
      <c r="BI701">
        <v>4</v>
      </c>
      <c r="BJ701">
        <v>154</v>
      </c>
      <c r="BK701">
        <v>7</v>
      </c>
      <c r="BL701">
        <v>485</v>
      </c>
      <c r="BM701">
        <v>69</v>
      </c>
      <c r="BN701">
        <v>468</v>
      </c>
      <c r="BO701">
        <v>62</v>
      </c>
      <c r="BP701">
        <v>17</v>
      </c>
      <c r="BQ701">
        <v>7</v>
      </c>
      <c r="BR701">
        <v>96</v>
      </c>
      <c r="BS701">
        <v>4</v>
      </c>
      <c r="BT701">
        <v>317</v>
      </c>
      <c r="BU701">
        <v>27</v>
      </c>
      <c r="BV701">
        <v>189</v>
      </c>
      <c r="BW701">
        <v>46</v>
      </c>
      <c r="BX701">
        <v>75</v>
      </c>
      <c r="BY701">
        <v>0</v>
      </c>
      <c r="BZ701">
        <v>117</v>
      </c>
      <c r="CA701">
        <v>20</v>
      </c>
      <c r="CB701">
        <v>250</v>
      </c>
      <c r="CC701">
        <v>43</v>
      </c>
      <c r="CD701">
        <v>459</v>
      </c>
      <c r="CE701">
        <v>23</v>
      </c>
      <c r="CF701">
        <v>325</v>
      </c>
      <c r="CG701">
        <v>7</v>
      </c>
      <c r="CH701">
        <v>73</v>
      </c>
      <c r="CI701">
        <v>961</v>
      </c>
      <c r="CJ701">
        <v>707</v>
      </c>
      <c r="CK701">
        <v>457</v>
      </c>
      <c r="CL701">
        <v>1011</v>
      </c>
      <c r="CM701">
        <v>19</v>
      </c>
      <c r="CN701">
        <v>0</v>
      </c>
      <c r="CO701">
        <v>29</v>
      </c>
      <c r="CP701">
        <v>18</v>
      </c>
      <c r="CQ701">
        <v>88</v>
      </c>
      <c r="CR701">
        <v>33</v>
      </c>
      <c r="CS701">
        <v>100</v>
      </c>
      <c r="CT701">
        <v>28</v>
      </c>
      <c r="CU701">
        <v>0</v>
      </c>
      <c r="CV701">
        <v>3</v>
      </c>
      <c r="CW701">
        <v>15</v>
      </c>
      <c r="CX701">
        <v>145</v>
      </c>
      <c r="CY701">
        <v>31</v>
      </c>
      <c r="CZ701">
        <v>14</v>
      </c>
      <c r="DA701">
        <v>31</v>
      </c>
      <c r="DB701">
        <v>31</v>
      </c>
      <c r="DC701">
        <v>21</v>
      </c>
      <c r="DD701">
        <v>42</v>
      </c>
      <c r="DE701">
        <v>193</v>
      </c>
      <c r="DF701">
        <v>311</v>
      </c>
      <c r="DG701">
        <v>211</v>
      </c>
      <c r="DH701">
        <v>76</v>
      </c>
      <c r="DI701">
        <v>22</v>
      </c>
      <c r="DJ701">
        <v>7</v>
      </c>
      <c r="DK701">
        <v>78</v>
      </c>
      <c r="DL701">
        <v>33</v>
      </c>
      <c r="DM701">
        <v>949</v>
      </c>
      <c r="DN701">
        <v>143</v>
      </c>
      <c r="DO701">
        <v>346</v>
      </c>
      <c r="DP701">
        <v>158</v>
      </c>
      <c r="DQ701">
        <v>27</v>
      </c>
      <c r="DR701">
        <v>31</v>
      </c>
      <c r="DS701">
        <v>9</v>
      </c>
      <c r="DT701">
        <v>20</v>
      </c>
      <c r="DU701">
        <v>34</v>
      </c>
      <c r="DV701">
        <v>29</v>
      </c>
      <c r="DW701">
        <v>504</v>
      </c>
      <c r="DX701" t="s">
        <v>1520</v>
      </c>
      <c r="DY701" t="s">
        <v>1050</v>
      </c>
      <c r="DZ701" t="s">
        <v>1852</v>
      </c>
      <c r="EA701" s="68" t="s">
        <v>700</v>
      </c>
      <c r="EB701">
        <v>56732</v>
      </c>
      <c r="EC701">
        <v>3.2</v>
      </c>
      <c r="ED701">
        <v>18.899999999999999</v>
      </c>
      <c r="EE701">
        <v>9.9</v>
      </c>
      <c r="EF701">
        <v>22.5</v>
      </c>
      <c r="EG701">
        <v>12.9</v>
      </c>
      <c r="EH701">
        <v>11.4</v>
      </c>
      <c r="EI701">
        <v>6.4</v>
      </c>
      <c r="EJ701">
        <v>4.5</v>
      </c>
      <c r="EK701">
        <v>16.100000000000001</v>
      </c>
      <c r="EL701">
        <v>6.8</v>
      </c>
      <c r="EM701">
        <v>5.6</v>
      </c>
      <c r="EN701">
        <v>8.3000000000000007</v>
      </c>
      <c r="EO701">
        <v>3.2</v>
      </c>
      <c r="EP701">
        <v>5.2</v>
      </c>
      <c r="EQ701">
        <v>3.3</v>
      </c>
      <c r="ER701">
        <v>56.2</v>
      </c>
      <c r="ES701">
        <v>58.2</v>
      </c>
      <c r="ET701">
        <v>100</v>
      </c>
      <c r="EU701">
        <v>100</v>
      </c>
      <c r="EV701">
        <v>65.599999999999994</v>
      </c>
      <c r="EX701">
        <v>3.3</v>
      </c>
      <c r="EY701">
        <v>3.2</v>
      </c>
      <c r="EZ701">
        <v>97.3</v>
      </c>
      <c r="FA701">
        <v>100</v>
      </c>
      <c r="FB701">
        <v>100</v>
      </c>
      <c r="FC701">
        <v>3.6</v>
      </c>
      <c r="FD701">
        <v>3.5</v>
      </c>
      <c r="FE701">
        <v>11.6</v>
      </c>
      <c r="FF701">
        <v>5.0999999999999996</v>
      </c>
      <c r="FG701">
        <v>2</v>
      </c>
      <c r="FH701">
        <v>6.2</v>
      </c>
      <c r="FI701">
        <v>6.1</v>
      </c>
      <c r="FJ701">
        <v>5.9</v>
      </c>
      <c r="FK701">
        <v>39.6</v>
      </c>
      <c r="FL701">
        <v>7.1</v>
      </c>
      <c r="FM701">
        <v>6.7</v>
      </c>
      <c r="FN701">
        <v>13.4</v>
      </c>
      <c r="FO701">
        <v>20.6</v>
      </c>
      <c r="FP701">
        <v>10</v>
      </c>
      <c r="FQ701">
        <v>3.5</v>
      </c>
      <c r="FR701">
        <v>3</v>
      </c>
      <c r="FS701">
        <v>20</v>
      </c>
      <c r="FZ701" t="s">
        <v>1871</v>
      </c>
      <c r="GA701" t="s">
        <v>1872</v>
      </c>
      <c r="GB701" t="s">
        <v>1507</v>
      </c>
      <c r="GC701" s="68" t="s">
        <v>2364</v>
      </c>
    </row>
    <row r="702" spans="1:185" x14ac:dyDescent="0.25">
      <c r="A702">
        <v>56738</v>
      </c>
      <c r="B702">
        <v>1453</v>
      </c>
      <c r="C702">
        <v>59</v>
      </c>
      <c r="D702">
        <v>348</v>
      </c>
      <c r="E702">
        <v>12</v>
      </c>
      <c r="F702">
        <v>857</v>
      </c>
      <c r="G702">
        <v>47</v>
      </c>
      <c r="H702">
        <v>248</v>
      </c>
      <c r="I702">
        <v>0</v>
      </c>
      <c r="J702">
        <v>117</v>
      </c>
      <c r="K702">
        <v>9</v>
      </c>
      <c r="L702">
        <v>231</v>
      </c>
      <c r="M702">
        <v>3</v>
      </c>
      <c r="N702">
        <v>138</v>
      </c>
      <c r="O702">
        <v>9</v>
      </c>
      <c r="P702">
        <v>203</v>
      </c>
      <c r="Q702">
        <v>3</v>
      </c>
      <c r="R702">
        <v>138</v>
      </c>
      <c r="S702">
        <v>3</v>
      </c>
      <c r="T702">
        <v>183</v>
      </c>
      <c r="U702">
        <v>13</v>
      </c>
      <c r="V702">
        <v>195</v>
      </c>
      <c r="W702">
        <v>19</v>
      </c>
      <c r="X702">
        <v>769</v>
      </c>
      <c r="Y702">
        <v>39</v>
      </c>
      <c r="Z702">
        <v>684</v>
      </c>
      <c r="AA702">
        <v>20</v>
      </c>
      <c r="AB702">
        <v>1431</v>
      </c>
      <c r="AC702">
        <v>59</v>
      </c>
      <c r="AD702">
        <v>0</v>
      </c>
      <c r="AE702">
        <v>0</v>
      </c>
      <c r="AF702">
        <v>6</v>
      </c>
      <c r="AG702">
        <v>0</v>
      </c>
      <c r="AH702">
        <v>12</v>
      </c>
      <c r="AI702">
        <v>0</v>
      </c>
      <c r="AJ702">
        <v>0</v>
      </c>
      <c r="AK702">
        <v>0</v>
      </c>
      <c r="AL702">
        <v>4</v>
      </c>
      <c r="AM702">
        <v>0</v>
      </c>
      <c r="AN702">
        <v>6</v>
      </c>
      <c r="AO702">
        <v>0</v>
      </c>
      <c r="AP702">
        <v>1425</v>
      </c>
      <c r="AQ702">
        <v>59</v>
      </c>
      <c r="AR702">
        <v>145</v>
      </c>
      <c r="AS702">
        <v>2</v>
      </c>
      <c r="AT702">
        <v>1308</v>
      </c>
      <c r="AU702">
        <v>57</v>
      </c>
      <c r="AV702">
        <v>1440</v>
      </c>
      <c r="AW702">
        <v>59</v>
      </c>
      <c r="AX702">
        <v>13</v>
      </c>
      <c r="AY702">
        <v>0</v>
      </c>
      <c r="AZ702">
        <v>10</v>
      </c>
      <c r="BA702">
        <v>0</v>
      </c>
      <c r="BB702">
        <v>3</v>
      </c>
      <c r="BC702">
        <v>0</v>
      </c>
      <c r="BD702">
        <v>103</v>
      </c>
      <c r="BE702">
        <v>14</v>
      </c>
      <c r="BF702">
        <v>331</v>
      </c>
      <c r="BG702">
        <v>7</v>
      </c>
      <c r="BH702">
        <v>353</v>
      </c>
      <c r="BI702">
        <v>14</v>
      </c>
      <c r="BJ702">
        <v>180</v>
      </c>
      <c r="BK702">
        <v>3</v>
      </c>
      <c r="BL702">
        <v>761</v>
      </c>
      <c r="BM702">
        <v>41</v>
      </c>
      <c r="BN702">
        <v>751</v>
      </c>
      <c r="BO702">
        <v>40</v>
      </c>
      <c r="BP702">
        <v>10</v>
      </c>
      <c r="BQ702">
        <v>1</v>
      </c>
      <c r="BR702">
        <v>96</v>
      </c>
      <c r="BS702">
        <v>6</v>
      </c>
      <c r="BT702">
        <v>543</v>
      </c>
      <c r="BU702">
        <v>20</v>
      </c>
      <c r="BV702">
        <v>227</v>
      </c>
      <c r="BW702">
        <v>25</v>
      </c>
      <c r="BX702">
        <v>87</v>
      </c>
      <c r="BY702">
        <v>2</v>
      </c>
      <c r="BZ702">
        <v>78</v>
      </c>
      <c r="CA702">
        <v>10</v>
      </c>
      <c r="CB702">
        <v>146</v>
      </c>
      <c r="CC702">
        <v>11</v>
      </c>
      <c r="CD702">
        <v>721</v>
      </c>
      <c r="CE702">
        <v>35</v>
      </c>
      <c r="CF702">
        <v>586</v>
      </c>
      <c r="CG702">
        <v>13</v>
      </c>
      <c r="CH702">
        <v>59</v>
      </c>
      <c r="CI702">
        <v>1394</v>
      </c>
      <c r="CJ702">
        <v>1239</v>
      </c>
      <c r="CK702">
        <v>394</v>
      </c>
      <c r="CL702">
        <v>1325</v>
      </c>
      <c r="CM702">
        <v>28</v>
      </c>
      <c r="CN702">
        <v>3</v>
      </c>
      <c r="CO702">
        <v>43</v>
      </c>
      <c r="CP702">
        <v>84</v>
      </c>
      <c r="CQ702">
        <v>136</v>
      </c>
      <c r="CR702">
        <v>140</v>
      </c>
      <c r="CS702">
        <v>70</v>
      </c>
      <c r="CT702">
        <v>67</v>
      </c>
      <c r="CU702">
        <v>12</v>
      </c>
      <c r="CV702">
        <v>13</v>
      </c>
      <c r="CW702">
        <v>12</v>
      </c>
      <c r="CX702">
        <v>174</v>
      </c>
      <c r="CY702">
        <v>30</v>
      </c>
      <c r="CZ702">
        <v>19</v>
      </c>
      <c r="DA702">
        <v>16</v>
      </c>
      <c r="DB702">
        <v>32</v>
      </c>
      <c r="DC702">
        <v>3</v>
      </c>
      <c r="DD702">
        <v>15</v>
      </c>
      <c r="DE702">
        <v>156</v>
      </c>
      <c r="DF702">
        <v>412</v>
      </c>
      <c r="DG702">
        <v>360</v>
      </c>
      <c r="DH702">
        <v>111</v>
      </c>
      <c r="DI702">
        <v>28</v>
      </c>
      <c r="DJ702">
        <v>21</v>
      </c>
      <c r="DK702">
        <v>24</v>
      </c>
      <c r="DL702">
        <v>14</v>
      </c>
      <c r="DM702">
        <v>1303</v>
      </c>
      <c r="DN702">
        <v>114</v>
      </c>
      <c r="DO702">
        <v>497</v>
      </c>
      <c r="DP702">
        <v>71</v>
      </c>
      <c r="DQ702">
        <v>34</v>
      </c>
      <c r="DR702">
        <v>6</v>
      </c>
      <c r="DS702">
        <v>2</v>
      </c>
      <c r="DT702">
        <v>0</v>
      </c>
      <c r="DU702">
        <v>5</v>
      </c>
      <c r="DV702">
        <v>3</v>
      </c>
      <c r="DW702">
        <v>568</v>
      </c>
      <c r="DX702" t="s">
        <v>1520</v>
      </c>
      <c r="DY702" t="s">
        <v>1060</v>
      </c>
      <c r="DZ702" t="s">
        <v>1853</v>
      </c>
      <c r="EA702" s="68" t="s">
        <v>700</v>
      </c>
      <c r="EB702">
        <v>56738</v>
      </c>
      <c r="EC702">
        <v>1.4</v>
      </c>
      <c r="ED702">
        <v>8.6999999999999993</v>
      </c>
      <c r="EE702">
        <v>1.5</v>
      </c>
      <c r="EF702">
        <v>7.1</v>
      </c>
      <c r="EG702">
        <v>1.5</v>
      </c>
      <c r="EH702">
        <v>2.2000000000000002</v>
      </c>
      <c r="EI702">
        <v>4.7</v>
      </c>
      <c r="EJ702">
        <v>5.0999999999999996</v>
      </c>
      <c r="EK702">
        <v>11.1</v>
      </c>
      <c r="EL702">
        <v>3.2</v>
      </c>
      <c r="EM702">
        <v>2.2000000000000002</v>
      </c>
      <c r="EN702">
        <v>6.8</v>
      </c>
      <c r="EO702">
        <v>2.1</v>
      </c>
      <c r="EP702">
        <v>1.6</v>
      </c>
      <c r="EQ702">
        <v>1.4</v>
      </c>
      <c r="ES702">
        <v>88.8</v>
      </c>
      <c r="ET702">
        <v>62.8</v>
      </c>
      <c r="EV702">
        <v>100</v>
      </c>
      <c r="EW702">
        <v>88.8</v>
      </c>
      <c r="EX702">
        <v>1.4</v>
      </c>
      <c r="EY702">
        <v>1.4</v>
      </c>
      <c r="EZ702">
        <v>60.4</v>
      </c>
      <c r="FA702">
        <v>68.8</v>
      </c>
      <c r="FB702">
        <v>100</v>
      </c>
      <c r="FC702">
        <v>2</v>
      </c>
      <c r="FD702">
        <v>1.5</v>
      </c>
      <c r="FE702">
        <v>12.4</v>
      </c>
      <c r="FF702">
        <v>1.4</v>
      </c>
      <c r="FG702">
        <v>2.9</v>
      </c>
      <c r="FH702">
        <v>1.8</v>
      </c>
      <c r="FI702">
        <v>2.2999999999999998</v>
      </c>
      <c r="FJ702">
        <v>2.2999999999999998</v>
      </c>
      <c r="FK702">
        <v>23.6</v>
      </c>
      <c r="FL702">
        <v>5.0999999999999996</v>
      </c>
      <c r="FM702">
        <v>2.6</v>
      </c>
      <c r="FN702">
        <v>5.6</v>
      </c>
      <c r="FO702">
        <v>2.9</v>
      </c>
      <c r="FP702">
        <v>4.8</v>
      </c>
      <c r="FQ702">
        <v>2.5</v>
      </c>
      <c r="FR702">
        <v>1.4</v>
      </c>
      <c r="FS702">
        <v>7</v>
      </c>
      <c r="FZ702" s="115" t="s">
        <v>1871</v>
      </c>
      <c r="GA702" s="115" t="s">
        <v>1871</v>
      </c>
      <c r="GB702" t="s">
        <v>1508</v>
      </c>
      <c r="GC702" s="68" t="s">
        <v>2364</v>
      </c>
    </row>
    <row r="703" spans="1:185" x14ac:dyDescent="0.25">
      <c r="A703">
        <v>56750</v>
      </c>
      <c r="B703">
        <v>2277</v>
      </c>
      <c r="C703">
        <v>89</v>
      </c>
      <c r="D703">
        <v>567</v>
      </c>
      <c r="E703">
        <v>17</v>
      </c>
      <c r="F703">
        <v>1298</v>
      </c>
      <c r="G703">
        <v>72</v>
      </c>
      <c r="H703">
        <v>412</v>
      </c>
      <c r="I703">
        <v>0</v>
      </c>
      <c r="J703">
        <v>184</v>
      </c>
      <c r="K703">
        <v>2</v>
      </c>
      <c r="L703">
        <v>383</v>
      </c>
      <c r="M703">
        <v>15</v>
      </c>
      <c r="N703">
        <v>115</v>
      </c>
      <c r="O703">
        <v>17</v>
      </c>
      <c r="P703">
        <v>255</v>
      </c>
      <c r="Q703">
        <v>7</v>
      </c>
      <c r="R703">
        <v>239</v>
      </c>
      <c r="S703">
        <v>25</v>
      </c>
      <c r="T703">
        <v>304</v>
      </c>
      <c r="U703">
        <v>12</v>
      </c>
      <c r="V703">
        <v>385</v>
      </c>
      <c r="W703">
        <v>11</v>
      </c>
      <c r="X703">
        <v>1132</v>
      </c>
      <c r="Y703">
        <v>65</v>
      </c>
      <c r="Z703">
        <v>1145</v>
      </c>
      <c r="AA703">
        <v>24</v>
      </c>
      <c r="AB703">
        <v>2159</v>
      </c>
      <c r="AC703">
        <v>84</v>
      </c>
      <c r="AD703">
        <v>3</v>
      </c>
      <c r="AE703">
        <v>0</v>
      </c>
      <c r="AF703">
        <v>19</v>
      </c>
      <c r="AG703">
        <v>0</v>
      </c>
      <c r="AH703">
        <v>3</v>
      </c>
      <c r="AI703">
        <v>0</v>
      </c>
      <c r="AJ703">
        <v>11</v>
      </c>
      <c r="AK703">
        <v>3</v>
      </c>
      <c r="AL703">
        <v>82</v>
      </c>
      <c r="AM703">
        <v>2</v>
      </c>
      <c r="AN703">
        <v>97</v>
      </c>
      <c r="AO703">
        <v>0</v>
      </c>
      <c r="AP703">
        <v>2082</v>
      </c>
      <c r="AQ703">
        <v>84</v>
      </c>
      <c r="AR703">
        <v>305</v>
      </c>
      <c r="AS703">
        <v>14</v>
      </c>
      <c r="AT703">
        <v>1972</v>
      </c>
      <c r="AU703">
        <v>75</v>
      </c>
      <c r="AV703">
        <v>2254</v>
      </c>
      <c r="AW703">
        <v>89</v>
      </c>
      <c r="AX703">
        <v>23</v>
      </c>
      <c r="AY703">
        <v>0</v>
      </c>
      <c r="AZ703">
        <v>14</v>
      </c>
      <c r="BA703">
        <v>0</v>
      </c>
      <c r="BB703">
        <v>9</v>
      </c>
      <c r="BC703">
        <v>0</v>
      </c>
      <c r="BD703">
        <v>82</v>
      </c>
      <c r="BE703">
        <v>1</v>
      </c>
      <c r="BF703">
        <v>566</v>
      </c>
      <c r="BG703">
        <v>27</v>
      </c>
      <c r="BH703">
        <v>626</v>
      </c>
      <c r="BI703">
        <v>23</v>
      </c>
      <c r="BJ703">
        <v>321</v>
      </c>
      <c r="BK703">
        <v>4</v>
      </c>
      <c r="BL703">
        <v>1097</v>
      </c>
      <c r="BM703">
        <v>65</v>
      </c>
      <c r="BN703">
        <v>1085</v>
      </c>
      <c r="BO703">
        <v>59</v>
      </c>
      <c r="BP703">
        <v>12</v>
      </c>
      <c r="BQ703">
        <v>6</v>
      </c>
      <c r="BR703">
        <v>201</v>
      </c>
      <c r="BS703">
        <v>7</v>
      </c>
      <c r="BT703">
        <v>873</v>
      </c>
      <c r="BU703">
        <v>42</v>
      </c>
      <c r="BV703">
        <v>291</v>
      </c>
      <c r="BW703">
        <v>21</v>
      </c>
      <c r="BX703">
        <v>134</v>
      </c>
      <c r="BY703">
        <v>9</v>
      </c>
      <c r="BZ703">
        <v>249</v>
      </c>
      <c r="CA703">
        <v>9</v>
      </c>
      <c r="CB703">
        <v>377</v>
      </c>
      <c r="CC703">
        <v>9</v>
      </c>
      <c r="CD703">
        <v>966</v>
      </c>
      <c r="CE703">
        <v>65</v>
      </c>
      <c r="CF703">
        <v>927</v>
      </c>
      <c r="CG703">
        <v>15</v>
      </c>
      <c r="CH703">
        <v>89</v>
      </c>
      <c r="CI703">
        <v>2188</v>
      </c>
      <c r="CJ703">
        <v>1744</v>
      </c>
      <c r="CK703">
        <v>798</v>
      </c>
      <c r="CL703">
        <v>2079</v>
      </c>
      <c r="CM703">
        <v>55</v>
      </c>
      <c r="CN703">
        <v>4</v>
      </c>
      <c r="CO703">
        <v>74</v>
      </c>
      <c r="CP703">
        <v>72</v>
      </c>
      <c r="CQ703">
        <v>191</v>
      </c>
      <c r="CR703">
        <v>144</v>
      </c>
      <c r="CS703">
        <v>169</v>
      </c>
      <c r="CT703">
        <v>53</v>
      </c>
      <c r="CU703">
        <v>19</v>
      </c>
      <c r="CV703">
        <v>48</v>
      </c>
      <c r="CW703">
        <v>50</v>
      </c>
      <c r="CX703">
        <v>251</v>
      </c>
      <c r="CY703">
        <v>33</v>
      </c>
      <c r="CZ703">
        <v>26</v>
      </c>
      <c r="DA703">
        <v>48</v>
      </c>
      <c r="DB703">
        <v>38</v>
      </c>
      <c r="DC703">
        <v>30</v>
      </c>
      <c r="DD703">
        <v>77</v>
      </c>
      <c r="DE703">
        <v>326</v>
      </c>
      <c r="DF703">
        <v>675</v>
      </c>
      <c r="DG703">
        <v>556</v>
      </c>
      <c r="DH703">
        <v>181</v>
      </c>
      <c r="DI703">
        <v>44</v>
      </c>
      <c r="DJ703">
        <v>28</v>
      </c>
      <c r="DK703">
        <v>75</v>
      </c>
      <c r="DL703">
        <v>51</v>
      </c>
      <c r="DM703">
        <v>2117</v>
      </c>
      <c r="DN703">
        <v>163</v>
      </c>
      <c r="DO703">
        <v>815</v>
      </c>
      <c r="DP703">
        <v>186</v>
      </c>
      <c r="DQ703">
        <v>19</v>
      </c>
      <c r="DR703">
        <v>23</v>
      </c>
      <c r="DS703">
        <v>14</v>
      </c>
      <c r="DT703">
        <v>44</v>
      </c>
      <c r="DU703">
        <v>25</v>
      </c>
      <c r="DV703">
        <v>57</v>
      </c>
      <c r="DW703">
        <v>1001</v>
      </c>
      <c r="DX703" t="s">
        <v>1520</v>
      </c>
      <c r="DY703" t="s">
        <v>1078</v>
      </c>
      <c r="DZ703" t="s">
        <v>1854</v>
      </c>
      <c r="EA703" s="68" t="s">
        <v>700</v>
      </c>
      <c r="EB703">
        <v>56750</v>
      </c>
      <c r="EC703">
        <v>1.6</v>
      </c>
      <c r="ED703">
        <v>2.6</v>
      </c>
      <c r="EE703">
        <v>3.1</v>
      </c>
      <c r="EF703">
        <v>13.6</v>
      </c>
      <c r="EG703">
        <v>2.7</v>
      </c>
      <c r="EH703">
        <v>6.2</v>
      </c>
      <c r="EI703">
        <v>2.7</v>
      </c>
      <c r="EJ703">
        <v>2.2000000000000002</v>
      </c>
      <c r="EK703">
        <v>7.5</v>
      </c>
      <c r="EL703">
        <v>2.2000000000000002</v>
      </c>
      <c r="EM703">
        <v>2.1</v>
      </c>
      <c r="EN703">
        <v>4.2</v>
      </c>
      <c r="EO703">
        <v>2.7</v>
      </c>
      <c r="EP703">
        <v>1.4</v>
      </c>
      <c r="EQ703">
        <v>1.6</v>
      </c>
      <c r="ER703">
        <v>100</v>
      </c>
      <c r="ES703">
        <v>49.9</v>
      </c>
      <c r="ET703">
        <v>100</v>
      </c>
      <c r="EU703">
        <v>41.6</v>
      </c>
      <c r="EV703">
        <v>3.7</v>
      </c>
      <c r="EW703">
        <v>16.399999999999999</v>
      </c>
      <c r="EX703">
        <v>1.7</v>
      </c>
      <c r="EY703">
        <v>1.6</v>
      </c>
      <c r="EZ703">
        <v>45.4</v>
      </c>
      <c r="FA703">
        <v>58.2</v>
      </c>
      <c r="FB703">
        <v>72.5</v>
      </c>
      <c r="FC703">
        <v>3.6</v>
      </c>
      <c r="FD703">
        <v>1.8</v>
      </c>
      <c r="FE703">
        <v>2.2999999999999998</v>
      </c>
      <c r="FF703">
        <v>3.1</v>
      </c>
      <c r="FG703">
        <v>2</v>
      </c>
      <c r="FH703">
        <v>1.5</v>
      </c>
      <c r="FI703">
        <v>2.2000000000000002</v>
      </c>
      <c r="FJ703">
        <v>2.1</v>
      </c>
      <c r="FK703">
        <v>30.2</v>
      </c>
      <c r="FL703">
        <v>4.0999999999999996</v>
      </c>
      <c r="FM703">
        <v>2.6</v>
      </c>
      <c r="FN703">
        <v>3.8</v>
      </c>
      <c r="FO703">
        <v>6.6</v>
      </c>
      <c r="FP703">
        <v>2.5</v>
      </c>
      <c r="FQ703">
        <v>3</v>
      </c>
      <c r="FR703">
        <v>1.6</v>
      </c>
      <c r="FS703">
        <v>9</v>
      </c>
      <c r="FZ703" s="115" t="s">
        <v>1871</v>
      </c>
      <c r="GA703" s="115" t="s">
        <v>1871</v>
      </c>
      <c r="GB703" t="s">
        <v>1509</v>
      </c>
      <c r="GC703" s="68" t="s">
        <v>2364</v>
      </c>
    </row>
    <row r="704" spans="1:185" x14ac:dyDescent="0.25">
      <c r="A704">
        <v>56751</v>
      </c>
      <c r="B704">
        <v>5439</v>
      </c>
      <c r="C704">
        <v>127</v>
      </c>
      <c r="D704">
        <v>1296</v>
      </c>
      <c r="E704">
        <v>22</v>
      </c>
      <c r="F704">
        <v>3199</v>
      </c>
      <c r="G704">
        <v>105</v>
      </c>
      <c r="H704">
        <v>944</v>
      </c>
      <c r="I704">
        <v>0</v>
      </c>
      <c r="J704">
        <v>318</v>
      </c>
      <c r="K704">
        <v>5</v>
      </c>
      <c r="L704">
        <v>978</v>
      </c>
      <c r="M704">
        <v>17</v>
      </c>
      <c r="N704">
        <v>364</v>
      </c>
      <c r="O704">
        <v>16</v>
      </c>
      <c r="P704">
        <v>482</v>
      </c>
      <c r="Q704">
        <v>48</v>
      </c>
      <c r="R704">
        <v>652</v>
      </c>
      <c r="S704">
        <v>10</v>
      </c>
      <c r="T704">
        <v>809</v>
      </c>
      <c r="U704">
        <v>16</v>
      </c>
      <c r="V704">
        <v>892</v>
      </c>
      <c r="W704">
        <v>15</v>
      </c>
      <c r="X704">
        <v>2686</v>
      </c>
      <c r="Y704">
        <v>92</v>
      </c>
      <c r="Z704">
        <v>2753</v>
      </c>
      <c r="AA704">
        <v>35</v>
      </c>
      <c r="AB704">
        <v>5282</v>
      </c>
      <c r="AC704">
        <v>127</v>
      </c>
      <c r="AD704">
        <v>41</v>
      </c>
      <c r="AE704">
        <v>0</v>
      </c>
      <c r="AF704">
        <v>31</v>
      </c>
      <c r="AG704">
        <v>0</v>
      </c>
      <c r="AH704">
        <v>29</v>
      </c>
      <c r="AI704">
        <v>0</v>
      </c>
      <c r="AJ704">
        <v>15</v>
      </c>
      <c r="AK704">
        <v>0</v>
      </c>
      <c r="AL704">
        <v>41</v>
      </c>
      <c r="AM704">
        <v>0</v>
      </c>
      <c r="AN704">
        <v>69</v>
      </c>
      <c r="AO704">
        <v>0</v>
      </c>
      <c r="AP704">
        <v>5243</v>
      </c>
      <c r="AQ704">
        <v>127</v>
      </c>
      <c r="AR704">
        <v>606</v>
      </c>
      <c r="AS704">
        <v>4</v>
      </c>
      <c r="AT704">
        <v>4833</v>
      </c>
      <c r="AU704">
        <v>123</v>
      </c>
      <c r="AV704">
        <v>5310</v>
      </c>
      <c r="AW704">
        <v>127</v>
      </c>
      <c r="AX704">
        <v>129</v>
      </c>
      <c r="AY704">
        <v>0</v>
      </c>
      <c r="AZ704">
        <v>71</v>
      </c>
      <c r="BA704">
        <v>0</v>
      </c>
      <c r="BB704">
        <v>58</v>
      </c>
      <c r="BC704">
        <v>0</v>
      </c>
      <c r="BD704">
        <v>261</v>
      </c>
      <c r="BE704">
        <v>20</v>
      </c>
      <c r="BF704">
        <v>1219</v>
      </c>
      <c r="BG704">
        <v>44</v>
      </c>
      <c r="BH704">
        <v>1407</v>
      </c>
      <c r="BI704">
        <v>22</v>
      </c>
      <c r="BJ704">
        <v>892</v>
      </c>
      <c r="BK704">
        <v>3</v>
      </c>
      <c r="BL704">
        <v>2727</v>
      </c>
      <c r="BM704">
        <v>97</v>
      </c>
      <c r="BN704">
        <v>2671</v>
      </c>
      <c r="BO704">
        <v>97</v>
      </c>
      <c r="BP704">
        <v>56</v>
      </c>
      <c r="BQ704">
        <v>0</v>
      </c>
      <c r="BR704">
        <v>472</v>
      </c>
      <c r="BS704">
        <v>8</v>
      </c>
      <c r="BT704">
        <v>1970</v>
      </c>
      <c r="BU704">
        <v>48</v>
      </c>
      <c r="BV704">
        <v>895</v>
      </c>
      <c r="BW704">
        <v>54</v>
      </c>
      <c r="BX704">
        <v>334</v>
      </c>
      <c r="BY704">
        <v>3</v>
      </c>
      <c r="BZ704">
        <v>422</v>
      </c>
      <c r="CA704">
        <v>30</v>
      </c>
      <c r="CB704">
        <v>658</v>
      </c>
      <c r="CC704">
        <v>32</v>
      </c>
      <c r="CD704">
        <v>2550</v>
      </c>
      <c r="CE704">
        <v>85</v>
      </c>
      <c r="CF704">
        <v>2218</v>
      </c>
      <c r="CG704">
        <v>10</v>
      </c>
      <c r="CH704">
        <v>127</v>
      </c>
      <c r="CI704">
        <v>5312</v>
      </c>
      <c r="CJ704">
        <v>4524</v>
      </c>
      <c r="CK704">
        <v>1761</v>
      </c>
      <c r="CL704">
        <v>5191</v>
      </c>
      <c r="CM704">
        <v>100</v>
      </c>
      <c r="CN704">
        <v>30</v>
      </c>
      <c r="CO704">
        <v>126</v>
      </c>
      <c r="CP704">
        <v>132</v>
      </c>
      <c r="CQ704">
        <v>995</v>
      </c>
      <c r="CR704">
        <v>20</v>
      </c>
      <c r="CS704">
        <v>349</v>
      </c>
      <c r="CT704">
        <v>106</v>
      </c>
      <c r="CU704">
        <v>17</v>
      </c>
      <c r="CV704">
        <v>113</v>
      </c>
      <c r="CW704">
        <v>123</v>
      </c>
      <c r="CX704">
        <v>703</v>
      </c>
      <c r="CY704">
        <v>125</v>
      </c>
      <c r="CZ704">
        <v>96</v>
      </c>
      <c r="DA704">
        <v>107</v>
      </c>
      <c r="DB704">
        <v>84</v>
      </c>
      <c r="DC704">
        <v>75</v>
      </c>
      <c r="DD704">
        <v>104</v>
      </c>
      <c r="DE704">
        <v>793</v>
      </c>
      <c r="DF704">
        <v>1435</v>
      </c>
      <c r="DG704">
        <v>1249</v>
      </c>
      <c r="DH704">
        <v>458</v>
      </c>
      <c r="DI704">
        <v>77</v>
      </c>
      <c r="DJ704">
        <v>62</v>
      </c>
      <c r="DK704">
        <v>109</v>
      </c>
      <c r="DL704">
        <v>55</v>
      </c>
      <c r="DM704">
        <v>5084</v>
      </c>
      <c r="DN704">
        <v>403</v>
      </c>
      <c r="DO704">
        <v>1750</v>
      </c>
      <c r="DP704">
        <v>478</v>
      </c>
      <c r="DQ704">
        <v>61</v>
      </c>
      <c r="DR704">
        <v>99</v>
      </c>
      <c r="DS704">
        <v>43</v>
      </c>
      <c r="DT704">
        <v>55</v>
      </c>
      <c r="DU704">
        <v>34</v>
      </c>
      <c r="DV704">
        <v>141</v>
      </c>
      <c r="DW704">
        <v>2228</v>
      </c>
      <c r="DX704" t="s">
        <v>1520</v>
      </c>
      <c r="DY704" t="s">
        <v>1083</v>
      </c>
      <c r="DZ704" t="s">
        <v>1083</v>
      </c>
      <c r="EA704" s="68" t="s">
        <v>700</v>
      </c>
      <c r="EB704">
        <v>56751</v>
      </c>
      <c r="EC704">
        <v>0.8</v>
      </c>
      <c r="ED704">
        <v>2.5</v>
      </c>
      <c r="EE704">
        <v>1.7</v>
      </c>
      <c r="EF704">
        <v>4.5999999999999996</v>
      </c>
      <c r="EG704">
        <v>7.4</v>
      </c>
      <c r="EH704">
        <v>1.8</v>
      </c>
      <c r="EI704">
        <v>1.3</v>
      </c>
      <c r="EJ704">
        <v>1.2</v>
      </c>
      <c r="EK704">
        <v>3.3</v>
      </c>
      <c r="EL704">
        <v>1.4</v>
      </c>
      <c r="EM704">
        <v>1.3</v>
      </c>
      <c r="EN704">
        <v>1.8</v>
      </c>
      <c r="EO704">
        <v>1.6</v>
      </c>
      <c r="EP704">
        <v>0.8</v>
      </c>
      <c r="EQ704">
        <v>0.9</v>
      </c>
      <c r="ER704">
        <v>33.200000000000003</v>
      </c>
      <c r="ES704">
        <v>39.1</v>
      </c>
      <c r="ET704">
        <v>40.4</v>
      </c>
      <c r="EU704">
        <v>56.2</v>
      </c>
      <c r="EV704">
        <v>33.200000000000003</v>
      </c>
      <c r="EW704">
        <v>22.2</v>
      </c>
      <c r="EX704">
        <v>0.9</v>
      </c>
      <c r="EY704">
        <v>0.8</v>
      </c>
      <c r="EZ704">
        <v>12.7</v>
      </c>
      <c r="FA704">
        <v>21.6</v>
      </c>
      <c r="FB704">
        <v>25.6</v>
      </c>
      <c r="FC704">
        <v>0.6</v>
      </c>
      <c r="FD704">
        <v>0.9</v>
      </c>
      <c r="FE704">
        <v>10.4</v>
      </c>
      <c r="FF704">
        <v>2.2000000000000002</v>
      </c>
      <c r="FG704">
        <v>1.2</v>
      </c>
      <c r="FH704">
        <v>0.3</v>
      </c>
      <c r="FI704">
        <v>1.5</v>
      </c>
      <c r="FJ704">
        <v>1.5</v>
      </c>
      <c r="FK704">
        <v>26.3</v>
      </c>
      <c r="FL704">
        <v>1.5</v>
      </c>
      <c r="FM704">
        <v>1.5</v>
      </c>
      <c r="FN704">
        <v>3.6</v>
      </c>
      <c r="FO704">
        <v>1.4</v>
      </c>
      <c r="FP704">
        <v>3.9</v>
      </c>
      <c r="FQ704">
        <v>1.5</v>
      </c>
      <c r="FR704">
        <v>0.3</v>
      </c>
      <c r="FS704">
        <v>29</v>
      </c>
      <c r="FZ704" s="115" t="s">
        <v>1871</v>
      </c>
      <c r="GA704" s="115" t="s">
        <v>1871</v>
      </c>
      <c r="GB704" t="s">
        <v>1510</v>
      </c>
      <c r="GC704" s="68" t="s">
        <v>2364</v>
      </c>
    </row>
    <row r="705" spans="1:185" x14ac:dyDescent="0.25">
      <c r="A705">
        <v>56762</v>
      </c>
      <c r="B705">
        <v>2526</v>
      </c>
      <c r="C705">
        <v>91</v>
      </c>
      <c r="D705">
        <v>650</v>
      </c>
      <c r="E705">
        <v>0</v>
      </c>
      <c r="F705">
        <v>1343</v>
      </c>
      <c r="G705">
        <v>91</v>
      </c>
      <c r="H705">
        <v>533</v>
      </c>
      <c r="I705">
        <v>0</v>
      </c>
      <c r="J705">
        <v>240</v>
      </c>
      <c r="K705">
        <v>0</v>
      </c>
      <c r="L705">
        <v>410</v>
      </c>
      <c r="M705">
        <v>0</v>
      </c>
      <c r="N705">
        <v>164</v>
      </c>
      <c r="O705">
        <v>17</v>
      </c>
      <c r="P705">
        <v>268</v>
      </c>
      <c r="Q705">
        <v>37</v>
      </c>
      <c r="R705">
        <v>262</v>
      </c>
      <c r="S705">
        <v>15</v>
      </c>
      <c r="T705">
        <v>267</v>
      </c>
      <c r="U705">
        <v>8</v>
      </c>
      <c r="V705">
        <v>382</v>
      </c>
      <c r="W705">
        <v>14</v>
      </c>
      <c r="X705">
        <v>1248</v>
      </c>
      <c r="Y705">
        <v>72</v>
      </c>
      <c r="Z705">
        <v>1278</v>
      </c>
      <c r="AA705">
        <v>19</v>
      </c>
      <c r="AB705">
        <v>2458</v>
      </c>
      <c r="AC705">
        <v>86</v>
      </c>
      <c r="AD705">
        <v>7</v>
      </c>
      <c r="AE705">
        <v>0</v>
      </c>
      <c r="AF705">
        <v>6</v>
      </c>
      <c r="AG705">
        <v>0</v>
      </c>
      <c r="AH705">
        <v>4</v>
      </c>
      <c r="AI705">
        <v>0</v>
      </c>
      <c r="AJ705">
        <v>20</v>
      </c>
      <c r="AK705">
        <v>5</v>
      </c>
      <c r="AL705">
        <v>31</v>
      </c>
      <c r="AM705">
        <v>0</v>
      </c>
      <c r="AN705">
        <v>62</v>
      </c>
      <c r="AO705">
        <v>5</v>
      </c>
      <c r="AP705">
        <v>2417</v>
      </c>
      <c r="AQ705">
        <v>86</v>
      </c>
      <c r="AR705">
        <v>347</v>
      </c>
      <c r="AS705">
        <v>0</v>
      </c>
      <c r="AT705">
        <v>2179</v>
      </c>
      <c r="AU705">
        <v>91</v>
      </c>
      <c r="AV705">
        <v>2506</v>
      </c>
      <c r="AW705">
        <v>91</v>
      </c>
      <c r="AX705">
        <v>20</v>
      </c>
      <c r="AY705">
        <v>0</v>
      </c>
      <c r="AZ705">
        <v>5</v>
      </c>
      <c r="BA705">
        <v>0</v>
      </c>
      <c r="BB705">
        <v>15</v>
      </c>
      <c r="BC705">
        <v>0</v>
      </c>
      <c r="BD705">
        <v>148</v>
      </c>
      <c r="BE705">
        <v>3</v>
      </c>
      <c r="BF705">
        <v>533</v>
      </c>
      <c r="BG705">
        <v>43</v>
      </c>
      <c r="BH705">
        <v>662</v>
      </c>
      <c r="BI705">
        <v>20</v>
      </c>
      <c r="BJ705">
        <v>369</v>
      </c>
      <c r="BK705">
        <v>8</v>
      </c>
      <c r="BL705">
        <v>1137</v>
      </c>
      <c r="BM705">
        <v>77</v>
      </c>
      <c r="BN705">
        <v>1099</v>
      </c>
      <c r="BO705">
        <v>72</v>
      </c>
      <c r="BP705">
        <v>38</v>
      </c>
      <c r="BQ705">
        <v>5</v>
      </c>
      <c r="BR705">
        <v>206</v>
      </c>
      <c r="BS705">
        <v>14</v>
      </c>
      <c r="BT705">
        <v>867</v>
      </c>
      <c r="BU705">
        <v>39</v>
      </c>
      <c r="BV705">
        <v>311</v>
      </c>
      <c r="BW705">
        <v>49</v>
      </c>
      <c r="BX705">
        <v>165</v>
      </c>
      <c r="BY705">
        <v>3</v>
      </c>
      <c r="BZ705">
        <v>250</v>
      </c>
      <c r="CA705">
        <v>15</v>
      </c>
      <c r="CB705">
        <v>386</v>
      </c>
      <c r="CC705">
        <v>15</v>
      </c>
      <c r="CD705">
        <v>1190</v>
      </c>
      <c r="CE705">
        <v>73</v>
      </c>
      <c r="CF705">
        <v>938</v>
      </c>
      <c r="CG705">
        <v>3</v>
      </c>
      <c r="CH705">
        <v>91</v>
      </c>
      <c r="CI705">
        <v>2435</v>
      </c>
      <c r="CJ705">
        <v>1904</v>
      </c>
      <c r="CK705">
        <v>1002</v>
      </c>
      <c r="CL705">
        <v>2353</v>
      </c>
      <c r="CM705">
        <v>53</v>
      </c>
      <c r="CN705">
        <v>14</v>
      </c>
      <c r="CO705">
        <v>202</v>
      </c>
      <c r="CP705">
        <v>113</v>
      </c>
      <c r="CQ705">
        <v>129</v>
      </c>
      <c r="CR705">
        <v>56</v>
      </c>
      <c r="CS705">
        <v>79</v>
      </c>
      <c r="CT705">
        <v>36</v>
      </c>
      <c r="CU705">
        <v>15</v>
      </c>
      <c r="CV705">
        <v>60</v>
      </c>
      <c r="CW705">
        <v>26</v>
      </c>
      <c r="CX705">
        <v>306</v>
      </c>
      <c r="CY705">
        <v>53</v>
      </c>
      <c r="CZ705">
        <v>68</v>
      </c>
      <c r="DA705">
        <v>88</v>
      </c>
      <c r="DB705">
        <v>41</v>
      </c>
      <c r="DC705">
        <v>16</v>
      </c>
      <c r="DD705">
        <v>71</v>
      </c>
      <c r="DE705">
        <v>370</v>
      </c>
      <c r="DF705">
        <v>698</v>
      </c>
      <c r="DG705">
        <v>592</v>
      </c>
      <c r="DH705">
        <v>192</v>
      </c>
      <c r="DI705">
        <v>32</v>
      </c>
      <c r="DJ705">
        <v>15</v>
      </c>
      <c r="DK705">
        <v>74</v>
      </c>
      <c r="DL705">
        <v>62</v>
      </c>
      <c r="DM705">
        <v>2306</v>
      </c>
      <c r="DN705">
        <v>234</v>
      </c>
      <c r="DO705">
        <v>784</v>
      </c>
      <c r="DP705">
        <v>284</v>
      </c>
      <c r="DQ705">
        <v>70</v>
      </c>
      <c r="DR705">
        <v>26</v>
      </c>
      <c r="DS705">
        <v>38</v>
      </c>
      <c r="DT705">
        <v>14</v>
      </c>
      <c r="DU705">
        <v>22</v>
      </c>
      <c r="DV705">
        <v>80</v>
      </c>
      <c r="DW705">
        <v>1068</v>
      </c>
      <c r="DX705" t="s">
        <v>1520</v>
      </c>
      <c r="DY705" t="s">
        <v>1060</v>
      </c>
      <c r="DZ705" t="s">
        <v>1855</v>
      </c>
      <c r="EA705" s="68" t="s">
        <v>700</v>
      </c>
      <c r="EB705">
        <v>56762</v>
      </c>
      <c r="EC705">
        <v>1.3</v>
      </c>
      <c r="ED705">
        <v>7</v>
      </c>
      <c r="EE705">
        <v>4.2</v>
      </c>
      <c r="EF705">
        <v>11.4</v>
      </c>
      <c r="EG705">
        <v>8.1999999999999993</v>
      </c>
      <c r="EH705">
        <v>4.9000000000000004</v>
      </c>
      <c r="EI705">
        <v>2.8</v>
      </c>
      <c r="EJ705">
        <v>2.6</v>
      </c>
      <c r="EK705">
        <v>6.9</v>
      </c>
      <c r="EL705">
        <v>2.7</v>
      </c>
      <c r="EM705">
        <v>2.4</v>
      </c>
      <c r="EN705">
        <v>3.2</v>
      </c>
      <c r="EO705">
        <v>2</v>
      </c>
      <c r="EP705">
        <v>1.1000000000000001</v>
      </c>
      <c r="EQ705">
        <v>1.3</v>
      </c>
      <c r="ER705">
        <v>82.3</v>
      </c>
      <c r="ES705">
        <v>88.8</v>
      </c>
      <c r="ET705">
        <v>100</v>
      </c>
      <c r="EU705">
        <v>46.8</v>
      </c>
      <c r="EV705">
        <v>39.1</v>
      </c>
      <c r="EW705">
        <v>10.9</v>
      </c>
      <c r="EX705">
        <v>1.3</v>
      </c>
      <c r="EY705">
        <v>1.3</v>
      </c>
      <c r="EZ705">
        <v>48.7</v>
      </c>
      <c r="FA705">
        <v>97.3</v>
      </c>
      <c r="FB705">
        <v>56.2</v>
      </c>
      <c r="FC705">
        <v>4.9000000000000004</v>
      </c>
      <c r="FD705">
        <v>1.5</v>
      </c>
      <c r="FE705">
        <v>3.3</v>
      </c>
      <c r="FF705">
        <v>3.8</v>
      </c>
      <c r="FG705">
        <v>2.4</v>
      </c>
      <c r="FH705">
        <v>2</v>
      </c>
      <c r="FI705">
        <v>2.6</v>
      </c>
      <c r="FJ705">
        <v>2.6</v>
      </c>
      <c r="FK705">
        <v>12.6</v>
      </c>
      <c r="FL705">
        <v>8.1999999999999993</v>
      </c>
      <c r="FM705">
        <v>2.8</v>
      </c>
      <c r="FN705">
        <v>7.4</v>
      </c>
      <c r="FO705">
        <v>2.2999999999999998</v>
      </c>
      <c r="FP705">
        <v>3.4</v>
      </c>
      <c r="FQ705">
        <v>2.7</v>
      </c>
      <c r="FR705">
        <v>0.4</v>
      </c>
      <c r="FS705">
        <v>13</v>
      </c>
      <c r="FZ705" s="115" t="s">
        <v>1871</v>
      </c>
      <c r="GA705" s="115" t="s">
        <v>1871</v>
      </c>
      <c r="GB705" t="s">
        <v>1511</v>
      </c>
      <c r="GC705" s="68" t="s">
        <v>2364</v>
      </c>
    </row>
    <row r="706" spans="1:185" s="68" customFormat="1" x14ac:dyDescent="0.25">
      <c r="A706" s="68">
        <v>56763</v>
      </c>
      <c r="B706" s="68">
        <v>5100</v>
      </c>
      <c r="C706" s="68">
        <v>311</v>
      </c>
      <c r="D706" s="68">
        <v>1388</v>
      </c>
      <c r="E706" s="68">
        <v>64</v>
      </c>
      <c r="F706" s="68">
        <v>3078</v>
      </c>
      <c r="G706" s="68">
        <v>241</v>
      </c>
      <c r="H706" s="68">
        <v>634</v>
      </c>
      <c r="I706" s="68">
        <v>6</v>
      </c>
      <c r="J706" s="68">
        <v>486</v>
      </c>
      <c r="K706" s="68">
        <v>40</v>
      </c>
      <c r="L706" s="68">
        <v>902</v>
      </c>
      <c r="M706" s="68">
        <v>24</v>
      </c>
      <c r="N706" s="68">
        <v>459</v>
      </c>
      <c r="O706" s="68">
        <v>19</v>
      </c>
      <c r="P706" s="68">
        <v>478</v>
      </c>
      <c r="Q706" s="68">
        <v>104</v>
      </c>
      <c r="R706" s="68">
        <v>619</v>
      </c>
      <c r="S706" s="68">
        <v>33</v>
      </c>
      <c r="T706" s="68">
        <v>727</v>
      </c>
      <c r="U706" s="68">
        <v>47</v>
      </c>
      <c r="V706" s="68">
        <v>795</v>
      </c>
      <c r="W706" s="68">
        <v>38</v>
      </c>
      <c r="X706" s="68">
        <v>2747</v>
      </c>
      <c r="Y706" s="68">
        <v>202</v>
      </c>
      <c r="Z706" s="68">
        <v>2353</v>
      </c>
      <c r="AA706" s="68">
        <v>109</v>
      </c>
      <c r="AB706" s="68">
        <v>4374</v>
      </c>
      <c r="AC706" s="68">
        <v>257</v>
      </c>
      <c r="AD706" s="68">
        <v>15</v>
      </c>
      <c r="AE706" s="68">
        <v>0</v>
      </c>
      <c r="AF706" s="68">
        <v>191</v>
      </c>
      <c r="AG706" s="68">
        <v>37</v>
      </c>
      <c r="AH706" s="68">
        <v>376</v>
      </c>
      <c r="AI706" s="68">
        <v>17</v>
      </c>
      <c r="AJ706" s="68">
        <v>11</v>
      </c>
      <c r="AK706" s="68">
        <v>0</v>
      </c>
      <c r="AL706" s="68">
        <v>133</v>
      </c>
      <c r="AM706" s="68">
        <v>0</v>
      </c>
      <c r="AN706" s="68">
        <v>74</v>
      </c>
      <c r="AO706" s="68">
        <v>0</v>
      </c>
      <c r="AP706" s="68">
        <v>4350</v>
      </c>
      <c r="AQ706" s="68">
        <v>257</v>
      </c>
      <c r="AR706" s="68">
        <v>531</v>
      </c>
      <c r="AS706" s="68">
        <v>41</v>
      </c>
      <c r="AT706" s="68">
        <v>4569</v>
      </c>
      <c r="AU706" s="68">
        <v>270</v>
      </c>
      <c r="AV706" s="68">
        <v>4741</v>
      </c>
      <c r="AW706" s="68">
        <v>275</v>
      </c>
      <c r="AX706" s="68">
        <v>359</v>
      </c>
      <c r="AY706" s="68">
        <v>36</v>
      </c>
      <c r="AZ706" s="68">
        <v>233</v>
      </c>
      <c r="BA706" s="68">
        <v>18</v>
      </c>
      <c r="BB706" s="68">
        <v>126</v>
      </c>
      <c r="BC706" s="68">
        <v>18</v>
      </c>
      <c r="BD706" s="68">
        <v>235</v>
      </c>
      <c r="BE706" s="68">
        <v>23</v>
      </c>
      <c r="BF706" s="68">
        <v>1044</v>
      </c>
      <c r="BG706" s="68">
        <v>133</v>
      </c>
      <c r="BH706" s="68">
        <v>1328</v>
      </c>
      <c r="BI706" s="68">
        <v>62</v>
      </c>
      <c r="BJ706" s="68">
        <v>646</v>
      </c>
      <c r="BK706" s="68">
        <v>10</v>
      </c>
      <c r="BL706" s="68">
        <v>2544</v>
      </c>
      <c r="BM706" s="68">
        <v>170</v>
      </c>
      <c r="BN706" s="68">
        <v>2453</v>
      </c>
      <c r="BO706" s="68">
        <v>158</v>
      </c>
      <c r="BP706" s="68">
        <v>91</v>
      </c>
      <c r="BQ706" s="68">
        <v>12</v>
      </c>
      <c r="BR706" s="68">
        <v>534</v>
      </c>
      <c r="BS706" s="68">
        <v>71</v>
      </c>
      <c r="BT706" s="68">
        <v>1877</v>
      </c>
      <c r="BU706" s="68">
        <v>102</v>
      </c>
      <c r="BV706" s="68">
        <v>745</v>
      </c>
      <c r="BW706" s="68">
        <v>76</v>
      </c>
      <c r="BX706" s="68">
        <v>456</v>
      </c>
      <c r="BY706" s="68">
        <v>63</v>
      </c>
      <c r="BZ706" s="68">
        <v>653</v>
      </c>
      <c r="CA706" s="68">
        <v>152</v>
      </c>
      <c r="CB706" s="68">
        <v>911</v>
      </c>
      <c r="CC706" s="68">
        <v>154</v>
      </c>
      <c r="CD706" s="68">
        <v>2551</v>
      </c>
      <c r="CE706" s="68">
        <v>121</v>
      </c>
      <c r="CF706" s="68">
        <v>1583</v>
      </c>
      <c r="CG706" s="68">
        <v>36</v>
      </c>
      <c r="CH706" s="68">
        <v>311</v>
      </c>
      <c r="CI706" s="68">
        <v>4789</v>
      </c>
      <c r="CJ706" s="68">
        <v>3809</v>
      </c>
      <c r="CK706" s="68">
        <v>1674</v>
      </c>
      <c r="CL706" s="68">
        <v>4395</v>
      </c>
      <c r="CM706" s="68">
        <v>417</v>
      </c>
      <c r="CN706" s="68">
        <v>268</v>
      </c>
      <c r="CO706" s="68">
        <v>62</v>
      </c>
      <c r="CP706" s="68">
        <v>157</v>
      </c>
      <c r="CQ706" s="68">
        <v>1044</v>
      </c>
      <c r="CR706" s="68">
        <v>47</v>
      </c>
      <c r="CS706" s="68">
        <v>279</v>
      </c>
      <c r="CT706" s="68">
        <v>106</v>
      </c>
      <c r="CU706" s="68">
        <v>15</v>
      </c>
      <c r="CV706" s="68">
        <v>79</v>
      </c>
      <c r="CW706" s="68">
        <v>90</v>
      </c>
      <c r="CX706" s="68">
        <v>340</v>
      </c>
      <c r="CY706" s="68">
        <v>271</v>
      </c>
      <c r="CZ706" s="68">
        <v>79</v>
      </c>
      <c r="DA706" s="68">
        <v>89</v>
      </c>
      <c r="DB706" s="68">
        <v>76</v>
      </c>
      <c r="DC706" s="68">
        <v>37</v>
      </c>
      <c r="DD706" s="68">
        <v>160</v>
      </c>
      <c r="DE706" s="68">
        <v>620</v>
      </c>
      <c r="DF706" s="68">
        <v>1319</v>
      </c>
      <c r="DG706" s="68">
        <v>1029</v>
      </c>
      <c r="DH706" s="68">
        <v>423</v>
      </c>
      <c r="DI706" s="68">
        <v>181</v>
      </c>
      <c r="DJ706" s="68">
        <v>95</v>
      </c>
      <c r="DK706" s="68">
        <v>109</v>
      </c>
      <c r="DL706" s="68">
        <v>106</v>
      </c>
      <c r="DM706" s="68">
        <v>4367</v>
      </c>
      <c r="DN706" s="68">
        <v>677</v>
      </c>
      <c r="DO706" s="68">
        <v>1459</v>
      </c>
      <c r="DP706" s="68">
        <v>480</v>
      </c>
      <c r="DQ706" s="68">
        <v>72</v>
      </c>
      <c r="DR706" s="68">
        <v>73</v>
      </c>
      <c r="DS706" s="68">
        <v>57</v>
      </c>
      <c r="DT706" s="68">
        <v>103</v>
      </c>
      <c r="DU706" s="68">
        <v>12</v>
      </c>
      <c r="DV706" s="68">
        <v>127</v>
      </c>
      <c r="DW706" s="68">
        <v>1939</v>
      </c>
      <c r="DX706" s="68" t="s">
        <v>1520</v>
      </c>
      <c r="DY706" s="68" t="s">
        <v>1083</v>
      </c>
      <c r="DZ706" s="69" t="s">
        <v>1856</v>
      </c>
      <c r="EA706" s="68" t="s">
        <v>700</v>
      </c>
      <c r="EB706" s="68">
        <v>56763</v>
      </c>
      <c r="EC706">
        <v>2</v>
      </c>
      <c r="ED706">
        <v>6.3</v>
      </c>
      <c r="EE706">
        <v>2.4</v>
      </c>
      <c r="EF706">
        <v>3.4</v>
      </c>
      <c r="EG706">
        <v>12.6</v>
      </c>
      <c r="EH706">
        <v>2.5</v>
      </c>
      <c r="EI706">
        <v>4</v>
      </c>
      <c r="EJ706">
        <v>3</v>
      </c>
      <c r="EK706">
        <v>1.6</v>
      </c>
      <c r="EL706">
        <v>2.8</v>
      </c>
      <c r="EM706">
        <v>2.6</v>
      </c>
      <c r="EN706">
        <v>0.9</v>
      </c>
      <c r="EO706">
        <v>3</v>
      </c>
      <c r="EP706">
        <v>1.9</v>
      </c>
      <c r="EQ706">
        <v>1.7</v>
      </c>
      <c r="ER706">
        <v>56.2</v>
      </c>
      <c r="ES706">
        <v>20.8</v>
      </c>
      <c r="ET706">
        <v>4.5999999999999996</v>
      </c>
      <c r="EU706">
        <v>65.599999999999994</v>
      </c>
      <c r="EV706">
        <v>12.3</v>
      </c>
      <c r="EW706">
        <v>20.9</v>
      </c>
      <c r="EX706">
        <v>1.7</v>
      </c>
      <c r="EY706">
        <v>2</v>
      </c>
      <c r="EZ706">
        <v>7.1</v>
      </c>
      <c r="FA706">
        <v>8.5</v>
      </c>
      <c r="FB706">
        <v>11</v>
      </c>
      <c r="FC706">
        <v>4.3</v>
      </c>
      <c r="FD706">
        <v>2.2000000000000002</v>
      </c>
      <c r="FE706">
        <v>9.5</v>
      </c>
      <c r="FF706">
        <v>5.5</v>
      </c>
      <c r="FG706">
        <v>2.5</v>
      </c>
      <c r="FH706">
        <v>1.5</v>
      </c>
      <c r="FI706">
        <v>2.2000000000000002</v>
      </c>
      <c r="FJ706">
        <v>2.4</v>
      </c>
      <c r="FK706">
        <v>14.9</v>
      </c>
      <c r="FL706">
        <v>9.1999999999999993</v>
      </c>
      <c r="FM706">
        <v>2.6</v>
      </c>
      <c r="FN706">
        <v>4.4000000000000004</v>
      </c>
      <c r="FO706">
        <v>10.5</v>
      </c>
      <c r="FP706">
        <v>8.1999999999999993</v>
      </c>
      <c r="FQ706">
        <v>1.8</v>
      </c>
      <c r="FR706">
        <v>1.3</v>
      </c>
      <c r="FS706">
        <v>93</v>
      </c>
      <c r="FZ706" s="68" t="s">
        <v>1872</v>
      </c>
      <c r="GA706" s="68" t="s">
        <v>1871</v>
      </c>
      <c r="GB706" s="68" t="s">
        <v>1512</v>
      </c>
      <c r="GC706" s="68" t="s">
        <v>2364</v>
      </c>
    </row>
    <row r="710" spans="1:185" x14ac:dyDescent="0.25">
      <c r="A710" t="s">
        <v>1515</v>
      </c>
      <c r="B710">
        <v>319389</v>
      </c>
      <c r="C710">
        <v>13698</v>
      </c>
      <c r="D710">
        <v>67986</v>
      </c>
      <c r="E710">
        <v>1935</v>
      </c>
      <c r="F710">
        <v>189607</v>
      </c>
      <c r="G710">
        <v>11670</v>
      </c>
      <c r="H710">
        <v>61796</v>
      </c>
      <c r="I710">
        <v>93</v>
      </c>
      <c r="J710">
        <v>19990</v>
      </c>
      <c r="K710">
        <v>314</v>
      </c>
      <c r="L710">
        <v>47996</v>
      </c>
      <c r="M710">
        <v>1621</v>
      </c>
      <c r="N710">
        <v>32214</v>
      </c>
      <c r="O710">
        <v>2024</v>
      </c>
      <c r="P710">
        <v>31505</v>
      </c>
      <c r="Q710">
        <v>2736</v>
      </c>
      <c r="R710">
        <v>34964</v>
      </c>
      <c r="S710">
        <v>2198</v>
      </c>
      <c r="T710">
        <v>40069</v>
      </c>
      <c r="U710">
        <v>2725</v>
      </c>
      <c r="V710">
        <v>50855</v>
      </c>
      <c r="W710">
        <v>1987</v>
      </c>
      <c r="X710">
        <v>160851</v>
      </c>
      <c r="Y710">
        <v>8154</v>
      </c>
      <c r="Z710">
        <v>158538</v>
      </c>
      <c r="AA710">
        <v>5544</v>
      </c>
      <c r="AB710">
        <v>295517</v>
      </c>
      <c r="AC710">
        <v>11413</v>
      </c>
      <c r="AD710">
        <v>3361</v>
      </c>
      <c r="AE710">
        <v>322</v>
      </c>
      <c r="AF710">
        <v>8370</v>
      </c>
      <c r="AG710">
        <v>1144</v>
      </c>
      <c r="AH710">
        <v>2575</v>
      </c>
      <c r="AI710">
        <v>104</v>
      </c>
      <c r="AJ710">
        <v>929</v>
      </c>
      <c r="AK710">
        <v>68</v>
      </c>
      <c r="AL710">
        <v>8482</v>
      </c>
      <c r="AM710">
        <v>641</v>
      </c>
      <c r="AN710">
        <v>4801</v>
      </c>
      <c r="AO710">
        <v>276</v>
      </c>
      <c r="AP710">
        <v>292518</v>
      </c>
      <c r="AQ710">
        <v>11321</v>
      </c>
      <c r="AR710">
        <v>46782</v>
      </c>
      <c r="AS710">
        <v>1541</v>
      </c>
      <c r="AT710">
        <v>272607</v>
      </c>
      <c r="AU710">
        <v>12157</v>
      </c>
      <c r="AV710">
        <v>312588</v>
      </c>
      <c r="AW710">
        <v>13449</v>
      </c>
      <c r="AX710">
        <v>6801</v>
      </c>
      <c r="AY710">
        <v>249</v>
      </c>
      <c r="AZ710">
        <v>3699</v>
      </c>
      <c r="BA710">
        <v>70</v>
      </c>
      <c r="BB710">
        <v>3102</v>
      </c>
      <c r="BC710">
        <v>179</v>
      </c>
      <c r="BD710">
        <v>12634</v>
      </c>
      <c r="BE710">
        <v>916</v>
      </c>
      <c r="BF710">
        <v>65149</v>
      </c>
      <c r="BG710">
        <v>3729</v>
      </c>
      <c r="BH710">
        <v>82864</v>
      </c>
      <c r="BI710">
        <v>3946</v>
      </c>
      <c r="BJ710">
        <v>58542</v>
      </c>
      <c r="BK710">
        <v>1148</v>
      </c>
      <c r="BL710">
        <v>147879</v>
      </c>
      <c r="BM710">
        <v>9150</v>
      </c>
      <c r="BN710">
        <v>140993</v>
      </c>
      <c r="BO710">
        <v>8159</v>
      </c>
      <c r="BP710">
        <v>6886</v>
      </c>
      <c r="BQ710">
        <v>991</v>
      </c>
      <c r="BR710">
        <v>41728</v>
      </c>
      <c r="BS710">
        <v>2520</v>
      </c>
      <c r="BT710">
        <v>93332</v>
      </c>
      <c r="BU710">
        <v>4827</v>
      </c>
      <c r="BV710">
        <v>62164</v>
      </c>
      <c r="BW710">
        <v>4665</v>
      </c>
      <c r="BX710">
        <v>34111</v>
      </c>
      <c r="BY710">
        <v>2178</v>
      </c>
      <c r="BZ710">
        <v>44494</v>
      </c>
      <c r="CA710">
        <v>3259</v>
      </c>
      <c r="CB710">
        <v>64347</v>
      </c>
      <c r="CC710">
        <v>4383</v>
      </c>
      <c r="CD710">
        <v>137043</v>
      </c>
      <c r="CE710">
        <v>6783</v>
      </c>
      <c r="CF710">
        <v>112336</v>
      </c>
      <c r="CG710">
        <v>2344</v>
      </c>
      <c r="CH710">
        <v>13698</v>
      </c>
      <c r="CI710">
        <v>305691</v>
      </c>
      <c r="CJ710">
        <v>233867</v>
      </c>
      <c r="CK710">
        <v>130231</v>
      </c>
      <c r="CL710">
        <v>298224</v>
      </c>
      <c r="CM710">
        <v>10587</v>
      </c>
      <c r="CN710">
        <v>2331</v>
      </c>
      <c r="CO710">
        <v>4707</v>
      </c>
      <c r="CP710">
        <v>10740</v>
      </c>
      <c r="CQ710">
        <v>12522</v>
      </c>
      <c r="CR710">
        <v>3127</v>
      </c>
      <c r="CS710">
        <v>17989</v>
      </c>
      <c r="CT710">
        <v>8668</v>
      </c>
      <c r="CU710">
        <v>1826</v>
      </c>
      <c r="CV710">
        <v>8397</v>
      </c>
      <c r="CW710">
        <v>10182</v>
      </c>
      <c r="CX710">
        <v>44520</v>
      </c>
      <c r="CY710">
        <v>17494</v>
      </c>
      <c r="CZ710">
        <v>6258</v>
      </c>
      <c r="DA710">
        <v>7897</v>
      </c>
      <c r="DB710">
        <v>8005</v>
      </c>
      <c r="DC710">
        <v>5235</v>
      </c>
      <c r="DD710">
        <v>14420</v>
      </c>
      <c r="DE710">
        <v>55395</v>
      </c>
      <c r="DF710">
        <v>84174</v>
      </c>
      <c r="DG710">
        <v>66869</v>
      </c>
      <c r="DH710">
        <v>21006</v>
      </c>
      <c r="DI710">
        <v>5888</v>
      </c>
      <c r="DJ710">
        <v>3499</v>
      </c>
      <c r="DK710">
        <v>11417</v>
      </c>
      <c r="DL710">
        <v>7019</v>
      </c>
      <c r="DM710">
        <v>276020</v>
      </c>
      <c r="DN710">
        <v>45459</v>
      </c>
      <c r="DO710">
        <v>103823</v>
      </c>
      <c r="DP710">
        <v>35746</v>
      </c>
      <c r="DQ710">
        <v>4577</v>
      </c>
      <c r="DR710">
        <v>3667</v>
      </c>
      <c r="DS710">
        <v>4229</v>
      </c>
      <c r="DT710">
        <v>3924</v>
      </c>
      <c r="DU710">
        <v>3434</v>
      </c>
      <c r="DV710">
        <v>12825</v>
      </c>
      <c r="DW710">
        <v>139569</v>
      </c>
      <c r="DX710" t="s">
        <v>1515</v>
      </c>
      <c r="DY710" t="s">
        <v>700</v>
      </c>
      <c r="DZ710" t="s">
        <v>700</v>
      </c>
      <c r="EA710" t="s">
        <v>700</v>
      </c>
      <c r="EB710" t="s">
        <v>1515</v>
      </c>
      <c r="EC710" t="s">
        <v>700</v>
      </c>
      <c r="ED710" t="s">
        <v>700</v>
      </c>
      <c r="EE710" t="s">
        <v>700</v>
      </c>
      <c r="EF710" t="s">
        <v>700</v>
      </c>
      <c r="EG710" t="s">
        <v>700</v>
      </c>
      <c r="EH710" t="s">
        <v>700</v>
      </c>
      <c r="EI710" t="s">
        <v>700</v>
      </c>
      <c r="EJ710" t="s">
        <v>700</v>
      </c>
      <c r="EK710" t="s">
        <v>700</v>
      </c>
      <c r="EL710" t="s">
        <v>700</v>
      </c>
      <c r="EM710" t="s">
        <v>700</v>
      </c>
      <c r="EN710" t="s">
        <v>700</v>
      </c>
      <c r="EO710" t="s">
        <v>700</v>
      </c>
      <c r="EP710" t="s">
        <v>700</v>
      </c>
      <c r="EQ710" t="s">
        <v>700</v>
      </c>
      <c r="ER710" t="s">
        <v>700</v>
      </c>
      <c r="ES710" t="s">
        <v>700</v>
      </c>
      <c r="ET710" t="s">
        <v>700</v>
      </c>
      <c r="EU710" t="s">
        <v>700</v>
      </c>
      <c r="EV710" t="s">
        <v>700</v>
      </c>
      <c r="EW710" t="s">
        <v>700</v>
      </c>
      <c r="EX710" t="s">
        <v>700</v>
      </c>
      <c r="EY710" t="s">
        <v>700</v>
      </c>
      <c r="EZ710" t="s">
        <v>700</v>
      </c>
      <c r="FA710" t="s">
        <v>700</v>
      </c>
      <c r="FB710" t="s">
        <v>700</v>
      </c>
      <c r="FC710" t="s">
        <v>700</v>
      </c>
      <c r="FD710" t="s">
        <v>700</v>
      </c>
      <c r="FE710" t="s">
        <v>700</v>
      </c>
      <c r="FF710" t="s">
        <v>700</v>
      </c>
      <c r="FG710" t="s">
        <v>700</v>
      </c>
      <c r="FH710" t="s">
        <v>700</v>
      </c>
      <c r="FI710" t="s">
        <v>700</v>
      </c>
      <c r="FJ710" t="s">
        <v>700</v>
      </c>
      <c r="FK710" t="s">
        <v>700</v>
      </c>
      <c r="FL710" t="s">
        <v>700</v>
      </c>
      <c r="FM710" t="s">
        <v>700</v>
      </c>
      <c r="FN710" t="s">
        <v>700</v>
      </c>
      <c r="FO710" t="s">
        <v>700</v>
      </c>
      <c r="FP710" t="s">
        <v>700</v>
      </c>
      <c r="FQ710" t="s">
        <v>700</v>
      </c>
      <c r="FR710" t="s">
        <v>700</v>
      </c>
      <c r="FS710" t="s">
        <v>700</v>
      </c>
      <c r="FZ710" t="s">
        <v>700</v>
      </c>
      <c r="GA710" t="s">
        <v>700</v>
      </c>
      <c r="GB710" t="s">
        <v>700</v>
      </c>
      <c r="GC710" t="s">
        <v>1864</v>
      </c>
    </row>
    <row r="711" spans="1:185" x14ac:dyDescent="0.25">
      <c r="A711" t="s">
        <v>1516</v>
      </c>
      <c r="B711">
        <v>418123</v>
      </c>
      <c r="C711">
        <v>14194</v>
      </c>
      <c r="D711">
        <v>115132</v>
      </c>
      <c r="E711">
        <v>2373</v>
      </c>
      <c r="F711">
        <v>252032</v>
      </c>
      <c r="G711">
        <v>11801</v>
      </c>
      <c r="H711">
        <v>50959</v>
      </c>
      <c r="I711">
        <v>20</v>
      </c>
      <c r="J711">
        <v>34403</v>
      </c>
      <c r="K711">
        <v>817</v>
      </c>
      <c r="L711">
        <v>80729</v>
      </c>
      <c r="M711">
        <v>1556</v>
      </c>
      <c r="N711">
        <v>43040</v>
      </c>
      <c r="O711">
        <v>2619</v>
      </c>
      <c r="P711">
        <v>48133</v>
      </c>
      <c r="Q711">
        <v>3185</v>
      </c>
      <c r="R711">
        <v>54321</v>
      </c>
      <c r="S711">
        <v>2078</v>
      </c>
      <c r="T711">
        <v>56584</v>
      </c>
      <c r="U711">
        <v>2138</v>
      </c>
      <c r="V711">
        <v>49954</v>
      </c>
      <c r="W711">
        <v>1781</v>
      </c>
      <c r="X711">
        <v>210440</v>
      </c>
      <c r="Y711">
        <v>8446</v>
      </c>
      <c r="Z711">
        <v>207683</v>
      </c>
      <c r="AA711">
        <v>5748</v>
      </c>
      <c r="AB711">
        <v>384447</v>
      </c>
      <c r="AC711">
        <v>12031</v>
      </c>
      <c r="AD711">
        <v>13748</v>
      </c>
      <c r="AE711">
        <v>689</v>
      </c>
      <c r="AF711">
        <v>1336</v>
      </c>
      <c r="AG711">
        <v>105</v>
      </c>
      <c r="AH711">
        <v>6492</v>
      </c>
      <c r="AI711">
        <v>287</v>
      </c>
      <c r="AJ711">
        <v>4231</v>
      </c>
      <c r="AK711">
        <v>529</v>
      </c>
      <c r="AL711">
        <v>7845</v>
      </c>
      <c r="AM711">
        <v>553</v>
      </c>
      <c r="AN711">
        <v>11908</v>
      </c>
      <c r="AO711">
        <v>1482</v>
      </c>
      <c r="AP711">
        <v>377552</v>
      </c>
      <c r="AQ711">
        <v>11196</v>
      </c>
      <c r="AR711">
        <v>41850</v>
      </c>
      <c r="AS711">
        <v>1054</v>
      </c>
      <c r="AT711">
        <v>376273</v>
      </c>
      <c r="AU711">
        <v>13140</v>
      </c>
      <c r="AV711">
        <v>399512</v>
      </c>
      <c r="AW711">
        <v>12499</v>
      </c>
      <c r="AX711">
        <v>18611</v>
      </c>
      <c r="AY711">
        <v>1695</v>
      </c>
      <c r="AZ711">
        <v>8076</v>
      </c>
      <c r="BA711">
        <v>408</v>
      </c>
      <c r="BB711">
        <v>10535</v>
      </c>
      <c r="BC711">
        <v>1287</v>
      </c>
      <c r="BD711">
        <v>16637</v>
      </c>
      <c r="BE711">
        <v>1393</v>
      </c>
      <c r="BF711">
        <v>74043</v>
      </c>
      <c r="BG711">
        <v>2897</v>
      </c>
      <c r="BH711">
        <v>97412</v>
      </c>
      <c r="BI711">
        <v>3617</v>
      </c>
      <c r="BJ711">
        <v>71859</v>
      </c>
      <c r="BK711">
        <v>1295</v>
      </c>
      <c r="BL711">
        <v>218162</v>
      </c>
      <c r="BM711">
        <v>9887</v>
      </c>
      <c r="BN711">
        <v>210390</v>
      </c>
      <c r="BO711">
        <v>8781</v>
      </c>
      <c r="BP711">
        <v>7772</v>
      </c>
      <c r="BQ711">
        <v>1106</v>
      </c>
      <c r="BR711">
        <v>33870</v>
      </c>
      <c r="BS711">
        <v>1914</v>
      </c>
      <c r="BT711">
        <v>151054</v>
      </c>
      <c r="BU711">
        <v>5152</v>
      </c>
      <c r="BV711">
        <v>72934</v>
      </c>
      <c r="BW711">
        <v>4648</v>
      </c>
      <c r="BX711">
        <v>28044</v>
      </c>
      <c r="BY711">
        <v>2001</v>
      </c>
      <c r="BZ711">
        <v>36759</v>
      </c>
      <c r="CA711">
        <v>2618</v>
      </c>
      <c r="CB711">
        <v>57070</v>
      </c>
      <c r="CC711">
        <v>4031</v>
      </c>
      <c r="CD711">
        <v>172612</v>
      </c>
      <c r="CE711">
        <v>6806</v>
      </c>
      <c r="CF711">
        <v>181245</v>
      </c>
      <c r="CG711">
        <v>3152</v>
      </c>
      <c r="CH711">
        <v>14194</v>
      </c>
      <c r="CI711">
        <v>403929</v>
      </c>
      <c r="CJ711">
        <v>334961</v>
      </c>
      <c r="CK711">
        <v>120422</v>
      </c>
      <c r="CL711">
        <v>368468</v>
      </c>
      <c r="CM711">
        <v>25516</v>
      </c>
      <c r="CN711">
        <v>9857</v>
      </c>
      <c r="CO711">
        <v>5246</v>
      </c>
      <c r="CP711">
        <v>19365</v>
      </c>
      <c r="CQ711">
        <v>34355</v>
      </c>
      <c r="CR711">
        <v>7659</v>
      </c>
      <c r="CS711">
        <v>27601</v>
      </c>
      <c r="CT711">
        <v>11742</v>
      </c>
      <c r="CU711">
        <v>2702</v>
      </c>
      <c r="CV711">
        <v>14028</v>
      </c>
      <c r="CW711">
        <v>18023</v>
      </c>
      <c r="CX711">
        <v>54463</v>
      </c>
      <c r="CY711">
        <v>16235</v>
      </c>
      <c r="CZ711">
        <v>10171</v>
      </c>
      <c r="DA711">
        <v>6657</v>
      </c>
      <c r="DB711">
        <v>5700</v>
      </c>
      <c r="DC711">
        <v>3742</v>
      </c>
      <c r="DD711">
        <v>11140</v>
      </c>
      <c r="DE711">
        <v>46144</v>
      </c>
      <c r="DF711">
        <v>107947</v>
      </c>
      <c r="DG711">
        <v>86552</v>
      </c>
      <c r="DH711">
        <v>37805</v>
      </c>
      <c r="DI711">
        <v>8215</v>
      </c>
      <c r="DJ711">
        <v>4606</v>
      </c>
      <c r="DK711">
        <v>13180</v>
      </c>
      <c r="DL711">
        <v>8499</v>
      </c>
      <c r="DM711">
        <v>356685</v>
      </c>
      <c r="DN711">
        <v>58780</v>
      </c>
      <c r="DO711">
        <v>116275</v>
      </c>
      <c r="DP711">
        <v>37816</v>
      </c>
      <c r="DQ711">
        <v>5614</v>
      </c>
      <c r="DR711">
        <v>5152</v>
      </c>
      <c r="DS711">
        <v>5134</v>
      </c>
      <c r="DT711">
        <v>3972</v>
      </c>
      <c r="DU711">
        <v>3395</v>
      </c>
      <c r="DV711">
        <v>12474</v>
      </c>
      <c r="DW711">
        <v>154091</v>
      </c>
      <c r="DX711" t="s">
        <v>1516</v>
      </c>
      <c r="DY711" t="s">
        <v>700</v>
      </c>
      <c r="DZ711" t="s">
        <v>700</v>
      </c>
      <c r="EA711" t="s">
        <v>700</v>
      </c>
      <c r="EB711" t="s">
        <v>1516</v>
      </c>
      <c r="EC711" t="s">
        <v>700</v>
      </c>
      <c r="ED711" t="s">
        <v>700</v>
      </c>
      <c r="EE711" t="s">
        <v>700</v>
      </c>
      <c r="EF711" t="s">
        <v>700</v>
      </c>
      <c r="EG711" t="s">
        <v>700</v>
      </c>
      <c r="EH711" t="s">
        <v>700</v>
      </c>
      <c r="EI711" t="s">
        <v>700</v>
      </c>
      <c r="EJ711" t="s">
        <v>700</v>
      </c>
      <c r="EK711" t="s">
        <v>700</v>
      </c>
      <c r="EL711" t="s">
        <v>700</v>
      </c>
      <c r="EM711" t="s">
        <v>700</v>
      </c>
      <c r="EN711" t="s">
        <v>700</v>
      </c>
      <c r="EO711" t="s">
        <v>700</v>
      </c>
      <c r="EP711" t="s">
        <v>700</v>
      </c>
      <c r="EQ711" t="s">
        <v>700</v>
      </c>
      <c r="ER711" t="s">
        <v>700</v>
      </c>
      <c r="ES711" t="s">
        <v>700</v>
      </c>
      <c r="ET711" t="s">
        <v>700</v>
      </c>
      <c r="EU711" t="s">
        <v>700</v>
      </c>
      <c r="EV711" t="s">
        <v>700</v>
      </c>
      <c r="EW711" t="s">
        <v>700</v>
      </c>
      <c r="EX711" t="s">
        <v>700</v>
      </c>
      <c r="EY711" t="s">
        <v>700</v>
      </c>
      <c r="EZ711" t="s">
        <v>700</v>
      </c>
      <c r="FA711" t="s">
        <v>700</v>
      </c>
      <c r="FB711" t="s">
        <v>700</v>
      </c>
      <c r="FC711" t="s">
        <v>700</v>
      </c>
      <c r="FD711" t="s">
        <v>700</v>
      </c>
      <c r="FE711" t="s">
        <v>700</v>
      </c>
      <c r="FF711" t="s">
        <v>700</v>
      </c>
      <c r="FG711" t="s">
        <v>700</v>
      </c>
      <c r="FH711" t="s">
        <v>700</v>
      </c>
      <c r="FI711" t="s">
        <v>700</v>
      </c>
      <c r="FJ711" t="s">
        <v>700</v>
      </c>
      <c r="FK711" t="s">
        <v>700</v>
      </c>
      <c r="FL711" t="s">
        <v>700</v>
      </c>
      <c r="FM711" t="s">
        <v>700</v>
      </c>
      <c r="FN711" t="s">
        <v>700</v>
      </c>
      <c r="FO711" t="s">
        <v>700</v>
      </c>
      <c r="FP711" t="s">
        <v>700</v>
      </c>
      <c r="FQ711" t="s">
        <v>700</v>
      </c>
      <c r="FR711" t="s">
        <v>700</v>
      </c>
      <c r="FS711" t="s">
        <v>700</v>
      </c>
      <c r="FZ711" t="s">
        <v>700</v>
      </c>
      <c r="GA711" t="s">
        <v>700</v>
      </c>
      <c r="GB711" t="s">
        <v>700</v>
      </c>
      <c r="GC711" t="s">
        <v>1864</v>
      </c>
    </row>
    <row r="712" spans="1:185" x14ac:dyDescent="0.25">
      <c r="A712" t="s">
        <v>1517</v>
      </c>
      <c r="B712">
        <v>160695</v>
      </c>
      <c r="C712">
        <v>7776</v>
      </c>
      <c r="D712">
        <v>39455</v>
      </c>
      <c r="E712">
        <v>1461</v>
      </c>
      <c r="F712">
        <v>95114</v>
      </c>
      <c r="G712">
        <v>6269</v>
      </c>
      <c r="H712">
        <v>26126</v>
      </c>
      <c r="I712">
        <v>46</v>
      </c>
      <c r="J712">
        <v>11352</v>
      </c>
      <c r="K712">
        <v>474</v>
      </c>
      <c r="L712">
        <v>28103</v>
      </c>
      <c r="M712">
        <v>987</v>
      </c>
      <c r="N712">
        <v>11759</v>
      </c>
      <c r="O712">
        <v>845</v>
      </c>
      <c r="P712">
        <v>16919</v>
      </c>
      <c r="Q712">
        <v>1830</v>
      </c>
      <c r="R712">
        <v>19300</v>
      </c>
      <c r="S712">
        <v>1012</v>
      </c>
      <c r="T712">
        <v>23455</v>
      </c>
      <c r="U712">
        <v>1484</v>
      </c>
      <c r="V712">
        <v>23681</v>
      </c>
      <c r="W712">
        <v>1098</v>
      </c>
      <c r="X712">
        <v>81661</v>
      </c>
      <c r="Y712">
        <v>4604</v>
      </c>
      <c r="Z712">
        <v>79034</v>
      </c>
      <c r="AA712">
        <v>3172</v>
      </c>
      <c r="AB712">
        <v>152179</v>
      </c>
      <c r="AC712">
        <v>6869</v>
      </c>
      <c r="AD712">
        <v>793</v>
      </c>
      <c r="AE712">
        <v>26</v>
      </c>
      <c r="AF712">
        <v>2304</v>
      </c>
      <c r="AG712">
        <v>354</v>
      </c>
      <c r="AH712">
        <v>1456</v>
      </c>
      <c r="AI712">
        <v>50</v>
      </c>
      <c r="AJ712">
        <v>532</v>
      </c>
      <c r="AK712">
        <v>79</v>
      </c>
      <c r="AL712">
        <v>3391</v>
      </c>
      <c r="AM712">
        <v>378</v>
      </c>
      <c r="AN712">
        <v>3310</v>
      </c>
      <c r="AO712">
        <v>303</v>
      </c>
      <c r="AP712">
        <v>149799</v>
      </c>
      <c r="AQ712">
        <v>6671</v>
      </c>
      <c r="AR712">
        <v>22949</v>
      </c>
      <c r="AS712">
        <v>780</v>
      </c>
      <c r="AT712">
        <v>137746</v>
      </c>
      <c r="AU712">
        <v>6996</v>
      </c>
      <c r="AV712">
        <v>158325</v>
      </c>
      <c r="AW712">
        <v>7571</v>
      </c>
      <c r="AX712">
        <v>2370</v>
      </c>
      <c r="AY712">
        <v>205</v>
      </c>
      <c r="AZ712">
        <v>1489</v>
      </c>
      <c r="BA712">
        <v>43</v>
      </c>
      <c r="BB712">
        <v>881</v>
      </c>
      <c r="BC712">
        <v>162</v>
      </c>
      <c r="BD712">
        <v>8818</v>
      </c>
      <c r="BE712">
        <v>830</v>
      </c>
      <c r="BF712">
        <v>38956</v>
      </c>
      <c r="BG712">
        <v>2316</v>
      </c>
      <c r="BH712">
        <v>42249</v>
      </c>
      <c r="BI712">
        <v>1856</v>
      </c>
      <c r="BJ712">
        <v>19458</v>
      </c>
      <c r="BK712">
        <v>468</v>
      </c>
      <c r="BL712">
        <v>78015</v>
      </c>
      <c r="BM712">
        <v>4770</v>
      </c>
      <c r="BN712">
        <v>74397</v>
      </c>
      <c r="BO712">
        <v>4276</v>
      </c>
      <c r="BP712">
        <v>3618</v>
      </c>
      <c r="BQ712">
        <v>494</v>
      </c>
      <c r="BR712">
        <v>17099</v>
      </c>
      <c r="BS712">
        <v>1499</v>
      </c>
      <c r="BT712">
        <v>53671</v>
      </c>
      <c r="BU712">
        <v>2755</v>
      </c>
      <c r="BV712">
        <v>26833</v>
      </c>
      <c r="BW712">
        <v>2137</v>
      </c>
      <c r="BX712">
        <v>14610</v>
      </c>
      <c r="BY712">
        <v>1377</v>
      </c>
      <c r="BZ712">
        <v>13889</v>
      </c>
      <c r="CA712">
        <v>1445</v>
      </c>
      <c r="CB712">
        <v>23796</v>
      </c>
      <c r="CC712">
        <v>2267</v>
      </c>
      <c r="CD712">
        <v>71573</v>
      </c>
      <c r="CE712">
        <v>3861</v>
      </c>
      <c r="CF712">
        <v>64478</v>
      </c>
      <c r="CG712">
        <v>1509</v>
      </c>
      <c r="CH712">
        <v>7776</v>
      </c>
      <c r="CI712">
        <v>152919</v>
      </c>
      <c r="CJ712">
        <v>119948</v>
      </c>
      <c r="CK712">
        <v>59422</v>
      </c>
      <c r="CL712">
        <v>150460</v>
      </c>
      <c r="CM712">
        <v>4808</v>
      </c>
      <c r="CN712">
        <v>873</v>
      </c>
      <c r="CO712">
        <v>1651</v>
      </c>
      <c r="CP712">
        <v>8811</v>
      </c>
      <c r="CQ712">
        <v>12068</v>
      </c>
      <c r="CR712">
        <v>1676</v>
      </c>
      <c r="CS712">
        <v>9057</v>
      </c>
      <c r="CT712">
        <v>3918</v>
      </c>
      <c r="CU712">
        <v>671</v>
      </c>
      <c r="CV712">
        <v>3532</v>
      </c>
      <c r="CW712">
        <v>5154</v>
      </c>
      <c r="CX712">
        <v>19706</v>
      </c>
      <c r="CY712">
        <v>7254</v>
      </c>
      <c r="CZ712">
        <v>3812</v>
      </c>
      <c r="DA712">
        <v>3849</v>
      </c>
      <c r="DB712">
        <v>2710</v>
      </c>
      <c r="DC712">
        <v>1893</v>
      </c>
      <c r="DD712">
        <v>5403</v>
      </c>
      <c r="DE712">
        <v>19107</v>
      </c>
      <c r="DF712">
        <v>42972</v>
      </c>
      <c r="DG712">
        <v>33783</v>
      </c>
      <c r="DH712">
        <v>11857</v>
      </c>
      <c r="DI712">
        <v>3519</v>
      </c>
      <c r="DJ712">
        <v>2113</v>
      </c>
      <c r="DK712">
        <v>5670</v>
      </c>
      <c r="DL712">
        <v>3217</v>
      </c>
      <c r="DM712">
        <v>141891</v>
      </c>
      <c r="DN712">
        <v>20812</v>
      </c>
      <c r="DO712">
        <v>50800</v>
      </c>
      <c r="DP712">
        <v>11279</v>
      </c>
      <c r="DQ712">
        <v>1347</v>
      </c>
      <c r="DR712">
        <v>1179</v>
      </c>
      <c r="DS712">
        <v>1459</v>
      </c>
      <c r="DT712">
        <v>1492</v>
      </c>
      <c r="DU712">
        <v>1088</v>
      </c>
      <c r="DV712">
        <v>3612</v>
      </c>
      <c r="DW712">
        <v>62079</v>
      </c>
      <c r="DX712" t="s">
        <v>1517</v>
      </c>
      <c r="DY712" t="s">
        <v>700</v>
      </c>
      <c r="DZ712" t="s">
        <v>700</v>
      </c>
      <c r="EA712" t="s">
        <v>700</v>
      </c>
      <c r="EB712" t="s">
        <v>1517</v>
      </c>
      <c r="EC712" t="s">
        <v>700</v>
      </c>
      <c r="ED712" t="s">
        <v>700</v>
      </c>
      <c r="EE712" t="s">
        <v>700</v>
      </c>
      <c r="EF712" t="s">
        <v>700</v>
      </c>
      <c r="EG712" t="s">
        <v>700</v>
      </c>
      <c r="EH712" t="s">
        <v>700</v>
      </c>
      <c r="EI712" t="s">
        <v>700</v>
      </c>
      <c r="EJ712" t="s">
        <v>700</v>
      </c>
      <c r="EK712" t="s">
        <v>700</v>
      </c>
      <c r="EL712" t="s">
        <v>700</v>
      </c>
      <c r="EM712" t="s">
        <v>700</v>
      </c>
      <c r="EN712" t="s">
        <v>700</v>
      </c>
      <c r="EO712" t="s">
        <v>700</v>
      </c>
      <c r="EP712" t="s">
        <v>700</v>
      </c>
      <c r="EQ712" t="s">
        <v>700</v>
      </c>
      <c r="ER712" t="s">
        <v>700</v>
      </c>
      <c r="ES712" t="s">
        <v>700</v>
      </c>
      <c r="ET712" t="s">
        <v>700</v>
      </c>
      <c r="EU712" t="s">
        <v>700</v>
      </c>
      <c r="EV712" t="s">
        <v>700</v>
      </c>
      <c r="EW712" t="s">
        <v>700</v>
      </c>
      <c r="EX712" t="s">
        <v>700</v>
      </c>
      <c r="EY712" t="s">
        <v>700</v>
      </c>
      <c r="EZ712" t="s">
        <v>700</v>
      </c>
      <c r="FA712" t="s">
        <v>700</v>
      </c>
      <c r="FB712" t="s">
        <v>700</v>
      </c>
      <c r="FC712" t="s">
        <v>700</v>
      </c>
      <c r="FD712" t="s">
        <v>700</v>
      </c>
      <c r="FE712" t="s">
        <v>700</v>
      </c>
      <c r="FF712" t="s">
        <v>700</v>
      </c>
      <c r="FG712" t="s">
        <v>700</v>
      </c>
      <c r="FH712" t="s">
        <v>700</v>
      </c>
      <c r="FI712" t="s">
        <v>700</v>
      </c>
      <c r="FJ712" t="s">
        <v>700</v>
      </c>
      <c r="FK712" t="s">
        <v>700</v>
      </c>
      <c r="FL712" t="s">
        <v>700</v>
      </c>
      <c r="FM712" t="s">
        <v>700</v>
      </c>
      <c r="FN712" t="s">
        <v>700</v>
      </c>
      <c r="FO712" t="s">
        <v>700</v>
      </c>
      <c r="FP712" t="s">
        <v>700</v>
      </c>
      <c r="FQ712" t="s">
        <v>700</v>
      </c>
      <c r="FR712" t="s">
        <v>700</v>
      </c>
      <c r="FS712" t="s">
        <v>700</v>
      </c>
      <c r="FZ712" t="s">
        <v>700</v>
      </c>
      <c r="GA712" t="s">
        <v>700</v>
      </c>
      <c r="GB712" t="s">
        <v>700</v>
      </c>
      <c r="GC712" t="s">
        <v>1864</v>
      </c>
    </row>
    <row r="713" spans="1:185" x14ac:dyDescent="0.25">
      <c r="A713" t="s">
        <v>1518</v>
      </c>
      <c r="B713">
        <v>84272</v>
      </c>
      <c r="C713">
        <v>6991</v>
      </c>
      <c r="D713">
        <v>21799</v>
      </c>
      <c r="E713">
        <v>1924</v>
      </c>
      <c r="F713">
        <v>47267</v>
      </c>
      <c r="G713">
        <v>5019</v>
      </c>
      <c r="H713">
        <v>15206</v>
      </c>
      <c r="I713">
        <v>48</v>
      </c>
      <c r="J713">
        <v>6965</v>
      </c>
      <c r="K713">
        <v>597</v>
      </c>
      <c r="L713">
        <v>14834</v>
      </c>
      <c r="M713">
        <v>1327</v>
      </c>
      <c r="N713">
        <v>8421</v>
      </c>
      <c r="O713">
        <v>1057</v>
      </c>
      <c r="P713">
        <v>8384</v>
      </c>
      <c r="Q713">
        <v>1428</v>
      </c>
      <c r="R713">
        <v>8930</v>
      </c>
      <c r="S713">
        <v>816</v>
      </c>
      <c r="T713">
        <v>9651</v>
      </c>
      <c r="U713">
        <v>911</v>
      </c>
      <c r="V713">
        <v>11881</v>
      </c>
      <c r="W713">
        <v>807</v>
      </c>
      <c r="X713">
        <v>42322</v>
      </c>
      <c r="Y713">
        <v>3932</v>
      </c>
      <c r="Z713">
        <v>41950</v>
      </c>
      <c r="AA713">
        <v>3059</v>
      </c>
      <c r="AB713">
        <v>66327</v>
      </c>
      <c r="AC713">
        <v>3528</v>
      </c>
      <c r="AD713">
        <v>656</v>
      </c>
      <c r="AE713">
        <v>78</v>
      </c>
      <c r="AF713">
        <v>12949</v>
      </c>
      <c r="AG713">
        <v>2918</v>
      </c>
      <c r="AH713">
        <v>589</v>
      </c>
      <c r="AI713">
        <v>41</v>
      </c>
      <c r="AJ713">
        <v>212</v>
      </c>
      <c r="AK713">
        <v>104</v>
      </c>
      <c r="AL713">
        <v>3495</v>
      </c>
      <c r="AM713">
        <v>322</v>
      </c>
      <c r="AN713">
        <v>1943</v>
      </c>
      <c r="AO713">
        <v>338</v>
      </c>
      <c r="AP713">
        <v>65588</v>
      </c>
      <c r="AQ713">
        <v>3389</v>
      </c>
      <c r="AR713">
        <v>12008</v>
      </c>
      <c r="AS713">
        <v>511</v>
      </c>
      <c r="AT713">
        <v>72264</v>
      </c>
      <c r="AU713">
        <v>6480</v>
      </c>
      <c r="AV713">
        <v>83001</v>
      </c>
      <c r="AW713">
        <v>6782</v>
      </c>
      <c r="AX713">
        <v>1271</v>
      </c>
      <c r="AY713">
        <v>209</v>
      </c>
      <c r="AZ713">
        <v>569</v>
      </c>
      <c r="BA713">
        <v>30</v>
      </c>
      <c r="BB713">
        <v>702</v>
      </c>
      <c r="BC713">
        <v>179</v>
      </c>
      <c r="BD713">
        <v>4790</v>
      </c>
      <c r="BE713">
        <v>576</v>
      </c>
      <c r="BF713">
        <v>16533</v>
      </c>
      <c r="BG713">
        <v>1554</v>
      </c>
      <c r="BH713">
        <v>18972</v>
      </c>
      <c r="BI713">
        <v>1459</v>
      </c>
      <c r="BJ713">
        <v>13757</v>
      </c>
      <c r="BK713">
        <v>421</v>
      </c>
      <c r="BL713">
        <v>37468</v>
      </c>
      <c r="BM713">
        <v>3810</v>
      </c>
      <c r="BN713">
        <v>34999</v>
      </c>
      <c r="BO713">
        <v>3142</v>
      </c>
      <c r="BP713">
        <v>2469</v>
      </c>
      <c r="BQ713">
        <v>668</v>
      </c>
      <c r="BR713">
        <v>9799</v>
      </c>
      <c r="BS713">
        <v>1209</v>
      </c>
      <c r="BT713">
        <v>24002</v>
      </c>
      <c r="BU713">
        <v>1874</v>
      </c>
      <c r="BV713">
        <v>14862</v>
      </c>
      <c r="BW713">
        <v>1919</v>
      </c>
      <c r="BX713">
        <v>8403</v>
      </c>
      <c r="BY713">
        <v>1226</v>
      </c>
      <c r="BZ713">
        <v>13240</v>
      </c>
      <c r="CA713">
        <v>1848</v>
      </c>
      <c r="CB713">
        <v>20448</v>
      </c>
      <c r="CC713">
        <v>2610</v>
      </c>
      <c r="CD713">
        <v>37165</v>
      </c>
      <c r="CE713">
        <v>3328</v>
      </c>
      <c r="CF713">
        <v>24394</v>
      </c>
      <c r="CG713">
        <v>870</v>
      </c>
      <c r="CH713">
        <v>6991</v>
      </c>
      <c r="CI713">
        <v>77281</v>
      </c>
      <c r="CJ713">
        <v>52018</v>
      </c>
      <c r="CK713">
        <v>38426</v>
      </c>
      <c r="CL713">
        <v>76346</v>
      </c>
      <c r="CM713">
        <v>3008</v>
      </c>
      <c r="CN713">
        <v>638</v>
      </c>
      <c r="CO713">
        <v>1417</v>
      </c>
      <c r="CP713">
        <v>3391</v>
      </c>
      <c r="CQ713">
        <v>3498</v>
      </c>
      <c r="CR713">
        <v>756</v>
      </c>
      <c r="CS713">
        <v>4605</v>
      </c>
      <c r="CT713">
        <v>1631</v>
      </c>
      <c r="CU713">
        <v>517</v>
      </c>
      <c r="CV713">
        <v>1628</v>
      </c>
      <c r="CW713">
        <v>1624</v>
      </c>
      <c r="CX713">
        <v>11427</v>
      </c>
      <c r="CY713">
        <v>4303</v>
      </c>
      <c r="CZ713">
        <v>1624</v>
      </c>
      <c r="DA713">
        <v>2309</v>
      </c>
      <c r="DB713">
        <v>1747</v>
      </c>
      <c r="DC713">
        <v>1684</v>
      </c>
      <c r="DD713">
        <v>3987</v>
      </c>
      <c r="DE713">
        <v>11415</v>
      </c>
      <c r="DF713">
        <v>21542</v>
      </c>
      <c r="DG713">
        <v>16044</v>
      </c>
      <c r="DH713">
        <v>4929</v>
      </c>
      <c r="DI713">
        <v>1706</v>
      </c>
      <c r="DJ713">
        <v>985</v>
      </c>
      <c r="DK713">
        <v>3792</v>
      </c>
      <c r="DL713">
        <v>2393</v>
      </c>
      <c r="DM713">
        <v>71804</v>
      </c>
      <c r="DN713">
        <v>12029</v>
      </c>
      <c r="DO713">
        <v>24131</v>
      </c>
      <c r="DP713">
        <v>8826</v>
      </c>
      <c r="DQ713">
        <v>1134</v>
      </c>
      <c r="DR713">
        <v>1030</v>
      </c>
      <c r="DS713">
        <v>923</v>
      </c>
      <c r="DT713">
        <v>1003</v>
      </c>
      <c r="DU713">
        <v>593</v>
      </c>
      <c r="DV713">
        <v>3359</v>
      </c>
      <c r="DW713">
        <v>32957</v>
      </c>
      <c r="DX713" t="s">
        <v>1518</v>
      </c>
      <c r="DY713" t="s">
        <v>700</v>
      </c>
      <c r="DZ713" t="s">
        <v>700</v>
      </c>
      <c r="EA713" t="s">
        <v>700</v>
      </c>
      <c r="EB713" t="s">
        <v>1518</v>
      </c>
      <c r="EC713" t="s">
        <v>700</v>
      </c>
      <c r="ED713" t="s">
        <v>700</v>
      </c>
      <c r="EE713" t="s">
        <v>700</v>
      </c>
      <c r="EF713" t="s">
        <v>700</v>
      </c>
      <c r="EG713" t="s">
        <v>700</v>
      </c>
      <c r="EH713" t="s">
        <v>700</v>
      </c>
      <c r="EI713" t="s">
        <v>700</v>
      </c>
      <c r="EJ713" t="s">
        <v>700</v>
      </c>
      <c r="EK713" t="s">
        <v>700</v>
      </c>
      <c r="EL713" t="s">
        <v>700</v>
      </c>
      <c r="EM713" t="s">
        <v>700</v>
      </c>
      <c r="EN713" t="s">
        <v>700</v>
      </c>
      <c r="EO713" t="s">
        <v>700</v>
      </c>
      <c r="EP713" t="s">
        <v>700</v>
      </c>
      <c r="EQ713" t="s">
        <v>700</v>
      </c>
      <c r="ER713" t="s">
        <v>700</v>
      </c>
      <c r="ES713" t="s">
        <v>700</v>
      </c>
      <c r="ET713" t="s">
        <v>700</v>
      </c>
      <c r="EU713" t="s">
        <v>700</v>
      </c>
      <c r="EV713" t="s">
        <v>700</v>
      </c>
      <c r="EW713" t="s">
        <v>700</v>
      </c>
      <c r="EX713" t="s">
        <v>700</v>
      </c>
      <c r="EY713" t="s">
        <v>700</v>
      </c>
      <c r="EZ713" t="s">
        <v>700</v>
      </c>
      <c r="FA713" t="s">
        <v>700</v>
      </c>
      <c r="FB713" t="s">
        <v>700</v>
      </c>
      <c r="FC713" t="s">
        <v>700</v>
      </c>
      <c r="FD713" t="s">
        <v>700</v>
      </c>
      <c r="FE713" t="s">
        <v>700</v>
      </c>
      <c r="FF713" t="s">
        <v>700</v>
      </c>
      <c r="FG713" t="s">
        <v>700</v>
      </c>
      <c r="FH713" t="s">
        <v>700</v>
      </c>
      <c r="FI713" t="s">
        <v>700</v>
      </c>
      <c r="FJ713" t="s">
        <v>700</v>
      </c>
      <c r="FK713" t="s">
        <v>700</v>
      </c>
      <c r="FL713" t="s">
        <v>700</v>
      </c>
      <c r="FM713" t="s">
        <v>700</v>
      </c>
      <c r="FN713" t="s">
        <v>700</v>
      </c>
      <c r="FO713" t="s">
        <v>700</v>
      </c>
      <c r="FP713" t="s">
        <v>700</v>
      </c>
      <c r="FQ713" t="s">
        <v>700</v>
      </c>
      <c r="FR713" t="s">
        <v>700</v>
      </c>
      <c r="FS713" t="s">
        <v>700</v>
      </c>
      <c r="FZ713" t="s">
        <v>700</v>
      </c>
      <c r="GA713" t="s">
        <v>700</v>
      </c>
      <c r="GB713" t="s">
        <v>700</v>
      </c>
      <c r="GC713" t="s">
        <v>1864</v>
      </c>
    </row>
    <row r="714" spans="1:185" x14ac:dyDescent="0.25">
      <c r="A714" t="s">
        <v>1519</v>
      </c>
      <c r="B714">
        <v>162062</v>
      </c>
      <c r="C714">
        <v>9864</v>
      </c>
      <c r="D714">
        <v>38901</v>
      </c>
      <c r="E714">
        <v>2158</v>
      </c>
      <c r="F714">
        <v>89432</v>
      </c>
      <c r="G714">
        <v>7675</v>
      </c>
      <c r="H714">
        <v>33729</v>
      </c>
      <c r="I714">
        <v>31</v>
      </c>
      <c r="J714">
        <v>11748</v>
      </c>
      <c r="K714">
        <v>713</v>
      </c>
      <c r="L714">
        <v>27153</v>
      </c>
      <c r="M714">
        <v>1445</v>
      </c>
      <c r="N714">
        <v>11127</v>
      </c>
      <c r="O714">
        <v>1222</v>
      </c>
      <c r="P714">
        <v>15271</v>
      </c>
      <c r="Q714">
        <v>1803</v>
      </c>
      <c r="R714">
        <v>17215</v>
      </c>
      <c r="S714">
        <v>1410</v>
      </c>
      <c r="T714">
        <v>20704</v>
      </c>
      <c r="U714">
        <v>1625</v>
      </c>
      <c r="V714">
        <v>25115</v>
      </c>
      <c r="W714">
        <v>1615</v>
      </c>
      <c r="X714">
        <v>81790</v>
      </c>
      <c r="Y714">
        <v>5610</v>
      </c>
      <c r="Z714">
        <v>80272</v>
      </c>
      <c r="AA714">
        <v>4254</v>
      </c>
      <c r="AB714">
        <v>152281</v>
      </c>
      <c r="AC714">
        <v>8561</v>
      </c>
      <c r="AD714">
        <v>1002</v>
      </c>
      <c r="AE714">
        <v>114</v>
      </c>
      <c r="AF714">
        <v>4202</v>
      </c>
      <c r="AG714">
        <v>750</v>
      </c>
      <c r="AH714">
        <v>766</v>
      </c>
      <c r="AI714">
        <v>69</v>
      </c>
      <c r="AJ714">
        <v>873</v>
      </c>
      <c r="AK714">
        <v>183</v>
      </c>
      <c r="AL714">
        <v>2913</v>
      </c>
      <c r="AM714">
        <v>187</v>
      </c>
      <c r="AN714">
        <v>3667</v>
      </c>
      <c r="AO714">
        <v>682</v>
      </c>
      <c r="AP714">
        <v>150006</v>
      </c>
      <c r="AQ714">
        <v>8201</v>
      </c>
      <c r="AR714">
        <v>23209</v>
      </c>
      <c r="AS714">
        <v>771</v>
      </c>
      <c r="AT714">
        <v>138853</v>
      </c>
      <c r="AU714">
        <v>9093</v>
      </c>
      <c r="AV714">
        <v>159534</v>
      </c>
      <c r="AW714">
        <v>9331</v>
      </c>
      <c r="AX714">
        <v>2528</v>
      </c>
      <c r="AY714">
        <v>533</v>
      </c>
      <c r="AZ714">
        <v>1271</v>
      </c>
      <c r="BA714">
        <v>102</v>
      </c>
      <c r="BB714">
        <v>1257</v>
      </c>
      <c r="BC714">
        <v>431</v>
      </c>
      <c r="BD714">
        <v>9317</v>
      </c>
      <c r="BE714">
        <v>1305</v>
      </c>
      <c r="BF714">
        <v>37976</v>
      </c>
      <c r="BG714">
        <v>2537</v>
      </c>
      <c r="BH714">
        <v>41534</v>
      </c>
      <c r="BI714">
        <v>2102</v>
      </c>
      <c r="BJ714">
        <v>23207</v>
      </c>
      <c r="BK714">
        <v>540</v>
      </c>
      <c r="BL714">
        <v>71134</v>
      </c>
      <c r="BM714">
        <v>5683</v>
      </c>
      <c r="BN714">
        <v>68464</v>
      </c>
      <c r="BO714">
        <v>5247</v>
      </c>
      <c r="BP714">
        <v>2670</v>
      </c>
      <c r="BQ714">
        <v>436</v>
      </c>
      <c r="BR714">
        <v>18298</v>
      </c>
      <c r="BS714">
        <v>1992</v>
      </c>
      <c r="BT714">
        <v>48654</v>
      </c>
      <c r="BU714">
        <v>3619</v>
      </c>
      <c r="BV714">
        <v>25278</v>
      </c>
      <c r="BW714">
        <v>2383</v>
      </c>
      <c r="BX714">
        <v>15500</v>
      </c>
      <c r="BY714">
        <v>1673</v>
      </c>
      <c r="BZ714">
        <v>19571</v>
      </c>
      <c r="CA714">
        <v>2222</v>
      </c>
      <c r="CB714">
        <v>31011</v>
      </c>
      <c r="CC714">
        <v>3181</v>
      </c>
      <c r="CD714">
        <v>78014</v>
      </c>
      <c r="CE714">
        <v>5125</v>
      </c>
      <c r="CF714">
        <v>52161</v>
      </c>
      <c r="CG714">
        <v>1489</v>
      </c>
      <c r="CH714">
        <v>9864</v>
      </c>
      <c r="CI714">
        <v>152198</v>
      </c>
      <c r="CJ714">
        <v>110610</v>
      </c>
      <c r="CK714">
        <v>72949</v>
      </c>
      <c r="CL714">
        <v>149182</v>
      </c>
      <c r="CM714">
        <v>5049</v>
      </c>
      <c r="CN714">
        <v>1705</v>
      </c>
      <c r="CO714">
        <v>3179</v>
      </c>
      <c r="CP714">
        <v>6743</v>
      </c>
      <c r="CQ714">
        <v>9961</v>
      </c>
      <c r="CR714">
        <v>1789</v>
      </c>
      <c r="CS714">
        <v>9314</v>
      </c>
      <c r="CT714">
        <v>3495</v>
      </c>
      <c r="CU714">
        <v>1076</v>
      </c>
      <c r="CV714">
        <v>3457</v>
      </c>
      <c r="CW714">
        <v>5169</v>
      </c>
      <c r="CX714">
        <v>18307</v>
      </c>
      <c r="CY714">
        <v>7126</v>
      </c>
      <c r="CZ714">
        <v>3378</v>
      </c>
      <c r="DA714">
        <v>3248</v>
      </c>
      <c r="DB714">
        <v>3589</v>
      </c>
      <c r="DC714">
        <v>2211</v>
      </c>
      <c r="DD714">
        <v>6127</v>
      </c>
      <c r="DE714">
        <v>23125</v>
      </c>
      <c r="DF714">
        <v>45572</v>
      </c>
      <c r="DG714">
        <v>36639</v>
      </c>
      <c r="DH714">
        <v>11634</v>
      </c>
      <c r="DI714">
        <v>3324</v>
      </c>
      <c r="DJ714">
        <v>2000</v>
      </c>
      <c r="DK714">
        <v>5609</v>
      </c>
      <c r="DL714">
        <v>3729</v>
      </c>
      <c r="DM714">
        <v>144308</v>
      </c>
      <c r="DN714">
        <v>17544</v>
      </c>
      <c r="DO714">
        <v>53849</v>
      </c>
      <c r="DP714">
        <v>14848</v>
      </c>
      <c r="DQ714">
        <v>1968</v>
      </c>
      <c r="DR714">
        <v>1917</v>
      </c>
      <c r="DS714">
        <v>1723</v>
      </c>
      <c r="DT714">
        <v>1719</v>
      </c>
      <c r="DU714">
        <v>1387</v>
      </c>
      <c r="DV714">
        <v>4505</v>
      </c>
      <c r="DW714">
        <v>68697</v>
      </c>
      <c r="DX714" t="s">
        <v>1519</v>
      </c>
      <c r="DY714" t="s">
        <v>700</v>
      </c>
      <c r="DZ714" t="s">
        <v>700</v>
      </c>
      <c r="EA714" t="s">
        <v>700</v>
      </c>
      <c r="EB714" t="s">
        <v>1519</v>
      </c>
      <c r="EC714" t="s">
        <v>700</v>
      </c>
      <c r="ED714" t="s">
        <v>700</v>
      </c>
      <c r="EE714" t="s">
        <v>700</v>
      </c>
      <c r="EF714" t="s">
        <v>700</v>
      </c>
      <c r="EG714" t="s">
        <v>700</v>
      </c>
      <c r="EH714" t="s">
        <v>700</v>
      </c>
      <c r="EI714" t="s">
        <v>700</v>
      </c>
      <c r="EJ714" t="s">
        <v>700</v>
      </c>
      <c r="EK714" t="s">
        <v>700</v>
      </c>
      <c r="EL714" t="s">
        <v>700</v>
      </c>
      <c r="EM714" t="s">
        <v>700</v>
      </c>
      <c r="EN714" t="s">
        <v>700</v>
      </c>
      <c r="EO714" t="s">
        <v>700</v>
      </c>
      <c r="EP714" t="s">
        <v>700</v>
      </c>
      <c r="EQ714" t="s">
        <v>700</v>
      </c>
      <c r="ER714" t="s">
        <v>700</v>
      </c>
      <c r="ES714" t="s">
        <v>700</v>
      </c>
      <c r="ET714" t="s">
        <v>700</v>
      </c>
      <c r="EU714" t="s">
        <v>700</v>
      </c>
      <c r="EV714" t="s">
        <v>700</v>
      </c>
      <c r="EW714" t="s">
        <v>700</v>
      </c>
      <c r="EX714" t="s">
        <v>700</v>
      </c>
      <c r="EY714" t="s">
        <v>700</v>
      </c>
      <c r="EZ714" t="s">
        <v>700</v>
      </c>
      <c r="FA714" t="s">
        <v>700</v>
      </c>
      <c r="FB714" t="s">
        <v>700</v>
      </c>
      <c r="FC714" t="s">
        <v>700</v>
      </c>
      <c r="FD714" t="s">
        <v>700</v>
      </c>
      <c r="FE714" t="s">
        <v>700</v>
      </c>
      <c r="FF714" t="s">
        <v>700</v>
      </c>
      <c r="FG714" t="s">
        <v>700</v>
      </c>
      <c r="FH714" t="s">
        <v>700</v>
      </c>
      <c r="FI714" t="s">
        <v>700</v>
      </c>
      <c r="FJ714" t="s">
        <v>700</v>
      </c>
      <c r="FK714" t="s">
        <v>700</v>
      </c>
      <c r="FL714" t="s">
        <v>700</v>
      </c>
      <c r="FM714" t="s">
        <v>700</v>
      </c>
      <c r="FN714" t="s">
        <v>700</v>
      </c>
      <c r="FO714" t="s">
        <v>700</v>
      </c>
      <c r="FP714" t="s">
        <v>700</v>
      </c>
      <c r="FQ714" t="s">
        <v>700</v>
      </c>
      <c r="FR714" t="s">
        <v>700</v>
      </c>
      <c r="FS714" t="s">
        <v>700</v>
      </c>
      <c r="FZ714" t="s">
        <v>700</v>
      </c>
      <c r="GA714" t="s">
        <v>700</v>
      </c>
      <c r="GB714" t="s">
        <v>700</v>
      </c>
      <c r="GC714" t="s">
        <v>1864</v>
      </c>
    </row>
    <row r="715" spans="1:185" x14ac:dyDescent="0.25">
      <c r="A715" t="s">
        <v>1520</v>
      </c>
      <c r="B715">
        <v>84185</v>
      </c>
      <c r="C715">
        <v>3597</v>
      </c>
      <c r="D715">
        <v>21271</v>
      </c>
      <c r="E715">
        <v>840</v>
      </c>
      <c r="F715">
        <v>48107</v>
      </c>
      <c r="G715">
        <v>2730</v>
      </c>
      <c r="H715">
        <v>14807</v>
      </c>
      <c r="I715">
        <v>27</v>
      </c>
      <c r="J715">
        <v>6564</v>
      </c>
      <c r="K715">
        <v>316</v>
      </c>
      <c r="L715">
        <v>14707</v>
      </c>
      <c r="M715">
        <v>524</v>
      </c>
      <c r="N715">
        <v>6709</v>
      </c>
      <c r="O715">
        <v>444</v>
      </c>
      <c r="P715">
        <v>8594</v>
      </c>
      <c r="Q715">
        <v>706</v>
      </c>
      <c r="R715">
        <v>9424</v>
      </c>
      <c r="S715">
        <v>540</v>
      </c>
      <c r="T715">
        <v>11087</v>
      </c>
      <c r="U715">
        <v>547</v>
      </c>
      <c r="V715">
        <v>12293</v>
      </c>
      <c r="W715">
        <v>493</v>
      </c>
      <c r="X715">
        <v>42666</v>
      </c>
      <c r="Y715">
        <v>2159</v>
      </c>
      <c r="Z715">
        <v>41519</v>
      </c>
      <c r="AA715">
        <v>1438</v>
      </c>
      <c r="AB715">
        <v>78787</v>
      </c>
      <c r="AC715">
        <v>3240</v>
      </c>
      <c r="AD715">
        <v>995</v>
      </c>
      <c r="AE715">
        <v>38</v>
      </c>
      <c r="AF715">
        <v>1119</v>
      </c>
      <c r="AG715">
        <v>148</v>
      </c>
      <c r="AH715">
        <v>964</v>
      </c>
      <c r="AI715">
        <v>25</v>
      </c>
      <c r="AJ715">
        <v>651</v>
      </c>
      <c r="AK715">
        <v>54</v>
      </c>
      <c r="AL715">
        <v>1643</v>
      </c>
      <c r="AM715">
        <v>89</v>
      </c>
      <c r="AN715">
        <v>3663</v>
      </c>
      <c r="AO715">
        <v>542</v>
      </c>
      <c r="AP715">
        <v>76091</v>
      </c>
      <c r="AQ715">
        <v>2780</v>
      </c>
      <c r="AR715">
        <v>10439</v>
      </c>
      <c r="AS715">
        <v>260</v>
      </c>
      <c r="AT715">
        <v>73746</v>
      </c>
      <c r="AU715">
        <v>3337</v>
      </c>
      <c r="AV715">
        <v>81841</v>
      </c>
      <c r="AW715">
        <v>3289</v>
      </c>
      <c r="AX715">
        <v>2344</v>
      </c>
      <c r="AY715">
        <v>308</v>
      </c>
      <c r="AZ715">
        <v>1249</v>
      </c>
      <c r="BA715">
        <v>58</v>
      </c>
      <c r="BB715">
        <v>1095</v>
      </c>
      <c r="BC715">
        <v>250</v>
      </c>
      <c r="BD715">
        <v>4373</v>
      </c>
      <c r="BE715">
        <v>452</v>
      </c>
      <c r="BF715">
        <v>19231</v>
      </c>
      <c r="BG715">
        <v>1069</v>
      </c>
      <c r="BH715">
        <v>20521</v>
      </c>
      <c r="BI715">
        <v>566</v>
      </c>
      <c r="BJ715">
        <v>12080</v>
      </c>
      <c r="BK715">
        <v>226</v>
      </c>
      <c r="BL715">
        <v>40702</v>
      </c>
      <c r="BM715">
        <v>2174</v>
      </c>
      <c r="BN715">
        <v>39437</v>
      </c>
      <c r="BO715">
        <v>2004</v>
      </c>
      <c r="BP715">
        <v>1265</v>
      </c>
      <c r="BQ715">
        <v>170</v>
      </c>
      <c r="BR715">
        <v>7405</v>
      </c>
      <c r="BS715">
        <v>556</v>
      </c>
      <c r="BT715">
        <v>29628</v>
      </c>
      <c r="BU715">
        <v>1210</v>
      </c>
      <c r="BV715">
        <v>12483</v>
      </c>
      <c r="BW715">
        <v>1059</v>
      </c>
      <c r="BX715">
        <v>5996</v>
      </c>
      <c r="BY715">
        <v>461</v>
      </c>
      <c r="BZ715">
        <v>8887</v>
      </c>
      <c r="CA715">
        <v>957</v>
      </c>
      <c r="CB715">
        <v>14024</v>
      </c>
      <c r="CC715">
        <v>1117</v>
      </c>
      <c r="CD715">
        <v>38474</v>
      </c>
      <c r="CE715">
        <v>1873</v>
      </c>
      <c r="CF715">
        <v>30915</v>
      </c>
      <c r="CG715">
        <v>604</v>
      </c>
      <c r="CH715">
        <v>3597</v>
      </c>
      <c r="CI715">
        <v>80588</v>
      </c>
      <c r="CJ715">
        <v>63863</v>
      </c>
      <c r="CK715">
        <v>30285</v>
      </c>
      <c r="CL715">
        <v>76180</v>
      </c>
      <c r="CM715">
        <v>3900</v>
      </c>
      <c r="CN715">
        <v>1513</v>
      </c>
      <c r="CO715">
        <v>3511</v>
      </c>
      <c r="CP715">
        <v>2742</v>
      </c>
      <c r="CQ715">
        <v>7685</v>
      </c>
      <c r="CR715">
        <v>2656</v>
      </c>
      <c r="CS715">
        <v>5051</v>
      </c>
      <c r="CT715">
        <v>2015</v>
      </c>
      <c r="CU715">
        <v>511</v>
      </c>
      <c r="CV715">
        <v>1467</v>
      </c>
      <c r="CW715">
        <v>1764</v>
      </c>
      <c r="CX715">
        <v>10340</v>
      </c>
      <c r="CY715">
        <v>2827</v>
      </c>
      <c r="CZ715">
        <v>1807</v>
      </c>
      <c r="DA715">
        <v>1555</v>
      </c>
      <c r="DB715">
        <v>1719</v>
      </c>
      <c r="DC715">
        <v>907</v>
      </c>
      <c r="DD715">
        <v>2595</v>
      </c>
      <c r="DE715">
        <v>12567</v>
      </c>
      <c r="DF715">
        <v>22236</v>
      </c>
      <c r="DG715">
        <v>17919</v>
      </c>
      <c r="DH715">
        <v>6490</v>
      </c>
      <c r="DI715">
        <v>1623</v>
      </c>
      <c r="DJ715">
        <v>931</v>
      </c>
      <c r="DK715">
        <v>2694</v>
      </c>
      <c r="DL715">
        <v>1711</v>
      </c>
      <c r="DM715">
        <v>75472</v>
      </c>
      <c r="DN715">
        <v>8871</v>
      </c>
      <c r="DO715">
        <v>26810</v>
      </c>
      <c r="DP715">
        <v>7993</v>
      </c>
      <c r="DQ715">
        <v>1350</v>
      </c>
      <c r="DR715">
        <v>1078</v>
      </c>
      <c r="DS715">
        <v>696</v>
      </c>
      <c r="DT715">
        <v>1022</v>
      </c>
      <c r="DU715">
        <v>548</v>
      </c>
      <c r="DV715">
        <v>2480</v>
      </c>
      <c r="DW715">
        <v>34803</v>
      </c>
      <c r="DX715" t="s">
        <v>1520</v>
      </c>
      <c r="DY715" t="s">
        <v>700</v>
      </c>
      <c r="DZ715" t="s">
        <v>700</v>
      </c>
      <c r="EA715" t="s">
        <v>700</v>
      </c>
      <c r="EB715" t="s">
        <v>1520</v>
      </c>
      <c r="EC715" t="s">
        <v>700</v>
      </c>
      <c r="ED715" t="s">
        <v>700</v>
      </c>
      <c r="EE715" t="s">
        <v>700</v>
      </c>
      <c r="EF715" t="s">
        <v>700</v>
      </c>
      <c r="EG715" t="s">
        <v>700</v>
      </c>
      <c r="EH715" t="s">
        <v>700</v>
      </c>
      <c r="EI715" t="s">
        <v>700</v>
      </c>
      <c r="EJ715" t="s">
        <v>700</v>
      </c>
      <c r="EK715" t="s">
        <v>700</v>
      </c>
      <c r="EL715" t="s">
        <v>700</v>
      </c>
      <c r="EM715" t="s">
        <v>700</v>
      </c>
      <c r="EN715" t="s">
        <v>700</v>
      </c>
      <c r="EO715" t="s">
        <v>700</v>
      </c>
      <c r="EP715" t="s">
        <v>700</v>
      </c>
      <c r="EQ715" t="s">
        <v>700</v>
      </c>
      <c r="ER715" t="s">
        <v>700</v>
      </c>
      <c r="ES715" t="s">
        <v>700</v>
      </c>
      <c r="ET715" t="s">
        <v>700</v>
      </c>
      <c r="EU715" t="s">
        <v>700</v>
      </c>
      <c r="EV715" t="s">
        <v>700</v>
      </c>
      <c r="EW715" t="s">
        <v>700</v>
      </c>
      <c r="EX715" t="s">
        <v>700</v>
      </c>
      <c r="EY715" t="s">
        <v>700</v>
      </c>
      <c r="EZ715" t="s">
        <v>700</v>
      </c>
      <c r="FA715" t="s">
        <v>700</v>
      </c>
      <c r="FB715" t="s">
        <v>700</v>
      </c>
      <c r="FC715" t="s">
        <v>700</v>
      </c>
      <c r="FD715" t="s">
        <v>700</v>
      </c>
      <c r="FE715" t="s">
        <v>700</v>
      </c>
      <c r="FF715" t="s">
        <v>700</v>
      </c>
      <c r="FG715" t="s">
        <v>700</v>
      </c>
      <c r="FH715" t="s">
        <v>700</v>
      </c>
      <c r="FI715" t="s">
        <v>700</v>
      </c>
      <c r="FJ715" t="s">
        <v>700</v>
      </c>
      <c r="FK715" t="s">
        <v>700</v>
      </c>
      <c r="FL715" t="s">
        <v>700</v>
      </c>
      <c r="FM715" t="s">
        <v>700</v>
      </c>
      <c r="FN715" t="s">
        <v>700</v>
      </c>
      <c r="FO715" t="s">
        <v>700</v>
      </c>
      <c r="FP715" t="s">
        <v>700</v>
      </c>
      <c r="FQ715" t="s">
        <v>700</v>
      </c>
      <c r="FR715" t="s">
        <v>700</v>
      </c>
      <c r="FS715" t="s">
        <v>700</v>
      </c>
      <c r="FZ715" t="s">
        <v>700</v>
      </c>
      <c r="GA715" t="s">
        <v>700</v>
      </c>
      <c r="GB715" t="s">
        <v>700</v>
      </c>
      <c r="GC715" t="s">
        <v>1864</v>
      </c>
    </row>
    <row r="716" spans="1:185" x14ac:dyDescent="0.25">
      <c r="A716" t="s">
        <v>1521</v>
      </c>
      <c r="B716">
        <v>228770</v>
      </c>
      <c r="C716">
        <v>10234</v>
      </c>
      <c r="D716">
        <v>55316</v>
      </c>
      <c r="E716">
        <v>1938</v>
      </c>
      <c r="F716">
        <v>136032</v>
      </c>
      <c r="G716">
        <v>8274</v>
      </c>
      <c r="H716">
        <v>37422</v>
      </c>
      <c r="I716">
        <v>22</v>
      </c>
      <c r="J716">
        <v>16695</v>
      </c>
      <c r="K716">
        <v>469</v>
      </c>
      <c r="L716">
        <v>38621</v>
      </c>
      <c r="M716">
        <v>1469</v>
      </c>
      <c r="N716">
        <v>27362</v>
      </c>
      <c r="O716">
        <v>1599</v>
      </c>
      <c r="P716">
        <v>24901</v>
      </c>
      <c r="Q716">
        <v>2351</v>
      </c>
      <c r="R716">
        <v>25477</v>
      </c>
      <c r="S716">
        <v>1704</v>
      </c>
      <c r="T716">
        <v>27238</v>
      </c>
      <c r="U716">
        <v>1356</v>
      </c>
      <c r="V716">
        <v>31054</v>
      </c>
      <c r="W716">
        <v>1264</v>
      </c>
      <c r="X716">
        <v>115020</v>
      </c>
      <c r="Y716">
        <v>5696</v>
      </c>
      <c r="Z716">
        <v>113750</v>
      </c>
      <c r="AA716">
        <v>4538</v>
      </c>
      <c r="AB716">
        <v>214109</v>
      </c>
      <c r="AC716">
        <v>8883</v>
      </c>
      <c r="AD716">
        <v>4225</v>
      </c>
      <c r="AE716">
        <v>228</v>
      </c>
      <c r="AF716">
        <v>584</v>
      </c>
      <c r="AG716">
        <v>38</v>
      </c>
      <c r="AH716">
        <v>2819</v>
      </c>
      <c r="AI716">
        <v>86</v>
      </c>
      <c r="AJ716">
        <v>3205</v>
      </c>
      <c r="AK716">
        <v>795</v>
      </c>
      <c r="AL716">
        <v>3779</v>
      </c>
      <c r="AM716">
        <v>204</v>
      </c>
      <c r="AN716">
        <v>13181</v>
      </c>
      <c r="AO716">
        <v>3049</v>
      </c>
      <c r="AP716">
        <v>204720</v>
      </c>
      <c r="AQ716">
        <v>6626</v>
      </c>
      <c r="AR716">
        <v>25419</v>
      </c>
      <c r="AS716">
        <v>612</v>
      </c>
      <c r="AT716">
        <v>203351</v>
      </c>
      <c r="AU716">
        <v>9622</v>
      </c>
      <c r="AV716">
        <v>219847</v>
      </c>
      <c r="AW716">
        <v>8184</v>
      </c>
      <c r="AX716">
        <v>8923</v>
      </c>
      <c r="AY716">
        <v>2050</v>
      </c>
      <c r="AZ716">
        <v>3247</v>
      </c>
      <c r="BA716">
        <v>145</v>
      </c>
      <c r="BB716">
        <v>5676</v>
      </c>
      <c r="BC716">
        <v>1905</v>
      </c>
      <c r="BD716">
        <v>10336</v>
      </c>
      <c r="BE716">
        <v>1468</v>
      </c>
      <c r="BF716">
        <v>48123</v>
      </c>
      <c r="BG716">
        <v>2479</v>
      </c>
      <c r="BH716">
        <v>50444</v>
      </c>
      <c r="BI716">
        <v>2150</v>
      </c>
      <c r="BJ716">
        <v>37189</v>
      </c>
      <c r="BK716">
        <v>600</v>
      </c>
      <c r="BL716">
        <v>116097</v>
      </c>
      <c r="BM716">
        <v>6860</v>
      </c>
      <c r="BN716">
        <v>112570</v>
      </c>
      <c r="BO716">
        <v>6211</v>
      </c>
      <c r="BP716">
        <v>3527</v>
      </c>
      <c r="BQ716">
        <v>649</v>
      </c>
      <c r="BR716">
        <v>19935</v>
      </c>
      <c r="BS716">
        <v>1414</v>
      </c>
      <c r="BT716">
        <v>78506</v>
      </c>
      <c r="BU716">
        <v>4058</v>
      </c>
      <c r="BV716">
        <v>42490</v>
      </c>
      <c r="BW716">
        <v>3030</v>
      </c>
      <c r="BX716">
        <v>15036</v>
      </c>
      <c r="BY716">
        <v>1186</v>
      </c>
      <c r="BZ716">
        <v>26920</v>
      </c>
      <c r="CA716">
        <v>2018</v>
      </c>
      <c r="CB716">
        <v>39933</v>
      </c>
      <c r="CC716">
        <v>2917</v>
      </c>
      <c r="CD716">
        <v>99597</v>
      </c>
      <c r="CE716">
        <v>5297</v>
      </c>
      <c r="CF716">
        <v>82981</v>
      </c>
      <c r="CG716">
        <v>1891</v>
      </c>
      <c r="CH716">
        <v>10234</v>
      </c>
      <c r="CI716">
        <v>218536</v>
      </c>
      <c r="CJ716">
        <v>176796</v>
      </c>
      <c r="CK716">
        <v>76944</v>
      </c>
      <c r="CL716">
        <v>204449</v>
      </c>
      <c r="CM716">
        <v>13932</v>
      </c>
      <c r="CN716">
        <v>5096</v>
      </c>
      <c r="CO716">
        <v>6730</v>
      </c>
      <c r="CP716">
        <v>8493</v>
      </c>
      <c r="CQ716">
        <v>21495</v>
      </c>
      <c r="CR716">
        <v>3303</v>
      </c>
      <c r="CS716">
        <v>13627</v>
      </c>
      <c r="CT716">
        <v>5312</v>
      </c>
      <c r="CU716">
        <v>2434</v>
      </c>
      <c r="CV716">
        <v>5274</v>
      </c>
      <c r="CW716">
        <v>6872</v>
      </c>
      <c r="CX716">
        <v>32884</v>
      </c>
      <c r="CY716">
        <v>9324</v>
      </c>
      <c r="CZ716">
        <v>5171</v>
      </c>
      <c r="DA716">
        <v>4142</v>
      </c>
      <c r="DB716">
        <v>3075</v>
      </c>
      <c r="DC716">
        <v>2413</v>
      </c>
      <c r="DD716">
        <v>7065</v>
      </c>
      <c r="DE716">
        <v>33776</v>
      </c>
      <c r="DF716">
        <v>58901</v>
      </c>
      <c r="DG716">
        <v>47071</v>
      </c>
      <c r="DH716">
        <v>17120</v>
      </c>
      <c r="DI716">
        <v>4259</v>
      </c>
      <c r="DJ716">
        <v>2542</v>
      </c>
      <c r="DK716">
        <v>7571</v>
      </c>
      <c r="DL716">
        <v>5231</v>
      </c>
      <c r="DM716">
        <v>197830</v>
      </c>
      <c r="DN716">
        <v>30732</v>
      </c>
      <c r="DO716">
        <v>67391</v>
      </c>
      <c r="DP716">
        <v>25286</v>
      </c>
      <c r="DQ716">
        <v>3959</v>
      </c>
      <c r="DR716">
        <v>3214</v>
      </c>
      <c r="DS716">
        <v>2974</v>
      </c>
      <c r="DT716">
        <v>2628</v>
      </c>
      <c r="DU716">
        <v>2272</v>
      </c>
      <c r="DV716">
        <v>8232</v>
      </c>
      <c r="DW716">
        <v>92677</v>
      </c>
      <c r="DX716" t="s">
        <v>1521</v>
      </c>
      <c r="DY716" t="s">
        <v>700</v>
      </c>
      <c r="DZ716" t="s">
        <v>700</v>
      </c>
      <c r="EA716" t="s">
        <v>700</v>
      </c>
      <c r="EB716" t="s">
        <v>1521</v>
      </c>
      <c r="EC716" t="s">
        <v>700</v>
      </c>
      <c r="ED716" t="s">
        <v>700</v>
      </c>
      <c r="EE716" t="s">
        <v>700</v>
      </c>
      <c r="EF716" t="s">
        <v>700</v>
      </c>
      <c r="EG716" t="s">
        <v>700</v>
      </c>
      <c r="EH716" t="s">
        <v>700</v>
      </c>
      <c r="EI716" t="s">
        <v>700</v>
      </c>
      <c r="EJ716" t="s">
        <v>700</v>
      </c>
      <c r="EK716" t="s">
        <v>700</v>
      </c>
      <c r="EL716" t="s">
        <v>700</v>
      </c>
      <c r="EM716" t="s">
        <v>700</v>
      </c>
      <c r="EN716" t="s">
        <v>700</v>
      </c>
      <c r="EO716" t="s">
        <v>700</v>
      </c>
      <c r="EP716" t="s">
        <v>700</v>
      </c>
      <c r="EQ716" t="s">
        <v>700</v>
      </c>
      <c r="ER716" t="s">
        <v>700</v>
      </c>
      <c r="ES716" t="s">
        <v>700</v>
      </c>
      <c r="ET716" t="s">
        <v>700</v>
      </c>
      <c r="EU716" t="s">
        <v>700</v>
      </c>
      <c r="EV716" t="s">
        <v>700</v>
      </c>
      <c r="EW716" t="s">
        <v>700</v>
      </c>
      <c r="EX716" t="s">
        <v>700</v>
      </c>
      <c r="EY716" t="s">
        <v>700</v>
      </c>
      <c r="EZ716" t="s">
        <v>700</v>
      </c>
      <c r="FA716" t="s">
        <v>700</v>
      </c>
      <c r="FB716" t="s">
        <v>700</v>
      </c>
      <c r="FC716" t="s">
        <v>700</v>
      </c>
      <c r="FD716" t="s">
        <v>700</v>
      </c>
      <c r="FE716" t="s">
        <v>700</v>
      </c>
      <c r="FF716" t="s">
        <v>700</v>
      </c>
      <c r="FG716" t="s">
        <v>700</v>
      </c>
      <c r="FH716" t="s">
        <v>700</v>
      </c>
      <c r="FI716" t="s">
        <v>700</v>
      </c>
      <c r="FJ716" t="s">
        <v>700</v>
      </c>
      <c r="FK716" t="s">
        <v>700</v>
      </c>
      <c r="FL716" t="s">
        <v>700</v>
      </c>
      <c r="FM716" t="s">
        <v>700</v>
      </c>
      <c r="FN716" t="s">
        <v>700</v>
      </c>
      <c r="FO716" t="s">
        <v>700</v>
      </c>
      <c r="FP716" t="s">
        <v>700</v>
      </c>
      <c r="FQ716" t="s">
        <v>700</v>
      </c>
      <c r="FR716" t="s">
        <v>700</v>
      </c>
      <c r="FS716" t="s">
        <v>700</v>
      </c>
      <c r="FZ716" t="s">
        <v>700</v>
      </c>
      <c r="GA716" t="s">
        <v>700</v>
      </c>
      <c r="GB716" t="s">
        <v>700</v>
      </c>
      <c r="GC716" t="s">
        <v>1864</v>
      </c>
    </row>
    <row r="717" spans="1:185" x14ac:dyDescent="0.25">
      <c r="A717" t="s">
        <v>1857</v>
      </c>
      <c r="B717">
        <v>496627</v>
      </c>
      <c r="C717">
        <v>24094</v>
      </c>
      <c r="D717">
        <v>124213</v>
      </c>
      <c r="E717">
        <v>4589</v>
      </c>
      <c r="F717">
        <v>291771</v>
      </c>
      <c r="G717">
        <v>19357</v>
      </c>
      <c r="H717">
        <v>80643</v>
      </c>
      <c r="I717">
        <v>148</v>
      </c>
      <c r="J717">
        <v>37892</v>
      </c>
      <c r="K717">
        <v>1406</v>
      </c>
      <c r="L717">
        <v>86321</v>
      </c>
      <c r="M717">
        <v>3183</v>
      </c>
      <c r="N717">
        <v>46855</v>
      </c>
      <c r="O717">
        <v>4120</v>
      </c>
      <c r="P717">
        <v>55414</v>
      </c>
      <c r="Q717">
        <v>5245</v>
      </c>
      <c r="R717">
        <v>58182</v>
      </c>
      <c r="S717">
        <v>4374</v>
      </c>
      <c r="T717">
        <v>63247</v>
      </c>
      <c r="U717">
        <v>2968</v>
      </c>
      <c r="V717">
        <v>68073</v>
      </c>
      <c r="W717">
        <v>2650</v>
      </c>
      <c r="X717">
        <v>245979</v>
      </c>
      <c r="Y717">
        <v>14639</v>
      </c>
      <c r="Z717">
        <v>250648</v>
      </c>
      <c r="AA717">
        <v>9455</v>
      </c>
      <c r="AB717">
        <v>447090</v>
      </c>
      <c r="AC717">
        <v>19413</v>
      </c>
      <c r="AD717">
        <v>16105</v>
      </c>
      <c r="AE717">
        <v>816</v>
      </c>
      <c r="AF717">
        <v>1563</v>
      </c>
      <c r="AG717">
        <v>398</v>
      </c>
      <c r="AH717">
        <v>14824</v>
      </c>
      <c r="AI717">
        <v>731</v>
      </c>
      <c r="AJ717">
        <v>7254</v>
      </c>
      <c r="AK717">
        <v>1924</v>
      </c>
      <c r="AL717">
        <v>9439</v>
      </c>
      <c r="AM717">
        <v>691</v>
      </c>
      <c r="AN717">
        <v>27473</v>
      </c>
      <c r="AO717">
        <v>4998</v>
      </c>
      <c r="AP717">
        <v>428347</v>
      </c>
      <c r="AQ717">
        <v>16601</v>
      </c>
      <c r="AR717">
        <v>54019</v>
      </c>
      <c r="AS717">
        <v>1528</v>
      </c>
      <c r="AT717">
        <v>442608</v>
      </c>
      <c r="AU717">
        <v>22566</v>
      </c>
      <c r="AV717">
        <v>463713</v>
      </c>
      <c r="AW717">
        <v>19190</v>
      </c>
      <c r="AX717">
        <v>32914</v>
      </c>
      <c r="AY717">
        <v>4904</v>
      </c>
      <c r="AZ717">
        <v>13550</v>
      </c>
      <c r="BA717">
        <v>641</v>
      </c>
      <c r="BB717">
        <v>19364</v>
      </c>
      <c r="BC717">
        <v>4263</v>
      </c>
      <c r="BD717">
        <v>23509</v>
      </c>
      <c r="BE717">
        <v>3246</v>
      </c>
      <c r="BF717">
        <v>92015</v>
      </c>
      <c r="BG717">
        <v>6151</v>
      </c>
      <c r="BH717">
        <v>109642</v>
      </c>
      <c r="BI717">
        <v>4402</v>
      </c>
      <c r="BJ717">
        <v>100393</v>
      </c>
      <c r="BK717">
        <v>1586</v>
      </c>
      <c r="BL717">
        <v>249470</v>
      </c>
      <c r="BM717">
        <v>15564</v>
      </c>
      <c r="BN717">
        <v>241171</v>
      </c>
      <c r="BO717">
        <v>13785</v>
      </c>
      <c r="BP717">
        <v>8299</v>
      </c>
      <c r="BQ717">
        <v>1779</v>
      </c>
      <c r="BR717">
        <v>42301</v>
      </c>
      <c r="BS717">
        <v>3793</v>
      </c>
      <c r="BT717">
        <v>172719</v>
      </c>
      <c r="BU717">
        <v>8328</v>
      </c>
      <c r="BV717">
        <v>85102</v>
      </c>
      <c r="BW717">
        <v>7552</v>
      </c>
      <c r="BX717">
        <v>33950</v>
      </c>
      <c r="BY717">
        <v>3477</v>
      </c>
      <c r="BZ717">
        <v>49279</v>
      </c>
      <c r="CA717">
        <v>5807</v>
      </c>
      <c r="CB717">
        <v>75298</v>
      </c>
      <c r="CC717">
        <v>8053</v>
      </c>
      <c r="CD717">
        <v>205371</v>
      </c>
      <c r="CE717">
        <v>11753</v>
      </c>
      <c r="CF717">
        <v>205741</v>
      </c>
      <c r="CG717">
        <v>4053</v>
      </c>
      <c r="CH717">
        <v>24094</v>
      </c>
      <c r="CI717">
        <v>472533</v>
      </c>
      <c r="CJ717">
        <v>384644</v>
      </c>
      <c r="CK717">
        <v>161419</v>
      </c>
      <c r="CL717">
        <v>427402</v>
      </c>
      <c r="CM717">
        <v>45820</v>
      </c>
      <c r="CN717">
        <v>17952</v>
      </c>
      <c r="CO717">
        <v>10065</v>
      </c>
      <c r="CP717">
        <v>15944</v>
      </c>
      <c r="CQ717">
        <v>39141</v>
      </c>
      <c r="CR717">
        <v>6385</v>
      </c>
      <c r="CS717">
        <v>27804</v>
      </c>
      <c r="CT717">
        <v>10613</v>
      </c>
      <c r="CU717">
        <v>3774</v>
      </c>
      <c r="CV717">
        <v>10418</v>
      </c>
      <c r="CW717">
        <v>15436</v>
      </c>
      <c r="CX717">
        <v>87997</v>
      </c>
      <c r="CY717">
        <v>18662</v>
      </c>
      <c r="CZ717">
        <v>10856</v>
      </c>
      <c r="DA717">
        <v>7691</v>
      </c>
      <c r="DB717">
        <v>7616</v>
      </c>
      <c r="DC717">
        <v>5047</v>
      </c>
      <c r="DD717">
        <v>14768</v>
      </c>
      <c r="DE717">
        <v>67648</v>
      </c>
      <c r="DF717">
        <v>131293</v>
      </c>
      <c r="DG717">
        <v>106312</v>
      </c>
      <c r="DH717">
        <v>41342</v>
      </c>
      <c r="DI717">
        <v>7999</v>
      </c>
      <c r="DJ717">
        <v>4820</v>
      </c>
      <c r="DK717">
        <v>16982</v>
      </c>
      <c r="DL717">
        <v>10904</v>
      </c>
      <c r="DM717">
        <v>428384</v>
      </c>
      <c r="DN717">
        <v>67481</v>
      </c>
      <c r="DO717">
        <v>148835</v>
      </c>
      <c r="DP717">
        <v>50106</v>
      </c>
      <c r="DQ717">
        <v>7007</v>
      </c>
      <c r="DR717">
        <v>6222</v>
      </c>
      <c r="DS717">
        <v>6517</v>
      </c>
      <c r="DT717">
        <v>5870</v>
      </c>
      <c r="DU717">
        <v>3923</v>
      </c>
      <c r="DV717">
        <v>17131</v>
      </c>
      <c r="DW717">
        <v>198941</v>
      </c>
      <c r="DX717" t="s">
        <v>1513</v>
      </c>
      <c r="DY717" t="s">
        <v>700</v>
      </c>
      <c r="DZ717" t="s">
        <v>700</v>
      </c>
      <c r="EA717" t="s">
        <v>700</v>
      </c>
      <c r="EB717" t="s">
        <v>1513</v>
      </c>
      <c r="EC717" t="s">
        <v>700</v>
      </c>
      <c r="ED717" t="s">
        <v>700</v>
      </c>
      <c r="EE717" t="s">
        <v>700</v>
      </c>
      <c r="EF717" t="s">
        <v>700</v>
      </c>
      <c r="EG717" t="s">
        <v>700</v>
      </c>
      <c r="EH717" t="s">
        <v>700</v>
      </c>
      <c r="EI717" t="s">
        <v>700</v>
      </c>
      <c r="EJ717" t="s">
        <v>700</v>
      </c>
      <c r="EK717" t="s">
        <v>700</v>
      </c>
      <c r="EL717" t="s">
        <v>700</v>
      </c>
      <c r="EM717" t="s">
        <v>700</v>
      </c>
      <c r="EN717" t="s">
        <v>700</v>
      </c>
      <c r="EO717" t="s">
        <v>700</v>
      </c>
      <c r="EP717" t="s">
        <v>700</v>
      </c>
      <c r="EQ717" t="s">
        <v>700</v>
      </c>
      <c r="ER717" t="s">
        <v>700</v>
      </c>
      <c r="ES717" t="s">
        <v>700</v>
      </c>
      <c r="ET717" t="s">
        <v>700</v>
      </c>
      <c r="EU717" t="s">
        <v>700</v>
      </c>
      <c r="EV717" t="s">
        <v>700</v>
      </c>
      <c r="EW717" t="s">
        <v>700</v>
      </c>
      <c r="EX717" t="s">
        <v>700</v>
      </c>
      <c r="EY717" t="s">
        <v>700</v>
      </c>
      <c r="EZ717" t="s">
        <v>700</v>
      </c>
      <c r="FA717" t="s">
        <v>700</v>
      </c>
      <c r="FB717" t="s">
        <v>700</v>
      </c>
      <c r="FC717" t="s">
        <v>700</v>
      </c>
      <c r="FD717" t="s">
        <v>700</v>
      </c>
      <c r="FE717" t="s">
        <v>700</v>
      </c>
      <c r="FF717" t="s">
        <v>700</v>
      </c>
      <c r="FG717" t="s">
        <v>700</v>
      </c>
      <c r="FH717" t="s">
        <v>700</v>
      </c>
      <c r="FI717" t="s">
        <v>700</v>
      </c>
      <c r="FJ717" t="s">
        <v>700</v>
      </c>
      <c r="FK717" t="s">
        <v>700</v>
      </c>
      <c r="FL717" t="s">
        <v>700</v>
      </c>
      <c r="FM717" t="s">
        <v>700</v>
      </c>
      <c r="FN717" t="s">
        <v>700</v>
      </c>
      <c r="FO717" t="s">
        <v>700</v>
      </c>
      <c r="FP717" t="s">
        <v>700</v>
      </c>
      <c r="FQ717" t="s">
        <v>700</v>
      </c>
      <c r="FR717" t="s">
        <v>700</v>
      </c>
      <c r="FS717" t="s">
        <v>700</v>
      </c>
      <c r="FZ717" t="s">
        <v>700</v>
      </c>
      <c r="GA717" t="s">
        <v>700</v>
      </c>
      <c r="GB717" t="s">
        <v>700</v>
      </c>
      <c r="GC717" t="s">
        <v>1864</v>
      </c>
    </row>
    <row r="718" spans="1:185" x14ac:dyDescent="0.25">
      <c r="A718" t="s">
        <v>1858</v>
      </c>
      <c r="B718">
        <v>115267</v>
      </c>
      <c r="C718">
        <v>6252</v>
      </c>
      <c r="D718">
        <v>30298</v>
      </c>
      <c r="E718">
        <v>1200</v>
      </c>
      <c r="F718">
        <v>64111</v>
      </c>
      <c r="G718">
        <v>5028</v>
      </c>
      <c r="H718">
        <v>20858</v>
      </c>
      <c r="I718">
        <v>24</v>
      </c>
      <c r="J718">
        <v>9495</v>
      </c>
      <c r="K718">
        <v>291</v>
      </c>
      <c r="L718">
        <v>20803</v>
      </c>
      <c r="M718">
        <v>909</v>
      </c>
      <c r="N718">
        <v>9365</v>
      </c>
      <c r="O718">
        <v>777</v>
      </c>
      <c r="P718">
        <v>11977</v>
      </c>
      <c r="Q718">
        <v>1443</v>
      </c>
      <c r="R718">
        <v>12633</v>
      </c>
      <c r="S718">
        <v>1096</v>
      </c>
      <c r="T718">
        <v>14050</v>
      </c>
      <c r="U718">
        <v>899</v>
      </c>
      <c r="V718">
        <v>16086</v>
      </c>
      <c r="W718">
        <v>813</v>
      </c>
      <c r="X718">
        <v>57822</v>
      </c>
      <c r="Y718">
        <v>3688</v>
      </c>
      <c r="Z718">
        <v>57445</v>
      </c>
      <c r="AA718">
        <v>2564</v>
      </c>
      <c r="AB718">
        <v>102511</v>
      </c>
      <c r="AC718">
        <v>4685</v>
      </c>
      <c r="AD718">
        <v>2364</v>
      </c>
      <c r="AE718">
        <v>100</v>
      </c>
      <c r="AF718">
        <v>1306</v>
      </c>
      <c r="AG718">
        <v>308</v>
      </c>
      <c r="AH718">
        <v>3909</v>
      </c>
      <c r="AI718">
        <v>98</v>
      </c>
      <c r="AJ718">
        <v>3519</v>
      </c>
      <c r="AK718">
        <v>974</v>
      </c>
      <c r="AL718">
        <v>1622</v>
      </c>
      <c r="AM718">
        <v>84</v>
      </c>
      <c r="AN718">
        <v>10606</v>
      </c>
      <c r="AO718">
        <v>2095</v>
      </c>
      <c r="AP718">
        <v>96053</v>
      </c>
      <c r="AQ718">
        <v>3652</v>
      </c>
      <c r="AR718">
        <v>13653</v>
      </c>
      <c r="AS718">
        <v>385</v>
      </c>
      <c r="AT718">
        <v>101614</v>
      </c>
      <c r="AU718">
        <v>5867</v>
      </c>
      <c r="AV718">
        <v>106879</v>
      </c>
      <c r="AW718">
        <v>4619</v>
      </c>
      <c r="AX718">
        <v>8388</v>
      </c>
      <c r="AY718">
        <v>1633</v>
      </c>
      <c r="AZ718">
        <v>2721</v>
      </c>
      <c r="BA718">
        <v>109</v>
      </c>
      <c r="BB718">
        <v>5667</v>
      </c>
      <c r="BC718">
        <v>1524</v>
      </c>
      <c r="BD718">
        <v>8255</v>
      </c>
      <c r="BE718">
        <v>1235</v>
      </c>
      <c r="BF718">
        <v>26343</v>
      </c>
      <c r="BG718">
        <v>1498</v>
      </c>
      <c r="BH718">
        <v>25287</v>
      </c>
      <c r="BI718">
        <v>1198</v>
      </c>
      <c r="BJ718">
        <v>15719</v>
      </c>
      <c r="BK718">
        <v>344</v>
      </c>
      <c r="BL718">
        <v>53955</v>
      </c>
      <c r="BM718">
        <v>3827</v>
      </c>
      <c r="BN718">
        <v>52152</v>
      </c>
      <c r="BO718">
        <v>3428</v>
      </c>
      <c r="BP718">
        <v>1803</v>
      </c>
      <c r="BQ718">
        <v>399</v>
      </c>
      <c r="BR718">
        <v>10156</v>
      </c>
      <c r="BS718">
        <v>1201</v>
      </c>
      <c r="BT718">
        <v>38729</v>
      </c>
      <c r="BU718">
        <v>2290</v>
      </c>
      <c r="BV718">
        <v>17448</v>
      </c>
      <c r="BW718">
        <v>1638</v>
      </c>
      <c r="BX718">
        <v>7934</v>
      </c>
      <c r="BY718">
        <v>1100</v>
      </c>
      <c r="BZ718">
        <v>13366</v>
      </c>
      <c r="CA718">
        <v>1747</v>
      </c>
      <c r="CB718">
        <v>21617</v>
      </c>
      <c r="CC718">
        <v>2300</v>
      </c>
      <c r="CD718">
        <v>55041</v>
      </c>
      <c r="CE718">
        <v>3024</v>
      </c>
      <c r="CF718">
        <v>37184</v>
      </c>
      <c r="CG718">
        <v>833</v>
      </c>
      <c r="CH718">
        <v>6252</v>
      </c>
      <c r="CI718">
        <v>109015</v>
      </c>
      <c r="CJ718">
        <v>84532</v>
      </c>
      <c r="CK718">
        <v>43598</v>
      </c>
      <c r="CL718">
        <v>97004</v>
      </c>
      <c r="CM718">
        <v>12166</v>
      </c>
      <c r="CN718">
        <v>5865</v>
      </c>
      <c r="CO718">
        <v>5837</v>
      </c>
      <c r="CP718">
        <v>4193</v>
      </c>
      <c r="CQ718">
        <v>9916</v>
      </c>
      <c r="CR718">
        <v>1910</v>
      </c>
      <c r="CS718">
        <v>6652</v>
      </c>
      <c r="CT718">
        <v>2779</v>
      </c>
      <c r="CU718">
        <v>493</v>
      </c>
      <c r="CV718">
        <v>3087</v>
      </c>
      <c r="CW718">
        <v>2481</v>
      </c>
      <c r="CX718">
        <v>13325</v>
      </c>
      <c r="CY718">
        <v>3919</v>
      </c>
      <c r="CZ718">
        <v>2333</v>
      </c>
      <c r="DA718">
        <v>1943</v>
      </c>
      <c r="DB718">
        <v>1928</v>
      </c>
      <c r="DC718">
        <v>1355</v>
      </c>
      <c r="DD718">
        <v>3965</v>
      </c>
      <c r="DE718">
        <v>16481</v>
      </c>
      <c r="DF718">
        <v>31101</v>
      </c>
      <c r="DG718">
        <v>25230</v>
      </c>
      <c r="DH718">
        <v>9319</v>
      </c>
      <c r="DI718">
        <v>2188</v>
      </c>
      <c r="DJ718">
        <v>1384</v>
      </c>
      <c r="DK718">
        <v>3683</v>
      </c>
      <c r="DL718">
        <v>2395</v>
      </c>
      <c r="DM718">
        <v>101893</v>
      </c>
      <c r="DN718">
        <v>13246</v>
      </c>
      <c r="DO718">
        <v>35452</v>
      </c>
      <c r="DP718">
        <v>12130</v>
      </c>
      <c r="DQ718">
        <v>2485</v>
      </c>
      <c r="DR718">
        <v>1797</v>
      </c>
      <c r="DS718">
        <v>1314</v>
      </c>
      <c r="DT718">
        <v>972</v>
      </c>
      <c r="DU718">
        <v>921</v>
      </c>
      <c r="DV718">
        <v>3296</v>
      </c>
      <c r="DW718">
        <v>47582</v>
      </c>
      <c r="DX718" t="s">
        <v>1514</v>
      </c>
      <c r="DY718" t="s">
        <v>700</v>
      </c>
      <c r="DZ718" t="s">
        <v>700</v>
      </c>
      <c r="EA718" t="s">
        <v>700</v>
      </c>
      <c r="EB718" t="s">
        <v>1514</v>
      </c>
      <c r="EC718" t="s">
        <v>700</v>
      </c>
      <c r="ED718" t="s">
        <v>700</v>
      </c>
      <c r="EE718" t="s">
        <v>700</v>
      </c>
      <c r="EF718" t="s">
        <v>700</v>
      </c>
      <c r="EG718" t="s">
        <v>700</v>
      </c>
      <c r="EH718" t="s">
        <v>700</v>
      </c>
      <c r="EI718" t="s">
        <v>700</v>
      </c>
      <c r="EJ718" t="s">
        <v>700</v>
      </c>
      <c r="EK718" t="s">
        <v>700</v>
      </c>
      <c r="EL718" t="s">
        <v>700</v>
      </c>
      <c r="EM718" t="s">
        <v>700</v>
      </c>
      <c r="EN718" t="s">
        <v>700</v>
      </c>
      <c r="EO718" t="s">
        <v>700</v>
      </c>
      <c r="EP718" t="s">
        <v>700</v>
      </c>
      <c r="EQ718" t="s">
        <v>700</v>
      </c>
      <c r="ER718" t="s">
        <v>700</v>
      </c>
      <c r="ES718" t="s">
        <v>700</v>
      </c>
      <c r="ET718" t="s">
        <v>700</v>
      </c>
      <c r="EU718" t="s">
        <v>700</v>
      </c>
      <c r="EV718" t="s">
        <v>700</v>
      </c>
      <c r="EW718" t="s">
        <v>700</v>
      </c>
      <c r="EX718" t="s">
        <v>700</v>
      </c>
      <c r="EY718" t="s">
        <v>700</v>
      </c>
      <c r="EZ718" t="s">
        <v>700</v>
      </c>
      <c r="FA718" t="s">
        <v>700</v>
      </c>
      <c r="FB718" t="s">
        <v>700</v>
      </c>
      <c r="FC718" t="s">
        <v>700</v>
      </c>
      <c r="FD718" t="s">
        <v>700</v>
      </c>
      <c r="FE718" t="s">
        <v>700</v>
      </c>
      <c r="FF718" t="s">
        <v>700</v>
      </c>
      <c r="FG718" t="s">
        <v>700</v>
      </c>
      <c r="FH718" t="s">
        <v>700</v>
      </c>
      <c r="FI718" t="s">
        <v>700</v>
      </c>
      <c r="FJ718" t="s">
        <v>700</v>
      </c>
      <c r="FK718" t="s">
        <v>700</v>
      </c>
      <c r="FL718" t="s">
        <v>700</v>
      </c>
      <c r="FM718" t="s">
        <v>700</v>
      </c>
      <c r="FN718" t="s">
        <v>700</v>
      </c>
      <c r="FO718" t="s">
        <v>700</v>
      </c>
      <c r="FP718" t="s">
        <v>700</v>
      </c>
      <c r="FQ718" t="s">
        <v>700</v>
      </c>
      <c r="FR718" t="s">
        <v>700</v>
      </c>
      <c r="FS718" t="s">
        <v>700</v>
      </c>
      <c r="FZ718" t="s">
        <v>700</v>
      </c>
      <c r="GA718" t="s">
        <v>700</v>
      </c>
      <c r="GB718" t="s">
        <v>700</v>
      </c>
      <c r="GC718" t="s">
        <v>1864</v>
      </c>
    </row>
    <row r="719" spans="1:185" x14ac:dyDescent="0.25">
      <c r="A719" t="s">
        <v>1522</v>
      </c>
      <c r="B719">
        <v>114748</v>
      </c>
      <c r="C719">
        <v>6163</v>
      </c>
      <c r="D719">
        <v>28846</v>
      </c>
      <c r="E719">
        <v>1379</v>
      </c>
      <c r="F719">
        <v>65618</v>
      </c>
      <c r="G719">
        <v>4758</v>
      </c>
      <c r="H719">
        <v>20284</v>
      </c>
      <c r="I719">
        <v>26</v>
      </c>
      <c r="J719">
        <v>8650</v>
      </c>
      <c r="K719">
        <v>375</v>
      </c>
      <c r="L719">
        <v>20196</v>
      </c>
      <c r="M719">
        <v>1004</v>
      </c>
      <c r="N719">
        <v>8863</v>
      </c>
      <c r="O719">
        <v>824</v>
      </c>
      <c r="P719">
        <v>12172</v>
      </c>
      <c r="Q719">
        <v>1313</v>
      </c>
      <c r="R719">
        <v>13187</v>
      </c>
      <c r="S719">
        <v>1246</v>
      </c>
      <c r="T719">
        <v>14627</v>
      </c>
      <c r="U719">
        <v>737</v>
      </c>
      <c r="V719">
        <v>16769</v>
      </c>
      <c r="W719">
        <v>638</v>
      </c>
      <c r="X719">
        <v>57903</v>
      </c>
      <c r="Y719">
        <v>3646</v>
      </c>
      <c r="Z719">
        <v>56845</v>
      </c>
      <c r="AA719">
        <v>2517</v>
      </c>
      <c r="AB719">
        <v>106137</v>
      </c>
      <c r="AC719">
        <v>4967</v>
      </c>
      <c r="AD719">
        <v>2359</v>
      </c>
      <c r="AE719">
        <v>53</v>
      </c>
      <c r="AF719">
        <v>456</v>
      </c>
      <c r="AG719">
        <v>69</v>
      </c>
      <c r="AH719">
        <v>748</v>
      </c>
      <c r="AI719">
        <v>21</v>
      </c>
      <c r="AJ719">
        <v>3414</v>
      </c>
      <c r="AK719">
        <v>915</v>
      </c>
      <c r="AL719">
        <v>1623</v>
      </c>
      <c r="AM719">
        <v>138</v>
      </c>
      <c r="AN719">
        <v>9313</v>
      </c>
      <c r="AO719">
        <v>2030</v>
      </c>
      <c r="AP719">
        <v>100572</v>
      </c>
      <c r="AQ719">
        <v>3912</v>
      </c>
      <c r="AR719">
        <v>13199</v>
      </c>
      <c r="AS719">
        <v>343</v>
      </c>
      <c r="AT719">
        <v>101549</v>
      </c>
      <c r="AU719">
        <v>5820</v>
      </c>
      <c r="AV719">
        <v>109252</v>
      </c>
      <c r="AW719">
        <v>4719</v>
      </c>
      <c r="AX719">
        <v>5496</v>
      </c>
      <c r="AY719">
        <v>1444</v>
      </c>
      <c r="AZ719">
        <v>1762</v>
      </c>
      <c r="BA719">
        <v>120</v>
      </c>
      <c r="BB719">
        <v>3734</v>
      </c>
      <c r="BC719">
        <v>1324</v>
      </c>
      <c r="BD719">
        <v>6754</v>
      </c>
      <c r="BE719">
        <v>1165</v>
      </c>
      <c r="BF719">
        <v>24995</v>
      </c>
      <c r="BG719">
        <v>1191</v>
      </c>
      <c r="BH719">
        <v>29999</v>
      </c>
      <c r="BI719">
        <v>1216</v>
      </c>
      <c r="BJ719">
        <v>15291</v>
      </c>
      <c r="BK719">
        <v>388</v>
      </c>
      <c r="BL719">
        <v>55579</v>
      </c>
      <c r="BM719">
        <v>3766</v>
      </c>
      <c r="BN719">
        <v>54058</v>
      </c>
      <c r="BO719">
        <v>3405</v>
      </c>
      <c r="BP719">
        <v>1521</v>
      </c>
      <c r="BQ719">
        <v>361</v>
      </c>
      <c r="BR719">
        <v>10039</v>
      </c>
      <c r="BS719">
        <v>992</v>
      </c>
      <c r="BT719">
        <v>40011</v>
      </c>
      <c r="BU719">
        <v>2365</v>
      </c>
      <c r="BV719">
        <v>17496</v>
      </c>
      <c r="BW719">
        <v>1528</v>
      </c>
      <c r="BX719">
        <v>8111</v>
      </c>
      <c r="BY719">
        <v>865</v>
      </c>
      <c r="BZ719">
        <v>10765</v>
      </c>
      <c r="CA719">
        <v>1294</v>
      </c>
      <c r="CB719">
        <v>19593</v>
      </c>
      <c r="CC719">
        <v>1917</v>
      </c>
      <c r="CD719">
        <v>52412</v>
      </c>
      <c r="CE719">
        <v>3183</v>
      </c>
      <c r="CF719">
        <v>42260</v>
      </c>
      <c r="CG719">
        <v>990</v>
      </c>
      <c r="CH719">
        <v>6163</v>
      </c>
      <c r="CI719">
        <v>108585</v>
      </c>
      <c r="CJ719">
        <v>84680</v>
      </c>
      <c r="CK719">
        <v>43153</v>
      </c>
      <c r="CL719">
        <v>99353</v>
      </c>
      <c r="CM719">
        <v>9663</v>
      </c>
      <c r="CN719">
        <v>3561</v>
      </c>
      <c r="CO719">
        <v>3527</v>
      </c>
      <c r="CP719">
        <v>4408</v>
      </c>
      <c r="CQ719">
        <v>11703</v>
      </c>
      <c r="CR719">
        <v>1845</v>
      </c>
      <c r="CS719">
        <v>6471</v>
      </c>
      <c r="CT719">
        <v>3081</v>
      </c>
      <c r="CU719">
        <v>650</v>
      </c>
      <c r="CV719">
        <v>2199</v>
      </c>
      <c r="CW719">
        <v>3725</v>
      </c>
      <c r="CX719">
        <v>14389</v>
      </c>
      <c r="CY719">
        <v>3530</v>
      </c>
      <c r="CZ719">
        <v>2420</v>
      </c>
      <c r="DA719">
        <v>1816</v>
      </c>
      <c r="DB719">
        <v>1778</v>
      </c>
      <c r="DC719">
        <v>1235</v>
      </c>
      <c r="DD719">
        <v>3769</v>
      </c>
      <c r="DE719">
        <v>15646</v>
      </c>
      <c r="DF719">
        <v>31308</v>
      </c>
      <c r="DG719">
        <v>25426</v>
      </c>
      <c r="DH719">
        <v>9153</v>
      </c>
      <c r="DI719">
        <v>2144</v>
      </c>
      <c r="DJ719">
        <v>1298</v>
      </c>
      <c r="DK719">
        <v>3738</v>
      </c>
      <c r="DL719">
        <v>2516</v>
      </c>
      <c r="DM719">
        <v>101494</v>
      </c>
      <c r="DN719">
        <v>12936</v>
      </c>
      <c r="DO719">
        <v>35895</v>
      </c>
      <c r="DP719">
        <v>11059</v>
      </c>
      <c r="DQ719">
        <v>1780</v>
      </c>
      <c r="DR719">
        <v>1618</v>
      </c>
      <c r="DS719">
        <v>1292</v>
      </c>
      <c r="DT719">
        <v>1276</v>
      </c>
      <c r="DU719">
        <v>756</v>
      </c>
      <c r="DV719">
        <v>3406</v>
      </c>
      <c r="DW719">
        <v>46954</v>
      </c>
      <c r="DX719" t="s">
        <v>1522</v>
      </c>
      <c r="DY719" t="s">
        <v>700</v>
      </c>
      <c r="DZ719" t="s">
        <v>700</v>
      </c>
      <c r="EA719" t="s">
        <v>700</v>
      </c>
      <c r="EB719" t="s">
        <v>1522</v>
      </c>
      <c r="EC719" t="s">
        <v>700</v>
      </c>
      <c r="ED719" t="s">
        <v>700</v>
      </c>
      <c r="EE719" t="s">
        <v>700</v>
      </c>
      <c r="EF719" t="s">
        <v>700</v>
      </c>
      <c r="EG719" t="s">
        <v>700</v>
      </c>
      <c r="EH719" t="s">
        <v>700</v>
      </c>
      <c r="EI719" t="s">
        <v>700</v>
      </c>
      <c r="EJ719" t="s">
        <v>700</v>
      </c>
      <c r="EK719" t="s">
        <v>700</v>
      </c>
      <c r="EL719" t="s">
        <v>700</v>
      </c>
      <c r="EM719" t="s">
        <v>700</v>
      </c>
      <c r="EN719" t="s">
        <v>700</v>
      </c>
      <c r="EO719" t="s">
        <v>700</v>
      </c>
      <c r="EP719" t="s">
        <v>700</v>
      </c>
      <c r="EQ719" t="s">
        <v>700</v>
      </c>
      <c r="ER719" t="s">
        <v>700</v>
      </c>
      <c r="ES719" t="s">
        <v>700</v>
      </c>
      <c r="ET719" t="s">
        <v>700</v>
      </c>
      <c r="EU719" t="s">
        <v>700</v>
      </c>
      <c r="EV719" t="s">
        <v>700</v>
      </c>
      <c r="EW719" t="s">
        <v>700</v>
      </c>
      <c r="EX719" t="s">
        <v>700</v>
      </c>
      <c r="EY719" t="s">
        <v>700</v>
      </c>
      <c r="EZ719" t="s">
        <v>700</v>
      </c>
      <c r="FA719" t="s">
        <v>700</v>
      </c>
      <c r="FB719" t="s">
        <v>700</v>
      </c>
      <c r="FC719" t="s">
        <v>700</v>
      </c>
      <c r="FD719" t="s">
        <v>700</v>
      </c>
      <c r="FE719" t="s">
        <v>700</v>
      </c>
      <c r="FF719" t="s">
        <v>700</v>
      </c>
      <c r="FG719" t="s">
        <v>700</v>
      </c>
      <c r="FH719" t="s">
        <v>700</v>
      </c>
      <c r="FI719" t="s">
        <v>700</v>
      </c>
      <c r="FJ719" t="s">
        <v>700</v>
      </c>
      <c r="FK719" t="s">
        <v>700</v>
      </c>
      <c r="FL719" t="s">
        <v>700</v>
      </c>
      <c r="FM719" t="s">
        <v>700</v>
      </c>
      <c r="FN719" t="s">
        <v>700</v>
      </c>
      <c r="FO719" t="s">
        <v>700</v>
      </c>
      <c r="FP719" t="s">
        <v>700</v>
      </c>
      <c r="FQ719" t="s">
        <v>700</v>
      </c>
      <c r="FR719" t="s">
        <v>700</v>
      </c>
      <c r="FS719" t="s">
        <v>700</v>
      </c>
      <c r="FZ719" t="s">
        <v>700</v>
      </c>
      <c r="GA719" t="s">
        <v>700</v>
      </c>
      <c r="GB719" t="s">
        <v>700</v>
      </c>
      <c r="GC719" t="s">
        <v>1864</v>
      </c>
    </row>
    <row r="720" spans="1:185" x14ac:dyDescent="0.25">
      <c r="A720" t="s">
        <v>1523</v>
      </c>
      <c r="B720">
        <v>3017259</v>
      </c>
      <c r="C720">
        <v>139536</v>
      </c>
      <c r="D720">
        <v>757346</v>
      </c>
      <c r="E720">
        <v>24867</v>
      </c>
      <c r="F720">
        <v>1872748</v>
      </c>
      <c r="G720">
        <v>112837</v>
      </c>
      <c r="H720">
        <v>387165</v>
      </c>
      <c r="I720">
        <v>1832</v>
      </c>
      <c r="J720">
        <v>238594</v>
      </c>
      <c r="K720">
        <v>6227</v>
      </c>
      <c r="L720">
        <v>518752</v>
      </c>
      <c r="M720">
        <v>18640</v>
      </c>
      <c r="N720">
        <v>264743</v>
      </c>
      <c r="O720">
        <v>20860</v>
      </c>
      <c r="P720">
        <v>413050</v>
      </c>
      <c r="Q720">
        <v>33153</v>
      </c>
      <c r="R720">
        <v>397305</v>
      </c>
      <c r="S720">
        <v>26692</v>
      </c>
      <c r="T720">
        <v>408783</v>
      </c>
      <c r="U720">
        <v>18642</v>
      </c>
      <c r="V720">
        <v>388867</v>
      </c>
      <c r="W720">
        <v>13490</v>
      </c>
      <c r="X720">
        <v>1487683</v>
      </c>
      <c r="Y720">
        <v>79800</v>
      </c>
      <c r="Z720">
        <v>1529576</v>
      </c>
      <c r="AA720">
        <v>59736</v>
      </c>
      <c r="AB720">
        <v>2312099</v>
      </c>
      <c r="AC720">
        <v>78075</v>
      </c>
      <c r="AD720">
        <v>285216</v>
      </c>
      <c r="AE720">
        <v>22656</v>
      </c>
      <c r="AF720">
        <v>17582</v>
      </c>
      <c r="AG720">
        <v>2202</v>
      </c>
      <c r="AH720">
        <v>224515</v>
      </c>
      <c r="AI720">
        <v>10965</v>
      </c>
      <c r="AJ720">
        <v>70355</v>
      </c>
      <c r="AK720">
        <v>19303</v>
      </c>
      <c r="AL720">
        <v>106350</v>
      </c>
      <c r="AM720">
        <v>6273</v>
      </c>
      <c r="AN720">
        <v>191079</v>
      </c>
      <c r="AO720">
        <v>39571</v>
      </c>
      <c r="AP720">
        <v>2209805</v>
      </c>
      <c r="AQ720">
        <v>59703</v>
      </c>
      <c r="AR720">
        <v>295586</v>
      </c>
      <c r="AS720">
        <v>10771</v>
      </c>
      <c r="AT720">
        <v>2721673</v>
      </c>
      <c r="AU720">
        <v>128765</v>
      </c>
      <c r="AV720">
        <v>2655387</v>
      </c>
      <c r="AW720">
        <v>91113</v>
      </c>
      <c r="AX720">
        <v>361872</v>
      </c>
      <c r="AY720">
        <v>48423</v>
      </c>
      <c r="AZ720">
        <v>191305</v>
      </c>
      <c r="BA720">
        <v>10383</v>
      </c>
      <c r="BB720">
        <v>170567</v>
      </c>
      <c r="BC720">
        <v>38040</v>
      </c>
      <c r="BD720">
        <v>131394</v>
      </c>
      <c r="BE720">
        <v>22382</v>
      </c>
      <c r="BF720">
        <v>394516</v>
      </c>
      <c r="BG720">
        <v>28218</v>
      </c>
      <c r="BH720">
        <v>593189</v>
      </c>
      <c r="BI720">
        <v>27028</v>
      </c>
      <c r="BJ720">
        <v>876071</v>
      </c>
      <c r="BK720">
        <v>16181</v>
      </c>
      <c r="BL720">
        <v>1597420</v>
      </c>
      <c r="BM720">
        <v>91231</v>
      </c>
      <c r="BN720">
        <v>1538034</v>
      </c>
      <c r="BO720">
        <v>80715</v>
      </c>
      <c r="BP720">
        <v>59386</v>
      </c>
      <c r="BQ720">
        <v>10516</v>
      </c>
      <c r="BR720">
        <v>275328</v>
      </c>
      <c r="BS720">
        <v>21606</v>
      </c>
      <c r="BT720">
        <v>1116984</v>
      </c>
      <c r="BU720">
        <v>47786</v>
      </c>
      <c r="BV720">
        <v>520974</v>
      </c>
      <c r="BW720">
        <v>44147</v>
      </c>
      <c r="BX720">
        <v>234790</v>
      </c>
      <c r="BY720">
        <v>20904</v>
      </c>
      <c r="BZ720">
        <v>282372</v>
      </c>
      <c r="CA720">
        <v>30218</v>
      </c>
      <c r="CB720">
        <v>419887</v>
      </c>
      <c r="CC720">
        <v>42625</v>
      </c>
      <c r="CD720">
        <v>1041435</v>
      </c>
      <c r="CE720">
        <v>71524</v>
      </c>
      <c r="CF720">
        <v>1528343</v>
      </c>
      <c r="CG720">
        <v>24305</v>
      </c>
      <c r="CH720">
        <v>139536</v>
      </c>
      <c r="CI720">
        <v>2877723</v>
      </c>
      <c r="CJ720">
        <v>2338805</v>
      </c>
      <c r="CK720">
        <v>886917</v>
      </c>
      <c r="CL720">
        <v>2381552</v>
      </c>
      <c r="CM720">
        <v>458096</v>
      </c>
      <c r="CN720">
        <v>187303</v>
      </c>
      <c r="CO720">
        <v>9357</v>
      </c>
      <c r="CP720">
        <v>77738</v>
      </c>
      <c r="CQ720">
        <v>212712</v>
      </c>
      <c r="CR720">
        <v>48441</v>
      </c>
      <c r="CS720">
        <v>179719</v>
      </c>
      <c r="CT720">
        <v>74437</v>
      </c>
      <c r="CU720">
        <v>33884</v>
      </c>
      <c r="CV720">
        <v>147969</v>
      </c>
      <c r="CW720">
        <v>208529</v>
      </c>
      <c r="CX720">
        <v>395260</v>
      </c>
      <c r="CY720">
        <v>145362</v>
      </c>
      <c r="CZ720">
        <v>73080</v>
      </c>
      <c r="DA720">
        <v>55600</v>
      </c>
      <c r="DB720">
        <v>47461</v>
      </c>
      <c r="DC720">
        <v>44757</v>
      </c>
      <c r="DD720">
        <v>96883</v>
      </c>
      <c r="DE720">
        <v>432024</v>
      </c>
      <c r="DF720">
        <v>745059</v>
      </c>
      <c r="DG720">
        <v>580734</v>
      </c>
      <c r="DH720">
        <v>252398</v>
      </c>
      <c r="DI720">
        <v>48190</v>
      </c>
      <c r="DJ720">
        <v>25283</v>
      </c>
      <c r="DK720">
        <v>116135</v>
      </c>
      <c r="DL720">
        <v>69929</v>
      </c>
      <c r="DM720">
        <v>2549912</v>
      </c>
      <c r="DN720">
        <v>431944</v>
      </c>
      <c r="DO720">
        <v>804158</v>
      </c>
      <c r="DP720">
        <v>372925</v>
      </c>
      <c r="DQ720">
        <v>44605</v>
      </c>
      <c r="DR720">
        <v>49562</v>
      </c>
      <c r="DS720">
        <v>50833</v>
      </c>
      <c r="DT720">
        <v>44818</v>
      </c>
      <c r="DU720">
        <v>33570</v>
      </c>
      <c r="DV720">
        <v>136068</v>
      </c>
      <c r="DW720">
        <v>1177083</v>
      </c>
      <c r="DX720" t="s">
        <v>1523</v>
      </c>
      <c r="DY720" t="s">
        <v>700</v>
      </c>
      <c r="DZ720" t="s">
        <v>700</v>
      </c>
      <c r="EA720" t="s">
        <v>700</v>
      </c>
      <c r="EB720" t="s">
        <v>1523</v>
      </c>
      <c r="EC720" t="s">
        <v>700</v>
      </c>
      <c r="ED720" t="s">
        <v>700</v>
      </c>
      <c r="EE720" t="s">
        <v>700</v>
      </c>
      <c r="EF720" t="s">
        <v>700</v>
      </c>
      <c r="EG720" t="s">
        <v>700</v>
      </c>
      <c r="EH720" t="s">
        <v>700</v>
      </c>
      <c r="EI720" t="s">
        <v>700</v>
      </c>
      <c r="EJ720" t="s">
        <v>700</v>
      </c>
      <c r="EK720" t="s">
        <v>700</v>
      </c>
      <c r="EL720" t="s">
        <v>700</v>
      </c>
      <c r="EM720" t="s">
        <v>700</v>
      </c>
      <c r="EN720" t="s">
        <v>700</v>
      </c>
      <c r="EO720" t="s">
        <v>700</v>
      </c>
      <c r="EP720" t="s">
        <v>700</v>
      </c>
      <c r="EQ720" t="s">
        <v>700</v>
      </c>
      <c r="ER720" t="s">
        <v>700</v>
      </c>
      <c r="ES720" t="s">
        <v>700</v>
      </c>
      <c r="ET720" t="s">
        <v>700</v>
      </c>
      <c r="EU720" t="s">
        <v>700</v>
      </c>
      <c r="EV720" t="s">
        <v>700</v>
      </c>
      <c r="EW720" t="s">
        <v>700</v>
      </c>
      <c r="EX720" t="s">
        <v>700</v>
      </c>
      <c r="EY720" t="s">
        <v>700</v>
      </c>
      <c r="EZ720" t="s">
        <v>700</v>
      </c>
      <c r="FA720" t="s">
        <v>700</v>
      </c>
      <c r="FB720" t="s">
        <v>700</v>
      </c>
      <c r="FC720" t="s">
        <v>700</v>
      </c>
      <c r="FD720" t="s">
        <v>700</v>
      </c>
      <c r="FE720" t="s">
        <v>700</v>
      </c>
      <c r="FF720" t="s">
        <v>700</v>
      </c>
      <c r="FG720" t="s">
        <v>700</v>
      </c>
      <c r="FH720" t="s">
        <v>700</v>
      </c>
      <c r="FI720" t="s">
        <v>700</v>
      </c>
      <c r="FJ720" t="s">
        <v>700</v>
      </c>
      <c r="FK720" t="s">
        <v>700</v>
      </c>
      <c r="FL720" t="s">
        <v>700</v>
      </c>
      <c r="FM720" t="s">
        <v>700</v>
      </c>
      <c r="FN720" t="s">
        <v>700</v>
      </c>
      <c r="FO720" t="s">
        <v>700</v>
      </c>
      <c r="FP720" t="s">
        <v>700</v>
      </c>
      <c r="FQ720" t="s">
        <v>700</v>
      </c>
      <c r="FR720" t="s">
        <v>700</v>
      </c>
      <c r="FS720" t="s">
        <v>700</v>
      </c>
      <c r="FZ720" t="s">
        <v>700</v>
      </c>
      <c r="GA720" t="s">
        <v>700</v>
      </c>
      <c r="GB720" t="s">
        <v>700</v>
      </c>
      <c r="GC720" t="s">
        <v>1864</v>
      </c>
    </row>
    <row r="721" spans="1:185" x14ac:dyDescent="0.25">
      <c r="A721" t="s">
        <v>1524</v>
      </c>
      <c r="B721">
        <v>42346</v>
      </c>
      <c r="C721">
        <v>2316</v>
      </c>
      <c r="D721">
        <v>9974</v>
      </c>
      <c r="E721">
        <v>472</v>
      </c>
      <c r="F721">
        <v>23496</v>
      </c>
      <c r="G721">
        <v>1836</v>
      </c>
      <c r="H721">
        <v>8876</v>
      </c>
      <c r="I721">
        <v>8</v>
      </c>
      <c r="J721">
        <v>3058</v>
      </c>
      <c r="K721">
        <v>99</v>
      </c>
      <c r="L721">
        <v>6916</v>
      </c>
      <c r="M721">
        <v>373</v>
      </c>
      <c r="N721">
        <v>2973</v>
      </c>
      <c r="O721">
        <v>383</v>
      </c>
      <c r="P721">
        <v>4294</v>
      </c>
      <c r="Q721">
        <v>475</v>
      </c>
      <c r="R721">
        <v>4345</v>
      </c>
      <c r="S721">
        <v>410</v>
      </c>
      <c r="T721">
        <v>5250</v>
      </c>
      <c r="U721">
        <v>224</v>
      </c>
      <c r="V721">
        <v>6634</v>
      </c>
      <c r="W721">
        <v>344</v>
      </c>
      <c r="X721">
        <v>21382</v>
      </c>
      <c r="Y721">
        <v>1424</v>
      </c>
      <c r="Z721">
        <v>20964</v>
      </c>
      <c r="AA721">
        <v>892</v>
      </c>
      <c r="AB721">
        <v>39758</v>
      </c>
      <c r="AC721">
        <v>1739</v>
      </c>
      <c r="AD721">
        <v>404</v>
      </c>
      <c r="AE721">
        <v>7</v>
      </c>
      <c r="AF721">
        <v>585</v>
      </c>
      <c r="AG721">
        <v>174</v>
      </c>
      <c r="AH721">
        <v>258</v>
      </c>
      <c r="AI721">
        <v>13</v>
      </c>
      <c r="AJ721">
        <v>728</v>
      </c>
      <c r="AK721">
        <v>226</v>
      </c>
      <c r="AL721">
        <v>437</v>
      </c>
      <c r="AM721">
        <v>52</v>
      </c>
      <c r="AN721">
        <v>1941</v>
      </c>
      <c r="AO721">
        <v>511</v>
      </c>
      <c r="AP721">
        <v>38713</v>
      </c>
      <c r="AQ721">
        <v>1528</v>
      </c>
      <c r="AR721">
        <v>5931</v>
      </c>
      <c r="AS721">
        <v>136</v>
      </c>
      <c r="AT721">
        <v>36415</v>
      </c>
      <c r="AU721">
        <v>2180</v>
      </c>
      <c r="AV721">
        <v>41023</v>
      </c>
      <c r="AW721">
        <v>1867</v>
      </c>
      <c r="AX721">
        <v>1323</v>
      </c>
      <c r="AY721">
        <v>449</v>
      </c>
      <c r="AZ721">
        <v>385</v>
      </c>
      <c r="BA721">
        <v>42</v>
      </c>
      <c r="BB721">
        <v>938</v>
      </c>
      <c r="BC721">
        <v>407</v>
      </c>
      <c r="BD721">
        <v>2608</v>
      </c>
      <c r="BE721">
        <v>252</v>
      </c>
      <c r="BF721">
        <v>10612</v>
      </c>
      <c r="BG721">
        <v>562</v>
      </c>
      <c r="BH721">
        <v>10949</v>
      </c>
      <c r="BI721">
        <v>543</v>
      </c>
      <c r="BJ721">
        <v>5230</v>
      </c>
      <c r="BK721">
        <v>104</v>
      </c>
      <c r="BL721">
        <v>19742</v>
      </c>
      <c r="BM721">
        <v>1486</v>
      </c>
      <c r="BN721">
        <v>19200</v>
      </c>
      <c r="BO721">
        <v>1398</v>
      </c>
      <c r="BP721">
        <v>542</v>
      </c>
      <c r="BQ721">
        <v>88</v>
      </c>
      <c r="BR721">
        <v>3754</v>
      </c>
      <c r="BS721">
        <v>350</v>
      </c>
      <c r="BT721">
        <v>14194</v>
      </c>
      <c r="BU721">
        <v>899</v>
      </c>
      <c r="BV721">
        <v>6385</v>
      </c>
      <c r="BW721">
        <v>642</v>
      </c>
      <c r="BX721">
        <v>2917</v>
      </c>
      <c r="BY721">
        <v>295</v>
      </c>
      <c r="BZ721">
        <v>4813</v>
      </c>
      <c r="CA721">
        <v>572</v>
      </c>
      <c r="CB721">
        <v>7908</v>
      </c>
      <c r="CC721">
        <v>808</v>
      </c>
      <c r="CD721">
        <v>19548</v>
      </c>
      <c r="CE721">
        <v>1152</v>
      </c>
      <c r="CF721">
        <v>14753</v>
      </c>
      <c r="CG721">
        <v>346</v>
      </c>
      <c r="CH721">
        <v>2316</v>
      </c>
      <c r="CI721">
        <v>40030</v>
      </c>
      <c r="CJ721">
        <v>30545</v>
      </c>
      <c r="CK721">
        <v>17336</v>
      </c>
      <c r="CL721">
        <v>38130</v>
      </c>
      <c r="CM721">
        <v>2346</v>
      </c>
      <c r="CN721">
        <v>932</v>
      </c>
      <c r="CO721">
        <v>2333</v>
      </c>
      <c r="CP721">
        <v>1563</v>
      </c>
      <c r="CQ721">
        <v>2935</v>
      </c>
      <c r="CR721">
        <v>732</v>
      </c>
      <c r="CS721">
        <v>2300</v>
      </c>
      <c r="CT721">
        <v>1003</v>
      </c>
      <c r="CU721">
        <v>260</v>
      </c>
      <c r="CV721">
        <v>927</v>
      </c>
      <c r="CW721">
        <v>969</v>
      </c>
      <c r="CX721">
        <v>5430</v>
      </c>
      <c r="CY721">
        <v>1325</v>
      </c>
      <c r="CZ721">
        <v>1079</v>
      </c>
      <c r="DA721">
        <v>762</v>
      </c>
      <c r="DB721">
        <v>782</v>
      </c>
      <c r="DC721">
        <v>457</v>
      </c>
      <c r="DD721">
        <v>1400</v>
      </c>
      <c r="DE721">
        <v>6751</v>
      </c>
      <c r="DF721">
        <v>12116</v>
      </c>
      <c r="DG721">
        <v>9820</v>
      </c>
      <c r="DH721">
        <v>3217</v>
      </c>
      <c r="DI721">
        <v>781</v>
      </c>
      <c r="DJ721">
        <v>489</v>
      </c>
      <c r="DK721">
        <v>1515</v>
      </c>
      <c r="DL721">
        <v>1049</v>
      </c>
      <c r="DM721">
        <v>37538</v>
      </c>
      <c r="DN721">
        <v>4844</v>
      </c>
      <c r="DO721">
        <v>13784</v>
      </c>
      <c r="DP721">
        <v>5083</v>
      </c>
      <c r="DQ721">
        <v>997</v>
      </c>
      <c r="DR721">
        <v>701</v>
      </c>
      <c r="DS721">
        <v>522</v>
      </c>
      <c r="DT721">
        <v>581</v>
      </c>
      <c r="DU721">
        <v>265</v>
      </c>
      <c r="DV721">
        <v>1319</v>
      </c>
      <c r="DW721">
        <v>18867</v>
      </c>
      <c r="DX721" t="s">
        <v>1524</v>
      </c>
      <c r="DY721" t="s">
        <v>700</v>
      </c>
      <c r="DZ721" t="s">
        <v>700</v>
      </c>
      <c r="EA721" t="s">
        <v>700</v>
      </c>
      <c r="EB721" t="s">
        <v>1524</v>
      </c>
      <c r="EC721" t="s">
        <v>700</v>
      </c>
      <c r="ED721" t="s">
        <v>700</v>
      </c>
      <c r="EE721" t="s">
        <v>700</v>
      </c>
      <c r="EF721" t="s">
        <v>700</v>
      </c>
      <c r="EG721" t="s">
        <v>700</v>
      </c>
      <c r="EH721" t="s">
        <v>700</v>
      </c>
      <c r="EI721" t="s">
        <v>700</v>
      </c>
      <c r="EJ721" t="s">
        <v>700</v>
      </c>
      <c r="EK721" t="s">
        <v>700</v>
      </c>
      <c r="EL721" t="s">
        <v>700</v>
      </c>
      <c r="EM721" t="s">
        <v>700</v>
      </c>
      <c r="EN721" t="s">
        <v>700</v>
      </c>
      <c r="EO721" t="s">
        <v>700</v>
      </c>
      <c r="EP721" t="s">
        <v>700</v>
      </c>
      <c r="EQ721" t="s">
        <v>700</v>
      </c>
      <c r="ER721" t="s">
        <v>700</v>
      </c>
      <c r="ES721" t="s">
        <v>700</v>
      </c>
      <c r="ET721" t="s">
        <v>700</v>
      </c>
      <c r="EU721" t="s">
        <v>700</v>
      </c>
      <c r="EV721" t="s">
        <v>700</v>
      </c>
      <c r="EW721" t="s">
        <v>700</v>
      </c>
      <c r="EX721" t="s">
        <v>700</v>
      </c>
      <c r="EY721" t="s">
        <v>700</v>
      </c>
      <c r="EZ721" t="s">
        <v>700</v>
      </c>
      <c r="FA721" t="s">
        <v>700</v>
      </c>
      <c r="FB721" t="s">
        <v>700</v>
      </c>
      <c r="FC721" t="s">
        <v>700</v>
      </c>
      <c r="FD721" t="s">
        <v>700</v>
      </c>
      <c r="FE721" t="s">
        <v>700</v>
      </c>
      <c r="FF721" t="s">
        <v>700</v>
      </c>
      <c r="FG721" t="s">
        <v>700</v>
      </c>
      <c r="FH721" t="s">
        <v>700</v>
      </c>
      <c r="FI721" t="s">
        <v>700</v>
      </c>
      <c r="FJ721" t="s">
        <v>700</v>
      </c>
      <c r="FK721" t="s">
        <v>700</v>
      </c>
      <c r="FL721" t="s">
        <v>700</v>
      </c>
      <c r="FM721" t="s">
        <v>700</v>
      </c>
      <c r="FN721" t="s">
        <v>700</v>
      </c>
      <c r="FO721" t="s">
        <v>700</v>
      </c>
      <c r="FP721" t="s">
        <v>700</v>
      </c>
      <c r="FQ721" t="s">
        <v>700</v>
      </c>
      <c r="FR721" t="s">
        <v>700</v>
      </c>
      <c r="FS721" t="s">
        <v>700</v>
      </c>
      <c r="FZ721" t="s">
        <v>700</v>
      </c>
      <c r="GA721" t="s">
        <v>700</v>
      </c>
      <c r="GB721" t="s">
        <v>700</v>
      </c>
      <c r="GC721" t="s">
        <v>1864</v>
      </c>
    </row>
    <row r="722" spans="1:185" x14ac:dyDescent="0.25">
      <c r="A722" t="s">
        <v>1525</v>
      </c>
      <c r="B722">
        <v>225646</v>
      </c>
      <c r="C722">
        <v>10049</v>
      </c>
      <c r="D722">
        <v>54983</v>
      </c>
      <c r="E722">
        <v>2653</v>
      </c>
      <c r="F722">
        <v>128686</v>
      </c>
      <c r="G722">
        <v>7361</v>
      </c>
      <c r="H722">
        <v>41977</v>
      </c>
      <c r="I722">
        <v>35</v>
      </c>
      <c r="J722">
        <v>17139</v>
      </c>
      <c r="K722">
        <v>860</v>
      </c>
      <c r="L722">
        <v>37844</v>
      </c>
      <c r="M722">
        <v>1793</v>
      </c>
      <c r="N722">
        <v>21405</v>
      </c>
      <c r="O722">
        <v>1275</v>
      </c>
      <c r="P722">
        <v>23880</v>
      </c>
      <c r="Q722">
        <v>2083</v>
      </c>
      <c r="R722">
        <v>24391</v>
      </c>
      <c r="S722">
        <v>1389</v>
      </c>
      <c r="T722">
        <v>26616</v>
      </c>
      <c r="U722">
        <v>1350</v>
      </c>
      <c r="V722">
        <v>32394</v>
      </c>
      <c r="W722">
        <v>1264</v>
      </c>
      <c r="X722">
        <v>112958</v>
      </c>
      <c r="Y722">
        <v>5893</v>
      </c>
      <c r="Z722">
        <v>112688</v>
      </c>
      <c r="AA722">
        <v>4156</v>
      </c>
      <c r="AB722">
        <v>210090</v>
      </c>
      <c r="AC722">
        <v>7966</v>
      </c>
      <c r="AD722">
        <v>3278</v>
      </c>
      <c r="AE722">
        <v>276</v>
      </c>
      <c r="AF722">
        <v>4328</v>
      </c>
      <c r="AG722">
        <v>1057</v>
      </c>
      <c r="AH722">
        <v>1579</v>
      </c>
      <c r="AI722">
        <v>101</v>
      </c>
      <c r="AJ722">
        <v>1329</v>
      </c>
      <c r="AK722">
        <v>294</v>
      </c>
      <c r="AL722">
        <v>4980</v>
      </c>
      <c r="AM722">
        <v>355</v>
      </c>
      <c r="AN722">
        <v>6965</v>
      </c>
      <c r="AO722">
        <v>817</v>
      </c>
      <c r="AP722">
        <v>205363</v>
      </c>
      <c r="AQ722">
        <v>7528</v>
      </c>
      <c r="AR722">
        <v>27640</v>
      </c>
      <c r="AS722">
        <v>774</v>
      </c>
      <c r="AT722">
        <v>198006</v>
      </c>
      <c r="AU722">
        <v>9275</v>
      </c>
      <c r="AV722">
        <v>219750</v>
      </c>
      <c r="AW722">
        <v>9402</v>
      </c>
      <c r="AX722">
        <v>5896</v>
      </c>
      <c r="AY722">
        <v>647</v>
      </c>
      <c r="AZ722">
        <v>2741</v>
      </c>
      <c r="BA722">
        <v>212</v>
      </c>
      <c r="BB722">
        <v>3155</v>
      </c>
      <c r="BC722">
        <v>435</v>
      </c>
      <c r="BD722">
        <v>9136</v>
      </c>
      <c r="BE722">
        <v>658</v>
      </c>
      <c r="BF722">
        <v>43397</v>
      </c>
      <c r="BG722">
        <v>2316</v>
      </c>
      <c r="BH722">
        <v>56445</v>
      </c>
      <c r="BI722">
        <v>2365</v>
      </c>
      <c r="BJ722">
        <v>40280</v>
      </c>
      <c r="BK722">
        <v>782</v>
      </c>
      <c r="BL722">
        <v>107679</v>
      </c>
      <c r="BM722">
        <v>5901</v>
      </c>
      <c r="BN722">
        <v>104650</v>
      </c>
      <c r="BO722">
        <v>5380</v>
      </c>
      <c r="BP722">
        <v>3029</v>
      </c>
      <c r="BQ722">
        <v>521</v>
      </c>
      <c r="BR722">
        <v>21007</v>
      </c>
      <c r="BS722">
        <v>1460</v>
      </c>
      <c r="BT722">
        <v>75920</v>
      </c>
      <c r="BU722">
        <v>3444</v>
      </c>
      <c r="BV722">
        <v>36593</v>
      </c>
      <c r="BW722">
        <v>2725</v>
      </c>
      <c r="BX722">
        <v>16173</v>
      </c>
      <c r="BY722">
        <v>1192</v>
      </c>
      <c r="BZ722">
        <v>23021</v>
      </c>
      <c r="CA722">
        <v>1860</v>
      </c>
      <c r="CB722">
        <v>37171</v>
      </c>
      <c r="CC722">
        <v>2717</v>
      </c>
      <c r="CD722">
        <v>99070</v>
      </c>
      <c r="CE722">
        <v>5529</v>
      </c>
      <c r="CF722">
        <v>85057</v>
      </c>
      <c r="CG722">
        <v>1595</v>
      </c>
      <c r="CH722">
        <v>10049</v>
      </c>
      <c r="CI722">
        <v>215597</v>
      </c>
      <c r="CJ722">
        <v>171698</v>
      </c>
      <c r="CK722">
        <v>82936</v>
      </c>
      <c r="CL722">
        <v>204985</v>
      </c>
      <c r="CM722">
        <v>8992</v>
      </c>
      <c r="CN722">
        <v>3072</v>
      </c>
      <c r="CO722">
        <v>5384</v>
      </c>
      <c r="CP722">
        <v>9280</v>
      </c>
      <c r="CQ722">
        <v>14934</v>
      </c>
      <c r="CR722">
        <v>3850</v>
      </c>
      <c r="CS722">
        <v>13191</v>
      </c>
      <c r="CT722">
        <v>5555</v>
      </c>
      <c r="CU722">
        <v>1774</v>
      </c>
      <c r="CV722">
        <v>5853</v>
      </c>
      <c r="CW722">
        <v>7145</v>
      </c>
      <c r="CX722">
        <v>31965</v>
      </c>
      <c r="CY722">
        <v>8074</v>
      </c>
      <c r="CZ722">
        <v>5503</v>
      </c>
      <c r="DA722">
        <v>4129</v>
      </c>
      <c r="DB722">
        <v>4003</v>
      </c>
      <c r="DC722">
        <v>2974</v>
      </c>
      <c r="DD722">
        <v>7082</v>
      </c>
      <c r="DE722">
        <v>32208</v>
      </c>
      <c r="DF722">
        <v>61293</v>
      </c>
      <c r="DG722">
        <v>51248</v>
      </c>
      <c r="DH722">
        <v>18280</v>
      </c>
      <c r="DI722">
        <v>3381</v>
      </c>
      <c r="DJ722">
        <v>2027</v>
      </c>
      <c r="DK722">
        <v>6664</v>
      </c>
      <c r="DL722">
        <v>4341</v>
      </c>
      <c r="DM722">
        <v>196346</v>
      </c>
      <c r="DN722">
        <v>28044</v>
      </c>
      <c r="DO722">
        <v>70087</v>
      </c>
      <c r="DP722">
        <v>23414</v>
      </c>
      <c r="DQ722">
        <v>3329</v>
      </c>
      <c r="DR722">
        <v>2594</v>
      </c>
      <c r="DS722">
        <v>2671</v>
      </c>
      <c r="DT722">
        <v>2209</v>
      </c>
      <c r="DU722">
        <v>1977</v>
      </c>
      <c r="DV722">
        <v>8438</v>
      </c>
      <c r="DW722">
        <v>93501</v>
      </c>
      <c r="DX722" t="s">
        <v>1525</v>
      </c>
      <c r="DY722" t="s">
        <v>700</v>
      </c>
      <c r="DZ722" t="s">
        <v>700</v>
      </c>
      <c r="EA722" t="s">
        <v>700</v>
      </c>
      <c r="EB722" t="s">
        <v>1525</v>
      </c>
      <c r="EC722" t="s">
        <v>700</v>
      </c>
      <c r="ED722" t="s">
        <v>700</v>
      </c>
      <c r="EE722" t="s">
        <v>700</v>
      </c>
      <c r="EF722" t="s">
        <v>700</v>
      </c>
      <c r="EG722" t="s">
        <v>700</v>
      </c>
      <c r="EH722" t="s">
        <v>700</v>
      </c>
      <c r="EI722" t="s">
        <v>700</v>
      </c>
      <c r="EJ722" t="s">
        <v>700</v>
      </c>
      <c r="EK722" t="s">
        <v>700</v>
      </c>
      <c r="EL722" t="s">
        <v>700</v>
      </c>
      <c r="EM722" t="s">
        <v>700</v>
      </c>
      <c r="EN722" t="s">
        <v>700</v>
      </c>
      <c r="EO722" t="s">
        <v>700</v>
      </c>
      <c r="EP722" t="s">
        <v>700</v>
      </c>
      <c r="EQ722" t="s">
        <v>700</v>
      </c>
      <c r="ER722" t="s">
        <v>700</v>
      </c>
      <c r="ES722" t="s">
        <v>700</v>
      </c>
      <c r="ET722" t="s">
        <v>700</v>
      </c>
      <c r="EU722" t="s">
        <v>700</v>
      </c>
      <c r="EV722" t="s">
        <v>700</v>
      </c>
      <c r="EW722" t="s">
        <v>700</v>
      </c>
      <c r="EX722" t="s">
        <v>700</v>
      </c>
      <c r="EY722" t="s">
        <v>700</v>
      </c>
      <c r="EZ722" t="s">
        <v>700</v>
      </c>
      <c r="FA722" t="s">
        <v>700</v>
      </c>
      <c r="FB722" t="s">
        <v>700</v>
      </c>
      <c r="FC722" t="s">
        <v>700</v>
      </c>
      <c r="FD722" t="s">
        <v>700</v>
      </c>
      <c r="FE722" t="s">
        <v>700</v>
      </c>
      <c r="FF722" t="s">
        <v>700</v>
      </c>
      <c r="FG722" t="s">
        <v>700</v>
      </c>
      <c r="FH722" t="s">
        <v>700</v>
      </c>
      <c r="FI722" t="s">
        <v>700</v>
      </c>
      <c r="FJ722" t="s">
        <v>700</v>
      </c>
      <c r="FK722" t="s">
        <v>700</v>
      </c>
      <c r="FL722" t="s">
        <v>700</v>
      </c>
      <c r="FM722" t="s">
        <v>700</v>
      </c>
      <c r="FN722" t="s">
        <v>700</v>
      </c>
      <c r="FO722" t="s">
        <v>700</v>
      </c>
      <c r="FP722" t="s">
        <v>700</v>
      </c>
      <c r="FQ722" t="s">
        <v>700</v>
      </c>
      <c r="FR722" t="s">
        <v>700</v>
      </c>
      <c r="FS722" t="s">
        <v>700</v>
      </c>
      <c r="FZ722" t="s">
        <v>700</v>
      </c>
      <c r="GA722" t="s">
        <v>700</v>
      </c>
      <c r="GB722" t="s">
        <v>700</v>
      </c>
      <c r="GC722" t="s">
        <v>1864</v>
      </c>
    </row>
    <row r="725" spans="1:185" x14ac:dyDescent="0.25">
      <c r="A725" s="107" t="s">
        <v>2347</v>
      </c>
      <c r="B725">
        <v>433391</v>
      </c>
      <c r="C725">
        <v>21263</v>
      </c>
      <c r="D725">
        <v>108378</v>
      </c>
      <c r="E725">
        <v>4045</v>
      </c>
      <c r="F725">
        <v>253645</v>
      </c>
      <c r="G725">
        <v>17073</v>
      </c>
      <c r="H725">
        <v>71368</v>
      </c>
      <c r="I725">
        <v>145</v>
      </c>
      <c r="J725">
        <v>33353</v>
      </c>
      <c r="K725">
        <v>1282</v>
      </c>
      <c r="L725">
        <v>75025</v>
      </c>
      <c r="M725">
        <v>2763</v>
      </c>
      <c r="N725">
        <v>38300</v>
      </c>
      <c r="O725">
        <v>3780</v>
      </c>
      <c r="P725">
        <v>49092</v>
      </c>
      <c r="Q725">
        <v>4495</v>
      </c>
      <c r="R725">
        <v>51116</v>
      </c>
      <c r="S725">
        <v>3708</v>
      </c>
      <c r="T725">
        <v>55076</v>
      </c>
      <c r="U725">
        <v>2584</v>
      </c>
      <c r="V725">
        <v>60061</v>
      </c>
      <c r="W725">
        <v>2506</v>
      </c>
      <c r="X725">
        <v>214615</v>
      </c>
      <c r="Y725">
        <v>13052</v>
      </c>
      <c r="Z725">
        <v>218776</v>
      </c>
      <c r="AA725">
        <v>8211</v>
      </c>
      <c r="AB725">
        <v>391401</v>
      </c>
      <c r="AC725">
        <v>17479</v>
      </c>
      <c r="AD725">
        <v>13160</v>
      </c>
      <c r="AE725">
        <v>791</v>
      </c>
      <c r="AF725">
        <v>1508</v>
      </c>
      <c r="AG725">
        <v>394</v>
      </c>
      <c r="AH725">
        <v>13481</v>
      </c>
      <c r="AI725">
        <v>683</v>
      </c>
      <c r="AJ725">
        <v>5216</v>
      </c>
      <c r="AK725">
        <v>1186</v>
      </c>
      <c r="AL725">
        <v>8336</v>
      </c>
      <c r="AM725">
        <v>609</v>
      </c>
      <c r="AN725">
        <v>22502</v>
      </c>
      <c r="AO725">
        <v>3904</v>
      </c>
      <c r="AP725">
        <v>375255</v>
      </c>
      <c r="AQ725">
        <v>14952</v>
      </c>
      <c r="AR725">
        <v>47973</v>
      </c>
      <c r="AS725">
        <v>1389</v>
      </c>
      <c r="AT725">
        <v>385418</v>
      </c>
      <c r="AU725">
        <v>19874</v>
      </c>
      <c r="AV725">
        <v>405450</v>
      </c>
      <c r="AW725">
        <v>17316</v>
      </c>
      <c r="AX725">
        <v>27941</v>
      </c>
      <c r="AY725">
        <v>3947</v>
      </c>
      <c r="AZ725">
        <v>12077</v>
      </c>
      <c r="BA725">
        <v>613</v>
      </c>
      <c r="BB725">
        <v>15864</v>
      </c>
      <c r="BC725">
        <v>3334</v>
      </c>
      <c r="BD725">
        <v>20067</v>
      </c>
      <c r="BE725">
        <v>2650</v>
      </c>
      <c r="BF725">
        <v>80513</v>
      </c>
      <c r="BG725">
        <v>5398</v>
      </c>
      <c r="BH725">
        <v>96942</v>
      </c>
      <c r="BI725">
        <v>3941</v>
      </c>
      <c r="BJ725">
        <v>89191</v>
      </c>
      <c r="BK725">
        <v>1449</v>
      </c>
      <c r="BL725">
        <v>217251</v>
      </c>
      <c r="BM725">
        <v>13739</v>
      </c>
      <c r="BN725">
        <v>210090</v>
      </c>
      <c r="BO725">
        <v>12180</v>
      </c>
      <c r="BP725">
        <v>7161</v>
      </c>
      <c r="BQ725">
        <v>1559</v>
      </c>
      <c r="BR725">
        <v>36394</v>
      </c>
      <c r="BS725">
        <v>3334</v>
      </c>
      <c r="BT725">
        <v>152650</v>
      </c>
      <c r="BU725">
        <v>7374</v>
      </c>
      <c r="BV725">
        <v>71593</v>
      </c>
      <c r="BW725">
        <v>6688</v>
      </c>
      <c r="BX725">
        <v>29402</v>
      </c>
      <c r="BY725">
        <v>3011</v>
      </c>
      <c r="BZ725">
        <v>43110</v>
      </c>
      <c r="CA725">
        <v>5030</v>
      </c>
      <c r="CB725">
        <v>65874</v>
      </c>
      <c r="CC725">
        <v>6953</v>
      </c>
      <c r="CD725">
        <v>181163</v>
      </c>
      <c r="CE725">
        <v>10492</v>
      </c>
      <c r="CF725">
        <v>181755</v>
      </c>
      <c r="CG725">
        <v>3614</v>
      </c>
      <c r="CH725">
        <v>21263</v>
      </c>
      <c r="CI725">
        <v>412128</v>
      </c>
      <c r="CJ725">
        <v>335577</v>
      </c>
      <c r="CK725">
        <v>142062</v>
      </c>
      <c r="CL725">
        <v>373392</v>
      </c>
      <c r="CM725">
        <v>37788</v>
      </c>
      <c r="CN725">
        <v>15041</v>
      </c>
      <c r="CO725">
        <v>9058</v>
      </c>
      <c r="CP725">
        <v>13537</v>
      </c>
      <c r="CQ725">
        <v>33887</v>
      </c>
      <c r="CR725">
        <v>5423</v>
      </c>
      <c r="CS725">
        <v>24415</v>
      </c>
      <c r="CT725">
        <v>9204</v>
      </c>
      <c r="CU725">
        <v>3370</v>
      </c>
      <c r="CV725">
        <v>9058</v>
      </c>
      <c r="CW725">
        <v>13398</v>
      </c>
      <c r="CX725">
        <v>76562</v>
      </c>
      <c r="CY725">
        <v>16391</v>
      </c>
      <c r="CZ725">
        <v>9664</v>
      </c>
      <c r="DA725">
        <v>6691</v>
      </c>
      <c r="DB725">
        <v>6503</v>
      </c>
      <c r="DC725">
        <v>4514</v>
      </c>
      <c r="DD725">
        <v>13101</v>
      </c>
      <c r="DE725">
        <v>60173</v>
      </c>
      <c r="DF725">
        <v>115723</v>
      </c>
      <c r="DG725">
        <v>93749</v>
      </c>
      <c r="DH725">
        <v>36516</v>
      </c>
      <c r="DI725">
        <v>6825</v>
      </c>
      <c r="DJ725">
        <v>4131</v>
      </c>
      <c r="DK725">
        <v>15149</v>
      </c>
      <c r="DL725">
        <v>9643</v>
      </c>
      <c r="DM725">
        <v>372584</v>
      </c>
      <c r="DN725">
        <v>58622</v>
      </c>
      <c r="DO725">
        <v>131663</v>
      </c>
      <c r="DP725">
        <v>44233</v>
      </c>
      <c r="DQ725">
        <v>6448</v>
      </c>
      <c r="DR725">
        <v>5525</v>
      </c>
      <c r="DS725">
        <v>5764</v>
      </c>
      <c r="DT725">
        <v>5084</v>
      </c>
      <c r="DU725">
        <v>3544</v>
      </c>
      <c r="DV725">
        <v>14837</v>
      </c>
      <c r="DW725">
        <v>175896</v>
      </c>
      <c r="DX725" t="s">
        <v>700</v>
      </c>
      <c r="DY725" t="s">
        <v>700</v>
      </c>
      <c r="DZ725" t="s">
        <v>700</v>
      </c>
      <c r="EA725" t="s">
        <v>700</v>
      </c>
      <c r="EB725" t="s">
        <v>2336</v>
      </c>
      <c r="EC725" t="s">
        <v>700</v>
      </c>
      <c r="ED725" t="s">
        <v>700</v>
      </c>
      <c r="EE725" t="s">
        <v>700</v>
      </c>
      <c r="EF725" t="s">
        <v>700</v>
      </c>
      <c r="EG725" t="s">
        <v>700</v>
      </c>
      <c r="EH725" t="s">
        <v>700</v>
      </c>
      <c r="EI725" t="s">
        <v>700</v>
      </c>
      <c r="EJ725" t="s">
        <v>700</v>
      </c>
      <c r="EK725" t="s">
        <v>700</v>
      </c>
      <c r="EL725" t="s">
        <v>700</v>
      </c>
      <c r="EM725" t="s">
        <v>700</v>
      </c>
      <c r="EN725" t="s">
        <v>700</v>
      </c>
      <c r="EO725" t="s">
        <v>700</v>
      </c>
      <c r="EP725" t="s">
        <v>700</v>
      </c>
      <c r="EQ725" t="s">
        <v>700</v>
      </c>
      <c r="ER725" t="s">
        <v>700</v>
      </c>
      <c r="ES725" t="s">
        <v>700</v>
      </c>
      <c r="ET725" t="s">
        <v>700</v>
      </c>
      <c r="EU725" t="s">
        <v>700</v>
      </c>
      <c r="EV725" t="s">
        <v>700</v>
      </c>
      <c r="EW725" t="s">
        <v>700</v>
      </c>
      <c r="EX725" t="s">
        <v>700</v>
      </c>
      <c r="EY725" t="s">
        <v>700</v>
      </c>
      <c r="EZ725" t="s">
        <v>700</v>
      </c>
      <c r="FA725" t="s">
        <v>700</v>
      </c>
      <c r="FB725" t="s">
        <v>700</v>
      </c>
      <c r="FC725" t="s">
        <v>700</v>
      </c>
      <c r="FD725" t="s">
        <v>700</v>
      </c>
      <c r="FE725" t="s">
        <v>700</v>
      </c>
      <c r="FF725" t="s">
        <v>700</v>
      </c>
      <c r="FG725" t="s">
        <v>700</v>
      </c>
      <c r="FH725" t="s">
        <v>700</v>
      </c>
      <c r="FI725" t="s">
        <v>700</v>
      </c>
      <c r="FJ725" t="s">
        <v>700</v>
      </c>
      <c r="FK725" t="s">
        <v>700</v>
      </c>
      <c r="FL725" t="s">
        <v>700</v>
      </c>
      <c r="FM725" t="s">
        <v>700</v>
      </c>
      <c r="FN725" t="s">
        <v>700</v>
      </c>
      <c r="FO725" t="s">
        <v>700</v>
      </c>
      <c r="FP725" t="s">
        <v>700</v>
      </c>
      <c r="FQ725" t="s">
        <v>700</v>
      </c>
      <c r="FR725" t="s">
        <v>700</v>
      </c>
      <c r="FS725" t="s">
        <v>700</v>
      </c>
      <c r="FT725" t="s">
        <v>700</v>
      </c>
      <c r="FU725" t="s">
        <v>700</v>
      </c>
      <c r="FV725" t="s">
        <v>700</v>
      </c>
      <c r="FW725" t="s">
        <v>700</v>
      </c>
      <c r="FX725" t="s">
        <v>700</v>
      </c>
      <c r="FY725" t="s">
        <v>700</v>
      </c>
      <c r="FZ725" t="s">
        <v>700</v>
      </c>
      <c r="GA725" t="s">
        <v>700</v>
      </c>
      <c r="GB725" t="s">
        <v>700</v>
      </c>
      <c r="GC725" t="s">
        <v>2360</v>
      </c>
    </row>
    <row r="726" spans="1:185" x14ac:dyDescent="0.25">
      <c r="A726" s="107" t="s">
        <v>2348</v>
      </c>
      <c r="B726">
        <v>307492</v>
      </c>
      <c r="C726">
        <v>13155</v>
      </c>
      <c r="D726">
        <v>65967</v>
      </c>
      <c r="E726">
        <v>1861</v>
      </c>
      <c r="F726">
        <v>183884</v>
      </c>
      <c r="G726">
        <v>11187</v>
      </c>
      <c r="H726">
        <v>57641</v>
      </c>
      <c r="I726">
        <v>107</v>
      </c>
      <c r="J726">
        <v>19430</v>
      </c>
      <c r="K726">
        <v>304</v>
      </c>
      <c r="L726">
        <v>46537</v>
      </c>
      <c r="M726">
        <v>1557</v>
      </c>
      <c r="N726">
        <v>31617</v>
      </c>
      <c r="O726">
        <v>1993</v>
      </c>
      <c r="P726">
        <v>30717</v>
      </c>
      <c r="Q726">
        <v>2659</v>
      </c>
      <c r="R726">
        <v>34089</v>
      </c>
      <c r="S726">
        <v>2118</v>
      </c>
      <c r="T726">
        <v>38724</v>
      </c>
      <c r="U726">
        <v>2544</v>
      </c>
      <c r="V726">
        <v>48737</v>
      </c>
      <c r="W726">
        <v>1873</v>
      </c>
      <c r="X726">
        <v>154918</v>
      </c>
      <c r="Y726">
        <v>7826</v>
      </c>
      <c r="Z726">
        <v>152574</v>
      </c>
      <c r="AA726">
        <v>5329</v>
      </c>
      <c r="AB726">
        <v>284137</v>
      </c>
      <c r="AC726">
        <v>10908</v>
      </c>
      <c r="AD726">
        <v>3288</v>
      </c>
      <c r="AE726">
        <v>317</v>
      </c>
      <c r="AF726">
        <v>8057</v>
      </c>
      <c r="AG726">
        <v>1109</v>
      </c>
      <c r="AH726">
        <v>2550</v>
      </c>
      <c r="AI726">
        <v>101</v>
      </c>
      <c r="AJ726">
        <v>894</v>
      </c>
      <c r="AK726">
        <v>67</v>
      </c>
      <c r="AL726">
        <v>8425</v>
      </c>
      <c r="AM726">
        <v>647</v>
      </c>
      <c r="AN726">
        <v>4653</v>
      </c>
      <c r="AO726">
        <v>267</v>
      </c>
      <c r="AP726">
        <v>281270</v>
      </c>
      <c r="AQ726">
        <v>10816</v>
      </c>
      <c r="AR726">
        <v>44377</v>
      </c>
      <c r="AS726">
        <v>1435</v>
      </c>
      <c r="AT726">
        <v>263115</v>
      </c>
      <c r="AU726">
        <v>11720</v>
      </c>
      <c r="AV726">
        <v>300831</v>
      </c>
      <c r="AW726">
        <v>12912</v>
      </c>
      <c r="AX726">
        <v>6661</v>
      </c>
      <c r="AY726">
        <v>243</v>
      </c>
      <c r="AZ726">
        <v>3584</v>
      </c>
      <c r="BA726">
        <v>69</v>
      </c>
      <c r="BB726">
        <v>3077</v>
      </c>
      <c r="BC726">
        <v>174</v>
      </c>
      <c r="BD726">
        <v>11785</v>
      </c>
      <c r="BE726">
        <v>877</v>
      </c>
      <c r="BF726">
        <v>61676</v>
      </c>
      <c r="BG726">
        <v>3573</v>
      </c>
      <c r="BH726">
        <v>79463</v>
      </c>
      <c r="BI726">
        <v>3768</v>
      </c>
      <c r="BJ726">
        <v>56984</v>
      </c>
      <c r="BK726">
        <v>1083</v>
      </c>
      <c r="BL726">
        <v>144031</v>
      </c>
      <c r="BM726">
        <v>8794</v>
      </c>
      <c r="BN726">
        <v>137440</v>
      </c>
      <c r="BO726">
        <v>7831</v>
      </c>
      <c r="BP726">
        <v>6591</v>
      </c>
      <c r="BQ726">
        <v>963</v>
      </c>
      <c r="BR726">
        <v>39853</v>
      </c>
      <c r="BS726">
        <v>2393</v>
      </c>
      <c r="BT726">
        <v>90865</v>
      </c>
      <c r="BU726">
        <v>4564</v>
      </c>
      <c r="BV726">
        <v>60496</v>
      </c>
      <c r="BW726">
        <v>4513</v>
      </c>
      <c r="BX726">
        <v>32523</v>
      </c>
      <c r="BY726">
        <v>2110</v>
      </c>
      <c r="BZ726">
        <v>42820</v>
      </c>
      <c r="CA726">
        <v>3222</v>
      </c>
      <c r="CB726">
        <v>61473</v>
      </c>
      <c r="CC726">
        <v>4290</v>
      </c>
      <c r="CD726">
        <v>131423</v>
      </c>
      <c r="CE726">
        <v>6466</v>
      </c>
      <c r="CF726">
        <v>108990</v>
      </c>
      <c r="CG726">
        <v>2218</v>
      </c>
      <c r="CH726">
        <v>13155</v>
      </c>
      <c r="CI726">
        <v>294337</v>
      </c>
      <c r="CJ726">
        <v>226305</v>
      </c>
      <c r="CK726">
        <v>122845</v>
      </c>
      <c r="CL726">
        <v>287001</v>
      </c>
      <c r="CM726">
        <v>10188</v>
      </c>
      <c r="CN726">
        <v>2257</v>
      </c>
      <c r="CO726">
        <v>4613</v>
      </c>
      <c r="CP726">
        <v>10213</v>
      </c>
      <c r="CQ726">
        <v>12452</v>
      </c>
      <c r="CR726">
        <v>2985</v>
      </c>
      <c r="CS726">
        <v>17577</v>
      </c>
      <c r="CT726">
        <v>8388</v>
      </c>
      <c r="CU726">
        <v>1765</v>
      </c>
      <c r="CV726">
        <v>8189</v>
      </c>
      <c r="CW726">
        <v>9883</v>
      </c>
      <c r="CX726">
        <v>43212</v>
      </c>
      <c r="CY726">
        <v>17284</v>
      </c>
      <c r="CZ726">
        <v>6027</v>
      </c>
      <c r="DA726">
        <v>7595</v>
      </c>
      <c r="DB726">
        <v>7682</v>
      </c>
      <c r="DC726">
        <v>4947</v>
      </c>
      <c r="DD726">
        <v>13670</v>
      </c>
      <c r="DE726">
        <v>53268</v>
      </c>
      <c r="DF726">
        <v>80173</v>
      </c>
      <c r="DG726">
        <v>63577</v>
      </c>
      <c r="DH726">
        <v>20268</v>
      </c>
      <c r="DI726">
        <v>5635</v>
      </c>
      <c r="DJ726">
        <v>3391</v>
      </c>
      <c r="DK726">
        <v>10961</v>
      </c>
      <c r="DL726">
        <v>6722</v>
      </c>
      <c r="DM726">
        <v>265138</v>
      </c>
      <c r="DN726">
        <v>44429</v>
      </c>
      <c r="DO726">
        <v>98766</v>
      </c>
      <c r="DP726">
        <v>34675</v>
      </c>
      <c r="DQ726">
        <v>4434</v>
      </c>
      <c r="DR726">
        <v>3581</v>
      </c>
      <c r="DS726">
        <v>4143</v>
      </c>
      <c r="DT726">
        <v>3825</v>
      </c>
      <c r="DU726">
        <v>3373</v>
      </c>
      <c r="DV726">
        <v>12434</v>
      </c>
      <c r="DW726">
        <v>133441</v>
      </c>
      <c r="DX726" t="s">
        <v>700</v>
      </c>
      <c r="DY726" t="s">
        <v>700</v>
      </c>
      <c r="DZ726" t="s">
        <v>700</v>
      </c>
      <c r="EA726" t="s">
        <v>700</v>
      </c>
      <c r="EB726" t="s">
        <v>2337</v>
      </c>
      <c r="EC726" t="s">
        <v>700</v>
      </c>
      <c r="ED726" t="s">
        <v>700</v>
      </c>
      <c r="EE726" t="s">
        <v>700</v>
      </c>
      <c r="EF726" t="s">
        <v>700</v>
      </c>
      <c r="EG726" t="s">
        <v>700</v>
      </c>
      <c r="EH726" t="s">
        <v>700</v>
      </c>
      <c r="EI726" t="s">
        <v>700</v>
      </c>
      <c r="EJ726" t="s">
        <v>700</v>
      </c>
      <c r="EK726" t="s">
        <v>700</v>
      </c>
      <c r="EL726" t="s">
        <v>700</v>
      </c>
      <c r="EM726" t="s">
        <v>700</v>
      </c>
      <c r="EN726" t="s">
        <v>700</v>
      </c>
      <c r="EO726" t="s">
        <v>700</v>
      </c>
      <c r="EP726" t="s">
        <v>700</v>
      </c>
      <c r="EQ726" t="s">
        <v>700</v>
      </c>
      <c r="ER726" t="s">
        <v>700</v>
      </c>
      <c r="ES726" t="s">
        <v>700</v>
      </c>
      <c r="ET726" t="s">
        <v>700</v>
      </c>
      <c r="EU726" t="s">
        <v>700</v>
      </c>
      <c r="EV726" t="s">
        <v>700</v>
      </c>
      <c r="EW726" t="s">
        <v>700</v>
      </c>
      <c r="EX726" t="s">
        <v>700</v>
      </c>
      <c r="EY726" t="s">
        <v>700</v>
      </c>
      <c r="EZ726" t="s">
        <v>700</v>
      </c>
      <c r="FA726" t="s">
        <v>700</v>
      </c>
      <c r="FB726" t="s">
        <v>700</v>
      </c>
      <c r="FC726" t="s">
        <v>700</v>
      </c>
      <c r="FD726" t="s">
        <v>700</v>
      </c>
      <c r="FE726" t="s">
        <v>700</v>
      </c>
      <c r="FF726" t="s">
        <v>700</v>
      </c>
      <c r="FG726" t="s">
        <v>700</v>
      </c>
      <c r="FH726" t="s">
        <v>700</v>
      </c>
      <c r="FI726" t="s">
        <v>700</v>
      </c>
      <c r="FJ726" t="s">
        <v>700</v>
      </c>
      <c r="FK726" t="s">
        <v>700</v>
      </c>
      <c r="FL726" t="s">
        <v>700</v>
      </c>
      <c r="FM726" t="s">
        <v>700</v>
      </c>
      <c r="FN726" t="s">
        <v>700</v>
      </c>
      <c r="FO726" t="s">
        <v>700</v>
      </c>
      <c r="FP726" t="s">
        <v>700</v>
      </c>
      <c r="FQ726" t="s">
        <v>700</v>
      </c>
      <c r="FR726" t="s">
        <v>700</v>
      </c>
      <c r="FS726" t="s">
        <v>700</v>
      </c>
      <c r="FT726" t="s">
        <v>700</v>
      </c>
      <c r="FU726" t="s">
        <v>700</v>
      </c>
      <c r="FV726" t="s">
        <v>700</v>
      </c>
      <c r="FW726" t="s">
        <v>700</v>
      </c>
      <c r="FX726" t="s">
        <v>700</v>
      </c>
      <c r="FY726" t="s">
        <v>700</v>
      </c>
      <c r="FZ726" t="s">
        <v>700</v>
      </c>
      <c r="GA726" t="s">
        <v>700</v>
      </c>
      <c r="GB726" t="s">
        <v>700</v>
      </c>
      <c r="GC726" t="s">
        <v>2360</v>
      </c>
    </row>
    <row r="727" spans="1:185" x14ac:dyDescent="0.25">
      <c r="A727" s="107" t="s">
        <v>2349</v>
      </c>
      <c r="B727">
        <v>241909</v>
      </c>
      <c r="C727">
        <v>10618</v>
      </c>
      <c r="D727">
        <v>59115</v>
      </c>
      <c r="E727">
        <v>1939</v>
      </c>
      <c r="F727">
        <v>145938</v>
      </c>
      <c r="G727">
        <v>8656</v>
      </c>
      <c r="H727">
        <v>36856</v>
      </c>
      <c r="I727">
        <v>23</v>
      </c>
      <c r="J727">
        <v>17733</v>
      </c>
      <c r="K727">
        <v>436</v>
      </c>
      <c r="L727">
        <v>41382</v>
      </c>
      <c r="M727">
        <v>1503</v>
      </c>
      <c r="N727">
        <v>31941</v>
      </c>
      <c r="O727">
        <v>1502</v>
      </c>
      <c r="P727">
        <v>26161</v>
      </c>
      <c r="Q727">
        <v>2620</v>
      </c>
      <c r="R727">
        <v>27218</v>
      </c>
      <c r="S727">
        <v>2042</v>
      </c>
      <c r="T727">
        <v>29153</v>
      </c>
      <c r="U727">
        <v>1495</v>
      </c>
      <c r="V727">
        <v>31465</v>
      </c>
      <c r="W727">
        <v>997</v>
      </c>
      <c r="X727">
        <v>121120</v>
      </c>
      <c r="Y727">
        <v>5983</v>
      </c>
      <c r="Z727">
        <v>120789</v>
      </c>
      <c r="AA727">
        <v>4635</v>
      </c>
      <c r="AB727">
        <v>221836</v>
      </c>
      <c r="AC727">
        <v>8687</v>
      </c>
      <c r="AD727">
        <v>6856</v>
      </c>
      <c r="AE727">
        <v>244</v>
      </c>
      <c r="AF727">
        <v>538</v>
      </c>
      <c r="AG727">
        <v>28</v>
      </c>
      <c r="AH727">
        <v>3877</v>
      </c>
      <c r="AI727">
        <v>98</v>
      </c>
      <c r="AJ727">
        <v>4332</v>
      </c>
      <c r="AK727">
        <v>1305</v>
      </c>
      <c r="AL727">
        <v>4374</v>
      </c>
      <c r="AM727">
        <v>256</v>
      </c>
      <c r="AN727">
        <v>15315</v>
      </c>
      <c r="AO727">
        <v>3504</v>
      </c>
      <c r="AP727">
        <v>211719</v>
      </c>
      <c r="AQ727">
        <v>6556</v>
      </c>
      <c r="AR727">
        <v>25684</v>
      </c>
      <c r="AS727">
        <v>606</v>
      </c>
      <c r="AT727">
        <v>216225</v>
      </c>
      <c r="AU727">
        <v>10012</v>
      </c>
      <c r="AV727">
        <v>229365</v>
      </c>
      <c r="AW727">
        <v>7986</v>
      </c>
      <c r="AX727">
        <v>12544</v>
      </c>
      <c r="AY727">
        <v>2632</v>
      </c>
      <c r="AZ727">
        <v>4205</v>
      </c>
      <c r="BA727">
        <v>163</v>
      </c>
      <c r="BB727">
        <v>8339</v>
      </c>
      <c r="BC727">
        <v>2469</v>
      </c>
      <c r="BD727">
        <v>11451</v>
      </c>
      <c r="BE727">
        <v>1848</v>
      </c>
      <c r="BF727">
        <v>46595</v>
      </c>
      <c r="BG727">
        <v>2612</v>
      </c>
      <c r="BH727">
        <v>51085</v>
      </c>
      <c r="BI727">
        <v>2037</v>
      </c>
      <c r="BJ727">
        <v>41722</v>
      </c>
      <c r="BK727">
        <v>680</v>
      </c>
      <c r="BL727">
        <v>123990</v>
      </c>
      <c r="BM727">
        <v>7138</v>
      </c>
      <c r="BN727">
        <v>119924</v>
      </c>
      <c r="BO727">
        <v>6317</v>
      </c>
      <c r="BP727">
        <v>4066</v>
      </c>
      <c r="BQ727">
        <v>821</v>
      </c>
      <c r="BR727">
        <v>21948</v>
      </c>
      <c r="BS727">
        <v>1518</v>
      </c>
      <c r="BT727">
        <v>81019</v>
      </c>
      <c r="BU727">
        <v>3961</v>
      </c>
      <c r="BV727">
        <v>48419</v>
      </c>
      <c r="BW727">
        <v>3308</v>
      </c>
      <c r="BX727">
        <v>16500</v>
      </c>
      <c r="BY727">
        <v>1387</v>
      </c>
      <c r="BZ727">
        <v>28248</v>
      </c>
      <c r="CA727">
        <v>2379</v>
      </c>
      <c r="CB727">
        <v>42032</v>
      </c>
      <c r="CC727">
        <v>3325</v>
      </c>
      <c r="CD727">
        <v>100237</v>
      </c>
      <c r="CE727">
        <v>5264</v>
      </c>
      <c r="CF727">
        <v>88679</v>
      </c>
      <c r="CG727">
        <v>1883</v>
      </c>
      <c r="CH727">
        <v>10618</v>
      </c>
      <c r="CI727">
        <v>231291</v>
      </c>
      <c r="CJ727">
        <v>187486</v>
      </c>
      <c r="CK727">
        <v>77852</v>
      </c>
      <c r="CL727">
        <v>213109</v>
      </c>
      <c r="CM727">
        <v>19387</v>
      </c>
      <c r="CN727">
        <v>7058</v>
      </c>
      <c r="CO727">
        <v>5565</v>
      </c>
      <c r="CP727">
        <v>9026</v>
      </c>
      <c r="CQ727">
        <v>21451</v>
      </c>
      <c r="CR727">
        <v>3703</v>
      </c>
      <c r="CS727">
        <v>14152</v>
      </c>
      <c r="CT727">
        <v>5469</v>
      </c>
      <c r="CU727">
        <v>2407</v>
      </c>
      <c r="CV727">
        <v>5482</v>
      </c>
      <c r="CW727">
        <v>7524</v>
      </c>
      <c r="CX727">
        <v>38309</v>
      </c>
      <c r="CY727">
        <v>9735</v>
      </c>
      <c r="CZ727">
        <v>5230</v>
      </c>
      <c r="DA727">
        <v>4303</v>
      </c>
      <c r="DB727">
        <v>3412</v>
      </c>
      <c r="DC727">
        <v>2361</v>
      </c>
      <c r="DD727">
        <v>7139</v>
      </c>
      <c r="DE727">
        <v>33532</v>
      </c>
      <c r="DF727">
        <v>60732</v>
      </c>
      <c r="DG727">
        <v>48476</v>
      </c>
      <c r="DH727">
        <v>18162</v>
      </c>
      <c r="DI727">
        <v>4299</v>
      </c>
      <c r="DJ727">
        <v>2449</v>
      </c>
      <c r="DK727">
        <v>7957</v>
      </c>
      <c r="DL727">
        <v>5497</v>
      </c>
      <c r="DM727">
        <v>208885</v>
      </c>
      <c r="DN727">
        <v>34292</v>
      </c>
      <c r="DO727">
        <v>68356</v>
      </c>
      <c r="DP727">
        <v>25908</v>
      </c>
      <c r="DQ727">
        <v>3526</v>
      </c>
      <c r="DR727">
        <v>3150</v>
      </c>
      <c r="DS727">
        <v>3108</v>
      </c>
      <c r="DT727">
        <v>2782</v>
      </c>
      <c r="DU727">
        <v>2184</v>
      </c>
      <c r="DV727">
        <v>9221</v>
      </c>
      <c r="DW727">
        <v>94264</v>
      </c>
      <c r="DX727" t="s">
        <v>700</v>
      </c>
      <c r="DY727" t="s">
        <v>700</v>
      </c>
      <c r="DZ727" t="s">
        <v>700</v>
      </c>
      <c r="EA727" t="s">
        <v>700</v>
      </c>
      <c r="EB727" t="s">
        <v>2338</v>
      </c>
      <c r="EC727" t="s">
        <v>700</v>
      </c>
      <c r="ED727" t="s">
        <v>700</v>
      </c>
      <c r="EE727" t="s">
        <v>700</v>
      </c>
      <c r="EF727" t="s">
        <v>700</v>
      </c>
      <c r="EG727" t="s">
        <v>700</v>
      </c>
      <c r="EH727" t="s">
        <v>700</v>
      </c>
      <c r="EI727" t="s">
        <v>700</v>
      </c>
      <c r="EJ727" t="s">
        <v>700</v>
      </c>
      <c r="EK727" t="s">
        <v>700</v>
      </c>
      <c r="EL727" t="s">
        <v>700</v>
      </c>
      <c r="EM727" t="s">
        <v>700</v>
      </c>
      <c r="EN727" t="s">
        <v>700</v>
      </c>
      <c r="EO727" t="s">
        <v>700</v>
      </c>
      <c r="EP727" t="s">
        <v>700</v>
      </c>
      <c r="EQ727" t="s">
        <v>700</v>
      </c>
      <c r="ER727" t="s">
        <v>700</v>
      </c>
      <c r="ES727" t="s">
        <v>700</v>
      </c>
      <c r="ET727" t="s">
        <v>700</v>
      </c>
      <c r="EU727" t="s">
        <v>700</v>
      </c>
      <c r="EV727" t="s">
        <v>700</v>
      </c>
      <c r="EW727" t="s">
        <v>700</v>
      </c>
      <c r="EX727" t="s">
        <v>700</v>
      </c>
      <c r="EY727" t="s">
        <v>700</v>
      </c>
      <c r="EZ727" t="s">
        <v>700</v>
      </c>
      <c r="FA727" t="s">
        <v>700</v>
      </c>
      <c r="FB727" t="s">
        <v>700</v>
      </c>
      <c r="FC727" t="s">
        <v>700</v>
      </c>
      <c r="FD727" t="s">
        <v>700</v>
      </c>
      <c r="FE727" t="s">
        <v>700</v>
      </c>
      <c r="FF727" t="s">
        <v>700</v>
      </c>
      <c r="FG727" t="s">
        <v>700</v>
      </c>
      <c r="FH727" t="s">
        <v>700</v>
      </c>
      <c r="FI727" t="s">
        <v>700</v>
      </c>
      <c r="FJ727" t="s">
        <v>700</v>
      </c>
      <c r="FK727" t="s">
        <v>700</v>
      </c>
      <c r="FL727" t="s">
        <v>700</v>
      </c>
      <c r="FM727" t="s">
        <v>700</v>
      </c>
      <c r="FN727" t="s">
        <v>700</v>
      </c>
      <c r="FO727" t="s">
        <v>700</v>
      </c>
      <c r="FP727" t="s">
        <v>700</v>
      </c>
      <c r="FQ727" t="s">
        <v>700</v>
      </c>
      <c r="FR727" t="s">
        <v>700</v>
      </c>
      <c r="FS727" t="s">
        <v>700</v>
      </c>
      <c r="FT727" t="s">
        <v>700</v>
      </c>
      <c r="FU727" t="s">
        <v>700</v>
      </c>
      <c r="FV727" t="s">
        <v>700</v>
      </c>
      <c r="FW727" t="s">
        <v>700</v>
      </c>
      <c r="FX727" t="s">
        <v>700</v>
      </c>
      <c r="FY727" t="s">
        <v>700</v>
      </c>
      <c r="FZ727" t="s">
        <v>700</v>
      </c>
      <c r="GA727" t="s">
        <v>700</v>
      </c>
      <c r="GB727" t="s">
        <v>700</v>
      </c>
      <c r="GC727" t="s">
        <v>2360</v>
      </c>
    </row>
    <row r="728" spans="1:185" x14ac:dyDescent="0.25">
      <c r="A728" s="107" t="s">
        <v>2350</v>
      </c>
      <c r="B728">
        <v>114602</v>
      </c>
      <c r="C728">
        <v>5984</v>
      </c>
      <c r="D728">
        <v>29436</v>
      </c>
      <c r="E728">
        <v>1128</v>
      </c>
      <c r="F728">
        <v>63109</v>
      </c>
      <c r="G728">
        <v>4836</v>
      </c>
      <c r="H728">
        <v>22057</v>
      </c>
      <c r="I728">
        <v>20</v>
      </c>
      <c r="J728">
        <v>8953</v>
      </c>
      <c r="K728">
        <v>290</v>
      </c>
      <c r="L728">
        <v>20483</v>
      </c>
      <c r="M728">
        <v>838</v>
      </c>
      <c r="N728">
        <v>8667</v>
      </c>
      <c r="O728">
        <v>817</v>
      </c>
      <c r="P728">
        <v>11587</v>
      </c>
      <c r="Q728">
        <v>1398</v>
      </c>
      <c r="R728">
        <v>12217</v>
      </c>
      <c r="S728">
        <v>910</v>
      </c>
      <c r="T728">
        <v>14095</v>
      </c>
      <c r="U728">
        <v>911</v>
      </c>
      <c r="V728">
        <v>16543</v>
      </c>
      <c r="W728">
        <v>800</v>
      </c>
      <c r="X728">
        <v>57672</v>
      </c>
      <c r="Y728">
        <v>3480</v>
      </c>
      <c r="Z728">
        <v>56930</v>
      </c>
      <c r="AA728">
        <v>2504</v>
      </c>
      <c r="AB728">
        <v>104134</v>
      </c>
      <c r="AC728">
        <v>4778</v>
      </c>
      <c r="AD728">
        <v>1653</v>
      </c>
      <c r="AE728">
        <v>69</v>
      </c>
      <c r="AF728">
        <v>1270</v>
      </c>
      <c r="AG728">
        <v>301</v>
      </c>
      <c r="AH728">
        <v>2979</v>
      </c>
      <c r="AI728">
        <v>81</v>
      </c>
      <c r="AJ728">
        <v>3180</v>
      </c>
      <c r="AK728">
        <v>683</v>
      </c>
      <c r="AL728">
        <v>1353</v>
      </c>
      <c r="AM728">
        <v>72</v>
      </c>
      <c r="AN728">
        <v>9982</v>
      </c>
      <c r="AO728">
        <v>1755</v>
      </c>
      <c r="AP728">
        <v>97791</v>
      </c>
      <c r="AQ728">
        <v>3786</v>
      </c>
      <c r="AR728">
        <v>13720</v>
      </c>
      <c r="AS728">
        <v>382</v>
      </c>
      <c r="AT728">
        <v>100882</v>
      </c>
      <c r="AU728">
        <v>5602</v>
      </c>
      <c r="AV728">
        <v>107580</v>
      </c>
      <c r="AW728">
        <v>4773</v>
      </c>
      <c r="AX728">
        <v>7022</v>
      </c>
      <c r="AY728">
        <v>1211</v>
      </c>
      <c r="AZ728">
        <v>2308</v>
      </c>
      <c r="BA728">
        <v>72</v>
      </c>
      <c r="BB728">
        <v>4714</v>
      </c>
      <c r="BC728">
        <v>1139</v>
      </c>
      <c r="BD728">
        <v>8221</v>
      </c>
      <c r="BE728">
        <v>1122</v>
      </c>
      <c r="BF728">
        <v>27367</v>
      </c>
      <c r="BG728">
        <v>1464</v>
      </c>
      <c r="BH728">
        <v>25864</v>
      </c>
      <c r="BI728">
        <v>1188</v>
      </c>
      <c r="BJ728">
        <v>15047</v>
      </c>
      <c r="BK728">
        <v>265</v>
      </c>
      <c r="BL728">
        <v>53296</v>
      </c>
      <c r="BM728">
        <v>3778</v>
      </c>
      <c r="BN728">
        <v>51727</v>
      </c>
      <c r="BO728">
        <v>3475</v>
      </c>
      <c r="BP728">
        <v>1569</v>
      </c>
      <c r="BQ728">
        <v>303</v>
      </c>
      <c r="BR728">
        <v>9813</v>
      </c>
      <c r="BS728">
        <v>1058</v>
      </c>
      <c r="BT728">
        <v>38393</v>
      </c>
      <c r="BU728">
        <v>2365</v>
      </c>
      <c r="BV728">
        <v>17116</v>
      </c>
      <c r="BW728">
        <v>1507</v>
      </c>
      <c r="BX728">
        <v>7600</v>
      </c>
      <c r="BY728">
        <v>964</v>
      </c>
      <c r="BZ728">
        <v>11896</v>
      </c>
      <c r="CA728">
        <v>1284</v>
      </c>
      <c r="CB728">
        <v>19431</v>
      </c>
      <c r="CC728">
        <v>1934</v>
      </c>
      <c r="CD728">
        <v>56562</v>
      </c>
      <c r="CE728">
        <v>3244</v>
      </c>
      <c r="CF728">
        <v>37330</v>
      </c>
      <c r="CG728">
        <v>780</v>
      </c>
      <c r="CH728">
        <v>5984</v>
      </c>
      <c r="CI728">
        <v>108618</v>
      </c>
      <c r="CJ728">
        <v>85675</v>
      </c>
      <c r="CK728">
        <v>43092</v>
      </c>
      <c r="CL728">
        <v>98193</v>
      </c>
      <c r="CM728">
        <v>10838</v>
      </c>
      <c r="CN728">
        <v>5157</v>
      </c>
      <c r="CO728">
        <v>5885</v>
      </c>
      <c r="CP728">
        <v>4345</v>
      </c>
      <c r="CQ728">
        <v>10667</v>
      </c>
      <c r="CR728">
        <v>1801</v>
      </c>
      <c r="CS728">
        <v>6364</v>
      </c>
      <c r="CT728">
        <v>2924</v>
      </c>
      <c r="CU728">
        <v>660</v>
      </c>
      <c r="CV728">
        <v>2307</v>
      </c>
      <c r="CW728">
        <v>2507</v>
      </c>
      <c r="CX728">
        <v>13158</v>
      </c>
      <c r="CY728">
        <v>3884</v>
      </c>
      <c r="CZ728">
        <v>2398</v>
      </c>
      <c r="DA728">
        <v>1860</v>
      </c>
      <c r="DB728">
        <v>1928</v>
      </c>
      <c r="DC728">
        <v>1338</v>
      </c>
      <c r="DD728">
        <v>3773</v>
      </c>
      <c r="DE728">
        <v>16750</v>
      </c>
      <c r="DF728">
        <v>31513</v>
      </c>
      <c r="DG728">
        <v>25794</v>
      </c>
      <c r="DH728">
        <v>9239</v>
      </c>
      <c r="DI728">
        <v>2280</v>
      </c>
      <c r="DJ728">
        <v>1436</v>
      </c>
      <c r="DK728">
        <v>3439</v>
      </c>
      <c r="DL728">
        <v>2233</v>
      </c>
      <c r="DM728">
        <v>102939</v>
      </c>
      <c r="DN728">
        <v>11759</v>
      </c>
      <c r="DO728">
        <v>36942</v>
      </c>
      <c r="DP728">
        <v>11321</v>
      </c>
      <c r="DQ728">
        <v>2372</v>
      </c>
      <c r="DR728">
        <v>1595</v>
      </c>
      <c r="DS728">
        <v>1401</v>
      </c>
      <c r="DT728">
        <v>998</v>
      </c>
      <c r="DU728">
        <v>783</v>
      </c>
      <c r="DV728">
        <v>2843</v>
      </c>
      <c r="DW728">
        <v>48263</v>
      </c>
      <c r="DX728" t="s">
        <v>700</v>
      </c>
      <c r="DY728" t="s">
        <v>700</v>
      </c>
      <c r="DZ728" t="s">
        <v>700</v>
      </c>
      <c r="EA728" t="s">
        <v>700</v>
      </c>
      <c r="EB728" t="s">
        <v>2339</v>
      </c>
      <c r="EC728" t="s">
        <v>700</v>
      </c>
      <c r="ED728" t="s">
        <v>700</v>
      </c>
      <c r="EE728" t="s">
        <v>700</v>
      </c>
      <c r="EF728" t="s">
        <v>700</v>
      </c>
      <c r="EG728" t="s">
        <v>700</v>
      </c>
      <c r="EH728" t="s">
        <v>700</v>
      </c>
      <c r="EI728" t="s">
        <v>700</v>
      </c>
      <c r="EJ728" t="s">
        <v>700</v>
      </c>
      <c r="EK728" t="s">
        <v>700</v>
      </c>
      <c r="EL728" t="s">
        <v>700</v>
      </c>
      <c r="EM728" t="s">
        <v>700</v>
      </c>
      <c r="EN728" t="s">
        <v>700</v>
      </c>
      <c r="EO728" t="s">
        <v>700</v>
      </c>
      <c r="EP728" t="s">
        <v>700</v>
      </c>
      <c r="EQ728" t="s">
        <v>700</v>
      </c>
      <c r="ER728" t="s">
        <v>700</v>
      </c>
      <c r="ES728" t="s">
        <v>700</v>
      </c>
      <c r="ET728" t="s">
        <v>700</v>
      </c>
      <c r="EU728" t="s">
        <v>700</v>
      </c>
      <c r="EV728" t="s">
        <v>700</v>
      </c>
      <c r="EW728" t="s">
        <v>700</v>
      </c>
      <c r="EX728" t="s">
        <v>700</v>
      </c>
      <c r="EY728" t="s">
        <v>700</v>
      </c>
      <c r="EZ728" t="s">
        <v>700</v>
      </c>
      <c r="FA728" t="s">
        <v>700</v>
      </c>
      <c r="FB728" t="s">
        <v>700</v>
      </c>
      <c r="FC728" t="s">
        <v>700</v>
      </c>
      <c r="FD728" t="s">
        <v>700</v>
      </c>
      <c r="FE728" t="s">
        <v>700</v>
      </c>
      <c r="FF728" t="s">
        <v>700</v>
      </c>
      <c r="FG728" t="s">
        <v>700</v>
      </c>
      <c r="FH728" t="s">
        <v>700</v>
      </c>
      <c r="FI728" t="s">
        <v>700</v>
      </c>
      <c r="FJ728" t="s">
        <v>700</v>
      </c>
      <c r="FK728" t="s">
        <v>700</v>
      </c>
      <c r="FL728" t="s">
        <v>700</v>
      </c>
      <c r="FM728" t="s">
        <v>700</v>
      </c>
      <c r="FN728" t="s">
        <v>700</v>
      </c>
      <c r="FO728" t="s">
        <v>700</v>
      </c>
      <c r="FP728" t="s">
        <v>700</v>
      </c>
      <c r="FQ728" t="s">
        <v>700</v>
      </c>
      <c r="FR728" t="s">
        <v>700</v>
      </c>
      <c r="FS728" t="s">
        <v>700</v>
      </c>
      <c r="FT728" t="s">
        <v>700</v>
      </c>
      <c r="FU728" t="s">
        <v>700</v>
      </c>
      <c r="FV728" t="s">
        <v>700</v>
      </c>
      <c r="FW728" t="s">
        <v>700</v>
      </c>
      <c r="FX728" t="s">
        <v>700</v>
      </c>
      <c r="FY728" t="s">
        <v>700</v>
      </c>
      <c r="FZ728" t="s">
        <v>700</v>
      </c>
      <c r="GA728" t="s">
        <v>700</v>
      </c>
      <c r="GB728" t="s">
        <v>700</v>
      </c>
      <c r="GC728" t="s">
        <v>2360</v>
      </c>
    </row>
    <row r="729" spans="1:185" x14ac:dyDescent="0.25">
      <c r="A729" s="107" t="s">
        <v>2351</v>
      </c>
      <c r="B729">
        <v>181598</v>
      </c>
      <c r="C729">
        <v>9805</v>
      </c>
      <c r="D729">
        <v>45230</v>
      </c>
      <c r="E729">
        <v>2211</v>
      </c>
      <c r="F729">
        <v>102914</v>
      </c>
      <c r="G729">
        <v>7560</v>
      </c>
      <c r="H729">
        <v>33454</v>
      </c>
      <c r="I729">
        <v>34</v>
      </c>
      <c r="J729">
        <v>13859</v>
      </c>
      <c r="K729">
        <v>593</v>
      </c>
      <c r="L729">
        <v>31371</v>
      </c>
      <c r="M729">
        <v>1618</v>
      </c>
      <c r="N729">
        <v>14415</v>
      </c>
      <c r="O729">
        <v>1392</v>
      </c>
      <c r="P729">
        <v>18885</v>
      </c>
      <c r="Q729">
        <v>2044</v>
      </c>
      <c r="R729">
        <v>19953</v>
      </c>
      <c r="S729">
        <v>1779</v>
      </c>
      <c r="T729">
        <v>22467</v>
      </c>
      <c r="U729">
        <v>1087</v>
      </c>
      <c r="V729">
        <v>27194</v>
      </c>
      <c r="W729">
        <v>1258</v>
      </c>
      <c r="X729">
        <v>91621</v>
      </c>
      <c r="Y729">
        <v>5768</v>
      </c>
      <c r="Z729">
        <v>89977</v>
      </c>
      <c r="AA729">
        <v>4037</v>
      </c>
      <c r="AB729">
        <v>167523</v>
      </c>
      <c r="AC729">
        <v>7693</v>
      </c>
      <c r="AD729">
        <v>3629</v>
      </c>
      <c r="AE729">
        <v>97</v>
      </c>
      <c r="AF729">
        <v>1134</v>
      </c>
      <c r="AG729">
        <v>260</v>
      </c>
      <c r="AH729">
        <v>2028</v>
      </c>
      <c r="AI729">
        <v>87</v>
      </c>
      <c r="AJ729">
        <v>4581</v>
      </c>
      <c r="AK729">
        <v>1324</v>
      </c>
      <c r="AL729">
        <v>2495</v>
      </c>
      <c r="AM729">
        <v>236</v>
      </c>
      <c r="AN729">
        <v>12968</v>
      </c>
      <c r="AO729">
        <v>3069</v>
      </c>
      <c r="AP729">
        <v>159928</v>
      </c>
      <c r="AQ729">
        <v>6087</v>
      </c>
      <c r="AR729">
        <v>21805</v>
      </c>
      <c r="AS729">
        <v>538</v>
      </c>
      <c r="AT729">
        <v>159793</v>
      </c>
      <c r="AU729">
        <v>9267</v>
      </c>
      <c r="AV729">
        <v>173048</v>
      </c>
      <c r="AW729">
        <v>7512</v>
      </c>
      <c r="AX729">
        <v>8550</v>
      </c>
      <c r="AY729">
        <v>2293</v>
      </c>
      <c r="AZ729">
        <v>2740</v>
      </c>
      <c r="BA729">
        <v>207</v>
      </c>
      <c r="BB729">
        <v>5810</v>
      </c>
      <c r="BC729">
        <v>2086</v>
      </c>
      <c r="BD729">
        <v>10836</v>
      </c>
      <c r="BE729">
        <v>1520</v>
      </c>
      <c r="BF729">
        <v>41146</v>
      </c>
      <c r="BG729">
        <v>2084</v>
      </c>
      <c r="BH729">
        <v>45210</v>
      </c>
      <c r="BI729">
        <v>2085</v>
      </c>
      <c r="BJ729">
        <v>24761</v>
      </c>
      <c r="BK729">
        <v>513</v>
      </c>
      <c r="BL729">
        <v>86858</v>
      </c>
      <c r="BM729">
        <v>5887</v>
      </c>
      <c r="BN729">
        <v>84291</v>
      </c>
      <c r="BO729">
        <v>5394</v>
      </c>
      <c r="BP729">
        <v>2567</v>
      </c>
      <c r="BQ729">
        <v>493</v>
      </c>
      <c r="BR729">
        <v>16056</v>
      </c>
      <c r="BS729">
        <v>1673</v>
      </c>
      <c r="BT729">
        <v>62638</v>
      </c>
      <c r="BU729">
        <v>3724</v>
      </c>
      <c r="BV729">
        <v>27609</v>
      </c>
      <c r="BW729">
        <v>2434</v>
      </c>
      <c r="BX729">
        <v>12667</v>
      </c>
      <c r="BY729">
        <v>1402</v>
      </c>
      <c r="BZ729">
        <v>19453</v>
      </c>
      <c r="CA729">
        <v>2438</v>
      </c>
      <c r="CB729">
        <v>32663</v>
      </c>
      <c r="CC729">
        <v>3421</v>
      </c>
      <c r="CD729">
        <v>82310</v>
      </c>
      <c r="CE729">
        <v>4569</v>
      </c>
      <c r="CF729">
        <v>65063</v>
      </c>
      <c r="CG729">
        <v>1679</v>
      </c>
      <c r="CH729">
        <v>9805</v>
      </c>
      <c r="CI729">
        <v>171793</v>
      </c>
      <c r="CJ729">
        <v>132431</v>
      </c>
      <c r="CK729">
        <v>70183</v>
      </c>
      <c r="CL729">
        <v>158373</v>
      </c>
      <c r="CM729">
        <v>14262</v>
      </c>
      <c r="CN729">
        <v>5516</v>
      </c>
      <c r="CO729">
        <v>8127</v>
      </c>
      <c r="CP729">
        <v>6748</v>
      </c>
      <c r="CQ729">
        <v>15013</v>
      </c>
      <c r="CR729">
        <v>3147</v>
      </c>
      <c r="CS729">
        <v>10392</v>
      </c>
      <c r="CT729">
        <v>4608</v>
      </c>
      <c r="CU729">
        <v>992</v>
      </c>
      <c r="CV729">
        <v>4499</v>
      </c>
      <c r="CW729">
        <v>4699</v>
      </c>
      <c r="CX729">
        <v>22808</v>
      </c>
      <c r="CY729">
        <v>5825</v>
      </c>
      <c r="CZ729">
        <v>3997</v>
      </c>
      <c r="DA729">
        <v>3178</v>
      </c>
      <c r="DB729">
        <v>3103</v>
      </c>
      <c r="DC729">
        <v>2076</v>
      </c>
      <c r="DD729">
        <v>6150</v>
      </c>
      <c r="DE729">
        <v>25974</v>
      </c>
      <c r="DF729">
        <v>49704</v>
      </c>
      <c r="DG729">
        <v>40401</v>
      </c>
      <c r="DH729">
        <v>14028</v>
      </c>
      <c r="DI729">
        <v>3415</v>
      </c>
      <c r="DJ729">
        <v>2180</v>
      </c>
      <c r="DK729">
        <v>5888</v>
      </c>
      <c r="DL729">
        <v>3985</v>
      </c>
      <c r="DM729">
        <v>160171</v>
      </c>
      <c r="DN729">
        <v>20995</v>
      </c>
      <c r="DO729">
        <v>56246</v>
      </c>
      <c r="DP729">
        <v>19432</v>
      </c>
      <c r="DQ729">
        <v>3453</v>
      </c>
      <c r="DR729">
        <v>2835</v>
      </c>
      <c r="DS729">
        <v>1923</v>
      </c>
      <c r="DT729">
        <v>2164</v>
      </c>
      <c r="DU729">
        <v>1428</v>
      </c>
      <c r="DV729">
        <v>5637</v>
      </c>
      <c r="DW729">
        <v>75678</v>
      </c>
      <c r="DX729" t="s">
        <v>700</v>
      </c>
      <c r="DY729" t="s">
        <v>700</v>
      </c>
      <c r="DZ729" t="s">
        <v>700</v>
      </c>
      <c r="EA729" t="s">
        <v>700</v>
      </c>
      <c r="EB729" t="s">
        <v>2340</v>
      </c>
      <c r="EC729" t="s">
        <v>700</v>
      </c>
      <c r="ED729" t="s">
        <v>700</v>
      </c>
      <c r="EE729" t="s">
        <v>700</v>
      </c>
      <c r="EF729" t="s">
        <v>700</v>
      </c>
      <c r="EG729" t="s">
        <v>700</v>
      </c>
      <c r="EH729" t="s">
        <v>700</v>
      </c>
      <c r="EI729" t="s">
        <v>700</v>
      </c>
      <c r="EJ729" t="s">
        <v>700</v>
      </c>
      <c r="EK729" t="s">
        <v>700</v>
      </c>
      <c r="EL729" t="s">
        <v>700</v>
      </c>
      <c r="EM729" t="s">
        <v>700</v>
      </c>
      <c r="EN729" t="s">
        <v>700</v>
      </c>
      <c r="EO729" t="s">
        <v>700</v>
      </c>
      <c r="EP729" t="s">
        <v>700</v>
      </c>
      <c r="EQ729" t="s">
        <v>700</v>
      </c>
      <c r="ER729" t="s">
        <v>700</v>
      </c>
      <c r="ES729" t="s">
        <v>700</v>
      </c>
      <c r="ET729" t="s">
        <v>700</v>
      </c>
      <c r="EU729" t="s">
        <v>700</v>
      </c>
      <c r="EV729" t="s">
        <v>700</v>
      </c>
      <c r="EW729" t="s">
        <v>700</v>
      </c>
      <c r="EX729" t="s">
        <v>700</v>
      </c>
      <c r="EY729" t="s">
        <v>700</v>
      </c>
      <c r="EZ729" t="s">
        <v>700</v>
      </c>
      <c r="FA729" t="s">
        <v>700</v>
      </c>
      <c r="FB729" t="s">
        <v>700</v>
      </c>
      <c r="FC729" t="s">
        <v>700</v>
      </c>
      <c r="FD729" t="s">
        <v>700</v>
      </c>
      <c r="FE729" t="s">
        <v>700</v>
      </c>
      <c r="FF729" t="s">
        <v>700</v>
      </c>
      <c r="FG729" t="s">
        <v>700</v>
      </c>
      <c r="FH729" t="s">
        <v>700</v>
      </c>
      <c r="FI729" t="s">
        <v>700</v>
      </c>
      <c r="FJ729" t="s">
        <v>700</v>
      </c>
      <c r="FK729" t="s">
        <v>700</v>
      </c>
      <c r="FL729" t="s">
        <v>700</v>
      </c>
      <c r="FM729" t="s">
        <v>700</v>
      </c>
      <c r="FN729" t="s">
        <v>700</v>
      </c>
      <c r="FO729" t="s">
        <v>700</v>
      </c>
      <c r="FP729" t="s">
        <v>700</v>
      </c>
      <c r="FQ729" t="s">
        <v>700</v>
      </c>
      <c r="FR729" t="s">
        <v>700</v>
      </c>
      <c r="FS729" t="s">
        <v>700</v>
      </c>
      <c r="FT729" t="s">
        <v>700</v>
      </c>
      <c r="FU729" t="s">
        <v>700</v>
      </c>
      <c r="FV729" t="s">
        <v>700</v>
      </c>
      <c r="FW729" t="s">
        <v>700</v>
      </c>
      <c r="FX729" t="s">
        <v>700</v>
      </c>
      <c r="FY729" t="s">
        <v>700</v>
      </c>
      <c r="FZ729" t="s">
        <v>700</v>
      </c>
      <c r="GA729" t="s">
        <v>700</v>
      </c>
      <c r="GB729" t="s">
        <v>700</v>
      </c>
      <c r="GC729" t="s">
        <v>2360</v>
      </c>
    </row>
    <row r="730" spans="1:185" x14ac:dyDescent="0.25">
      <c r="A730" s="107" t="s">
        <v>2352</v>
      </c>
      <c r="B730">
        <v>225646</v>
      </c>
      <c r="C730">
        <v>10049</v>
      </c>
      <c r="D730">
        <v>54983</v>
      </c>
      <c r="E730">
        <v>2653</v>
      </c>
      <c r="F730">
        <v>128686</v>
      </c>
      <c r="G730">
        <v>7361</v>
      </c>
      <c r="H730">
        <v>41977</v>
      </c>
      <c r="I730">
        <v>35</v>
      </c>
      <c r="J730">
        <v>17139</v>
      </c>
      <c r="K730">
        <v>860</v>
      </c>
      <c r="L730">
        <v>37844</v>
      </c>
      <c r="M730">
        <v>1793</v>
      </c>
      <c r="N730">
        <v>21405</v>
      </c>
      <c r="O730">
        <v>1275</v>
      </c>
      <c r="P730">
        <v>23880</v>
      </c>
      <c r="Q730">
        <v>2083</v>
      </c>
      <c r="R730">
        <v>24391</v>
      </c>
      <c r="S730">
        <v>1389</v>
      </c>
      <c r="T730">
        <v>26616</v>
      </c>
      <c r="U730">
        <v>1350</v>
      </c>
      <c r="V730">
        <v>32394</v>
      </c>
      <c r="W730">
        <v>1264</v>
      </c>
      <c r="X730">
        <v>112958</v>
      </c>
      <c r="Y730">
        <v>5893</v>
      </c>
      <c r="Z730">
        <v>112688</v>
      </c>
      <c r="AA730">
        <v>4156</v>
      </c>
      <c r="AB730">
        <v>210090</v>
      </c>
      <c r="AC730">
        <v>7966</v>
      </c>
      <c r="AD730">
        <v>3278</v>
      </c>
      <c r="AE730">
        <v>276</v>
      </c>
      <c r="AF730">
        <v>4328</v>
      </c>
      <c r="AG730">
        <v>1057</v>
      </c>
      <c r="AH730">
        <v>1579</v>
      </c>
      <c r="AI730">
        <v>101</v>
      </c>
      <c r="AJ730">
        <v>1329</v>
      </c>
      <c r="AK730">
        <v>294</v>
      </c>
      <c r="AL730">
        <v>4980</v>
      </c>
      <c r="AM730">
        <v>355</v>
      </c>
      <c r="AN730">
        <v>6965</v>
      </c>
      <c r="AO730">
        <v>817</v>
      </c>
      <c r="AP730">
        <v>205363</v>
      </c>
      <c r="AQ730">
        <v>7528</v>
      </c>
      <c r="AR730">
        <v>27640</v>
      </c>
      <c r="AS730">
        <v>774</v>
      </c>
      <c r="AT730">
        <v>198006</v>
      </c>
      <c r="AU730">
        <v>9275</v>
      </c>
      <c r="AV730">
        <v>219750</v>
      </c>
      <c r="AW730">
        <v>9402</v>
      </c>
      <c r="AX730">
        <v>5896</v>
      </c>
      <c r="AY730">
        <v>647</v>
      </c>
      <c r="AZ730">
        <v>2741</v>
      </c>
      <c r="BA730">
        <v>212</v>
      </c>
      <c r="BB730">
        <v>3155</v>
      </c>
      <c r="BC730">
        <v>435</v>
      </c>
      <c r="BD730">
        <v>9136</v>
      </c>
      <c r="BE730">
        <v>658</v>
      </c>
      <c r="BF730">
        <v>43397</v>
      </c>
      <c r="BG730">
        <v>2316</v>
      </c>
      <c r="BH730">
        <v>56445</v>
      </c>
      <c r="BI730">
        <v>2365</v>
      </c>
      <c r="BJ730">
        <v>40280</v>
      </c>
      <c r="BK730">
        <v>782</v>
      </c>
      <c r="BL730">
        <v>107679</v>
      </c>
      <c r="BM730">
        <v>5901</v>
      </c>
      <c r="BN730">
        <v>104650</v>
      </c>
      <c r="BO730">
        <v>5380</v>
      </c>
      <c r="BP730">
        <v>3029</v>
      </c>
      <c r="BQ730">
        <v>521</v>
      </c>
      <c r="BR730">
        <v>21007</v>
      </c>
      <c r="BS730">
        <v>1460</v>
      </c>
      <c r="BT730">
        <v>75920</v>
      </c>
      <c r="BU730">
        <v>3444</v>
      </c>
      <c r="BV730">
        <v>36593</v>
      </c>
      <c r="BW730">
        <v>2725</v>
      </c>
      <c r="BX730">
        <v>16173</v>
      </c>
      <c r="BY730">
        <v>1192</v>
      </c>
      <c r="BZ730">
        <v>23021</v>
      </c>
      <c r="CA730">
        <v>1860</v>
      </c>
      <c r="CB730">
        <v>37171</v>
      </c>
      <c r="CC730">
        <v>2717</v>
      </c>
      <c r="CD730">
        <v>99070</v>
      </c>
      <c r="CE730">
        <v>5529</v>
      </c>
      <c r="CF730">
        <v>85057</v>
      </c>
      <c r="CG730">
        <v>1595</v>
      </c>
      <c r="CH730">
        <v>10049</v>
      </c>
      <c r="CI730">
        <v>215597</v>
      </c>
      <c r="CJ730">
        <v>171698</v>
      </c>
      <c r="CK730">
        <v>82936</v>
      </c>
      <c r="CL730">
        <v>204985</v>
      </c>
      <c r="CM730">
        <v>8992</v>
      </c>
      <c r="CN730">
        <v>3072</v>
      </c>
      <c r="CO730">
        <v>5384</v>
      </c>
      <c r="CP730">
        <v>9280</v>
      </c>
      <c r="CQ730">
        <v>14934</v>
      </c>
      <c r="CR730">
        <v>3850</v>
      </c>
      <c r="CS730">
        <v>13191</v>
      </c>
      <c r="CT730">
        <v>5555</v>
      </c>
      <c r="CU730">
        <v>1774</v>
      </c>
      <c r="CV730">
        <v>5853</v>
      </c>
      <c r="CW730">
        <v>7145</v>
      </c>
      <c r="CX730">
        <v>31965</v>
      </c>
      <c r="CY730">
        <v>8074</v>
      </c>
      <c r="CZ730">
        <v>5503</v>
      </c>
      <c r="DA730">
        <v>4129</v>
      </c>
      <c r="DB730">
        <v>4003</v>
      </c>
      <c r="DC730">
        <v>2974</v>
      </c>
      <c r="DD730">
        <v>7082</v>
      </c>
      <c r="DE730">
        <v>32208</v>
      </c>
      <c r="DF730">
        <v>61293</v>
      </c>
      <c r="DG730">
        <v>51248</v>
      </c>
      <c r="DH730">
        <v>18280</v>
      </c>
      <c r="DI730">
        <v>3381</v>
      </c>
      <c r="DJ730">
        <v>2027</v>
      </c>
      <c r="DK730">
        <v>6664</v>
      </c>
      <c r="DL730">
        <v>4341</v>
      </c>
      <c r="DM730">
        <v>196346</v>
      </c>
      <c r="DN730">
        <v>28044</v>
      </c>
      <c r="DO730">
        <v>70087</v>
      </c>
      <c r="DP730">
        <v>23414</v>
      </c>
      <c r="DQ730">
        <v>3329</v>
      </c>
      <c r="DR730">
        <v>2594</v>
      </c>
      <c r="DS730">
        <v>2671</v>
      </c>
      <c r="DT730">
        <v>2209</v>
      </c>
      <c r="DU730">
        <v>1977</v>
      </c>
      <c r="DV730">
        <v>8438</v>
      </c>
      <c r="DW730">
        <v>93501</v>
      </c>
      <c r="DX730" t="s">
        <v>700</v>
      </c>
      <c r="DY730" t="s">
        <v>700</v>
      </c>
      <c r="DZ730" t="s">
        <v>700</v>
      </c>
      <c r="EA730" t="s">
        <v>700</v>
      </c>
      <c r="EB730" t="s">
        <v>2341</v>
      </c>
      <c r="EC730" t="s">
        <v>700</v>
      </c>
      <c r="ED730" t="s">
        <v>700</v>
      </c>
      <c r="EE730" t="s">
        <v>700</v>
      </c>
      <c r="EF730" t="s">
        <v>700</v>
      </c>
      <c r="EG730" t="s">
        <v>700</v>
      </c>
      <c r="EH730" t="s">
        <v>700</v>
      </c>
      <c r="EI730" t="s">
        <v>700</v>
      </c>
      <c r="EJ730" t="s">
        <v>700</v>
      </c>
      <c r="EK730" t="s">
        <v>700</v>
      </c>
      <c r="EL730" t="s">
        <v>700</v>
      </c>
      <c r="EM730" t="s">
        <v>700</v>
      </c>
      <c r="EN730" t="s">
        <v>700</v>
      </c>
      <c r="EO730" t="s">
        <v>700</v>
      </c>
      <c r="EP730" t="s">
        <v>700</v>
      </c>
      <c r="EQ730" t="s">
        <v>700</v>
      </c>
      <c r="ER730" t="s">
        <v>700</v>
      </c>
      <c r="ES730" t="s">
        <v>700</v>
      </c>
      <c r="ET730" t="s">
        <v>700</v>
      </c>
      <c r="EU730" t="s">
        <v>700</v>
      </c>
      <c r="EV730" t="s">
        <v>700</v>
      </c>
      <c r="EW730" t="s">
        <v>700</v>
      </c>
      <c r="EX730" t="s">
        <v>700</v>
      </c>
      <c r="EY730" t="s">
        <v>700</v>
      </c>
      <c r="EZ730" t="s">
        <v>700</v>
      </c>
      <c r="FA730" t="s">
        <v>700</v>
      </c>
      <c r="FB730" t="s">
        <v>700</v>
      </c>
      <c r="FC730" t="s">
        <v>700</v>
      </c>
      <c r="FD730" t="s">
        <v>700</v>
      </c>
      <c r="FE730" t="s">
        <v>700</v>
      </c>
      <c r="FF730" t="s">
        <v>700</v>
      </c>
      <c r="FG730" t="s">
        <v>700</v>
      </c>
      <c r="FH730" t="s">
        <v>700</v>
      </c>
      <c r="FI730" t="s">
        <v>700</v>
      </c>
      <c r="FJ730" t="s">
        <v>700</v>
      </c>
      <c r="FK730" t="s">
        <v>700</v>
      </c>
      <c r="FL730" t="s">
        <v>700</v>
      </c>
      <c r="FM730" t="s">
        <v>700</v>
      </c>
      <c r="FN730" t="s">
        <v>700</v>
      </c>
      <c r="FO730" t="s">
        <v>700</v>
      </c>
      <c r="FP730" t="s">
        <v>700</v>
      </c>
      <c r="FQ730" t="s">
        <v>700</v>
      </c>
      <c r="FR730" t="s">
        <v>700</v>
      </c>
      <c r="FS730" t="s">
        <v>700</v>
      </c>
      <c r="FT730" t="s">
        <v>700</v>
      </c>
      <c r="FU730" t="s">
        <v>700</v>
      </c>
      <c r="FV730" t="s">
        <v>700</v>
      </c>
      <c r="FW730" t="s">
        <v>700</v>
      </c>
      <c r="FX730" t="s">
        <v>700</v>
      </c>
      <c r="FY730" t="s">
        <v>700</v>
      </c>
      <c r="FZ730" t="s">
        <v>700</v>
      </c>
      <c r="GA730" t="s">
        <v>700</v>
      </c>
      <c r="GB730" t="s">
        <v>700</v>
      </c>
      <c r="GC730" t="s">
        <v>2360</v>
      </c>
    </row>
    <row r="731" spans="1:185" x14ac:dyDescent="0.25">
      <c r="A731" s="107" t="s">
        <v>2353</v>
      </c>
      <c r="B731">
        <v>420002</v>
      </c>
      <c r="C731">
        <v>24130</v>
      </c>
      <c r="D731">
        <v>102066</v>
      </c>
      <c r="E731">
        <v>5171</v>
      </c>
      <c r="F731">
        <v>238994</v>
      </c>
      <c r="G731">
        <v>18857</v>
      </c>
      <c r="H731">
        <v>78942</v>
      </c>
      <c r="I731">
        <v>102</v>
      </c>
      <c r="J731">
        <v>30640</v>
      </c>
      <c r="K731">
        <v>1689</v>
      </c>
      <c r="L731">
        <v>71426</v>
      </c>
      <c r="M731">
        <v>3482</v>
      </c>
      <c r="N731">
        <v>32074</v>
      </c>
      <c r="O731">
        <v>2990</v>
      </c>
      <c r="P731">
        <v>41487</v>
      </c>
      <c r="Q731">
        <v>5020</v>
      </c>
      <c r="R731">
        <v>46567</v>
      </c>
      <c r="S731">
        <v>3187</v>
      </c>
      <c r="T731">
        <v>55775</v>
      </c>
      <c r="U731">
        <v>4113</v>
      </c>
      <c r="V731">
        <v>63091</v>
      </c>
      <c r="W731">
        <v>3547</v>
      </c>
      <c r="X731">
        <v>212434</v>
      </c>
      <c r="Y731">
        <v>13937</v>
      </c>
      <c r="Z731">
        <v>207568</v>
      </c>
      <c r="AA731">
        <v>10193</v>
      </c>
      <c r="AB731">
        <v>386270</v>
      </c>
      <c r="AC731">
        <v>19216</v>
      </c>
      <c r="AD731">
        <v>2598</v>
      </c>
      <c r="AE731">
        <v>229</v>
      </c>
      <c r="AF731">
        <v>17048</v>
      </c>
      <c r="AG731">
        <v>3372</v>
      </c>
      <c r="AH731">
        <v>3206</v>
      </c>
      <c r="AI731">
        <v>181</v>
      </c>
      <c r="AJ731">
        <v>1651</v>
      </c>
      <c r="AK731">
        <v>366</v>
      </c>
      <c r="AL731">
        <v>9117</v>
      </c>
      <c r="AM731">
        <v>746</v>
      </c>
      <c r="AN731">
        <v>8853</v>
      </c>
      <c r="AO731">
        <v>1273</v>
      </c>
      <c r="AP731">
        <v>380823</v>
      </c>
      <c r="AQ731">
        <v>18564</v>
      </c>
      <c r="AR731">
        <v>59949</v>
      </c>
      <c r="AS731">
        <v>2067</v>
      </c>
      <c r="AT731">
        <v>360053</v>
      </c>
      <c r="AU731">
        <v>22063</v>
      </c>
      <c r="AV731">
        <v>413247</v>
      </c>
      <c r="AW731">
        <v>23167</v>
      </c>
      <c r="AX731">
        <v>6755</v>
      </c>
      <c r="AY731">
        <v>963</v>
      </c>
      <c r="AZ731">
        <v>3734</v>
      </c>
      <c r="BA731">
        <v>191</v>
      </c>
      <c r="BB731">
        <v>3021</v>
      </c>
      <c r="BC731">
        <v>772</v>
      </c>
      <c r="BD731">
        <v>23278</v>
      </c>
      <c r="BE731">
        <v>2654</v>
      </c>
      <c r="BF731">
        <v>97150</v>
      </c>
      <c r="BG731">
        <v>6396</v>
      </c>
      <c r="BH731">
        <v>106842</v>
      </c>
      <c r="BI731">
        <v>5429</v>
      </c>
      <c r="BJ731">
        <v>58592</v>
      </c>
      <c r="BK731">
        <v>1490</v>
      </c>
      <c r="BL731">
        <v>192299</v>
      </c>
      <c r="BM731">
        <v>14173</v>
      </c>
      <c r="BN731">
        <v>183501</v>
      </c>
      <c r="BO731">
        <v>12648</v>
      </c>
      <c r="BP731">
        <v>8798</v>
      </c>
      <c r="BQ731">
        <v>1525</v>
      </c>
      <c r="BR731">
        <v>46695</v>
      </c>
      <c r="BS731">
        <v>4684</v>
      </c>
      <c r="BT731">
        <v>130688</v>
      </c>
      <c r="BU731">
        <v>8274</v>
      </c>
      <c r="BV731">
        <v>68669</v>
      </c>
      <c r="BW731">
        <v>6386</v>
      </c>
      <c r="BX731">
        <v>39637</v>
      </c>
      <c r="BY731">
        <v>4197</v>
      </c>
      <c r="BZ731">
        <v>47272</v>
      </c>
      <c r="CA731">
        <v>5344</v>
      </c>
      <c r="CB731">
        <v>76398</v>
      </c>
      <c r="CC731">
        <v>7772</v>
      </c>
      <c r="CD731">
        <v>193798</v>
      </c>
      <c r="CE731">
        <v>12086</v>
      </c>
      <c r="CF731">
        <v>145862</v>
      </c>
      <c r="CG731">
        <v>3874</v>
      </c>
      <c r="CH731">
        <v>24130</v>
      </c>
      <c r="CI731">
        <v>395872</v>
      </c>
      <c r="CJ731">
        <v>294705</v>
      </c>
      <c r="CK731">
        <v>176001</v>
      </c>
      <c r="CL731">
        <v>388520</v>
      </c>
      <c r="CM731">
        <v>13177</v>
      </c>
      <c r="CN731">
        <v>3461</v>
      </c>
      <c r="CO731">
        <v>6368</v>
      </c>
      <c r="CP731">
        <v>19156</v>
      </c>
      <c r="CQ731">
        <v>27959</v>
      </c>
      <c r="CR731">
        <v>4419</v>
      </c>
      <c r="CS731">
        <v>23698</v>
      </c>
      <c r="CT731">
        <v>9295</v>
      </c>
      <c r="CU731">
        <v>2299</v>
      </c>
      <c r="CV731">
        <v>8946</v>
      </c>
      <c r="CW731">
        <v>12307</v>
      </c>
      <c r="CX731">
        <v>50724</v>
      </c>
      <c r="CY731">
        <v>18651</v>
      </c>
      <c r="CZ731">
        <v>9084</v>
      </c>
      <c r="DA731">
        <v>9641</v>
      </c>
      <c r="DB731">
        <v>8282</v>
      </c>
      <c r="DC731">
        <v>5908</v>
      </c>
      <c r="DD731">
        <v>15735</v>
      </c>
      <c r="DE731">
        <v>55798</v>
      </c>
      <c r="DF731">
        <v>114662</v>
      </c>
      <c r="DG731">
        <v>90467</v>
      </c>
      <c r="DH731">
        <v>29629</v>
      </c>
      <c r="DI731">
        <v>8867</v>
      </c>
      <c r="DJ731">
        <v>5268</v>
      </c>
      <c r="DK731">
        <v>15328</v>
      </c>
      <c r="DL731">
        <v>9547</v>
      </c>
      <c r="DM731">
        <v>370061</v>
      </c>
      <c r="DN731">
        <v>51412</v>
      </c>
      <c r="DO731">
        <v>134513</v>
      </c>
      <c r="DP731">
        <v>35947</v>
      </c>
      <c r="DQ731">
        <v>4579</v>
      </c>
      <c r="DR731">
        <v>4291</v>
      </c>
      <c r="DS731">
        <v>4170</v>
      </c>
      <c r="DT731">
        <v>4333</v>
      </c>
      <c r="DU731">
        <v>3125</v>
      </c>
      <c r="DV731">
        <v>11742</v>
      </c>
      <c r="DW731">
        <v>170460</v>
      </c>
      <c r="DX731" t="s">
        <v>700</v>
      </c>
      <c r="DY731" t="s">
        <v>700</v>
      </c>
      <c r="DZ731" t="s">
        <v>700</v>
      </c>
      <c r="EA731" t="s">
        <v>700</v>
      </c>
      <c r="EB731" t="s">
        <v>2342</v>
      </c>
      <c r="EC731" t="s">
        <v>700</v>
      </c>
      <c r="ED731" t="s">
        <v>700</v>
      </c>
      <c r="EE731" t="s">
        <v>700</v>
      </c>
      <c r="EF731" t="s">
        <v>700</v>
      </c>
      <c r="EG731" t="s">
        <v>700</v>
      </c>
      <c r="EH731" t="s">
        <v>700</v>
      </c>
      <c r="EI731" t="s">
        <v>700</v>
      </c>
      <c r="EJ731" t="s">
        <v>700</v>
      </c>
      <c r="EK731" t="s">
        <v>700</v>
      </c>
      <c r="EL731" t="s">
        <v>700</v>
      </c>
      <c r="EM731" t="s">
        <v>700</v>
      </c>
      <c r="EN731" t="s">
        <v>700</v>
      </c>
      <c r="EO731" t="s">
        <v>700</v>
      </c>
      <c r="EP731" t="s">
        <v>700</v>
      </c>
      <c r="EQ731" t="s">
        <v>700</v>
      </c>
      <c r="ER731" t="s">
        <v>700</v>
      </c>
      <c r="ES731" t="s">
        <v>700</v>
      </c>
      <c r="ET731" t="s">
        <v>700</v>
      </c>
      <c r="EU731" t="s">
        <v>700</v>
      </c>
      <c r="EV731" t="s">
        <v>700</v>
      </c>
      <c r="EW731" t="s">
        <v>700</v>
      </c>
      <c r="EX731" t="s">
        <v>700</v>
      </c>
      <c r="EY731" t="s">
        <v>700</v>
      </c>
      <c r="EZ731" t="s">
        <v>700</v>
      </c>
      <c r="FA731" t="s">
        <v>700</v>
      </c>
      <c r="FB731" t="s">
        <v>700</v>
      </c>
      <c r="FC731" t="s">
        <v>700</v>
      </c>
      <c r="FD731" t="s">
        <v>700</v>
      </c>
      <c r="FE731" t="s">
        <v>700</v>
      </c>
      <c r="FF731" t="s">
        <v>700</v>
      </c>
      <c r="FG731" t="s">
        <v>700</v>
      </c>
      <c r="FH731" t="s">
        <v>700</v>
      </c>
      <c r="FI731" t="s">
        <v>700</v>
      </c>
      <c r="FJ731" t="s">
        <v>700</v>
      </c>
      <c r="FK731" t="s">
        <v>700</v>
      </c>
      <c r="FL731" t="s">
        <v>700</v>
      </c>
      <c r="FM731" t="s">
        <v>700</v>
      </c>
      <c r="FN731" t="s">
        <v>700</v>
      </c>
      <c r="FO731" t="s">
        <v>700</v>
      </c>
      <c r="FP731" t="s">
        <v>700</v>
      </c>
      <c r="FQ731" t="s">
        <v>700</v>
      </c>
      <c r="FR731" t="s">
        <v>700</v>
      </c>
      <c r="FS731" t="s">
        <v>700</v>
      </c>
      <c r="FT731" t="s">
        <v>700</v>
      </c>
      <c r="FU731" t="s">
        <v>700</v>
      </c>
      <c r="FV731" t="s">
        <v>700</v>
      </c>
      <c r="FW731" t="s">
        <v>700</v>
      </c>
      <c r="FX731" t="s">
        <v>700</v>
      </c>
      <c r="FY731" t="s">
        <v>700</v>
      </c>
      <c r="FZ731" t="s">
        <v>700</v>
      </c>
      <c r="GA731" t="s">
        <v>700</v>
      </c>
      <c r="GB731" t="s">
        <v>700</v>
      </c>
      <c r="GC731" t="s">
        <v>2360</v>
      </c>
    </row>
    <row r="732" spans="1:185" x14ac:dyDescent="0.25">
      <c r="A732" s="107" t="s">
        <v>2354</v>
      </c>
      <c r="B732">
        <v>3435382</v>
      </c>
      <c r="C732">
        <v>153730</v>
      </c>
      <c r="D732">
        <v>872478</v>
      </c>
      <c r="E732">
        <v>27240</v>
      </c>
      <c r="F732">
        <v>2124780</v>
      </c>
      <c r="G732">
        <v>124638</v>
      </c>
      <c r="H732">
        <v>438124</v>
      </c>
      <c r="I732">
        <v>1852</v>
      </c>
      <c r="J732">
        <v>272997</v>
      </c>
      <c r="K732">
        <v>7044</v>
      </c>
      <c r="L732">
        <v>599481</v>
      </c>
      <c r="M732">
        <v>20196</v>
      </c>
      <c r="N732">
        <v>307783</v>
      </c>
      <c r="O732">
        <v>23479</v>
      </c>
      <c r="P732">
        <v>461183</v>
      </c>
      <c r="Q732">
        <v>36338</v>
      </c>
      <c r="R732">
        <v>451626</v>
      </c>
      <c r="S732">
        <v>28770</v>
      </c>
      <c r="T732">
        <v>465367</v>
      </c>
      <c r="U732">
        <v>20780</v>
      </c>
      <c r="V732">
        <v>438821</v>
      </c>
      <c r="W732">
        <v>15271</v>
      </c>
      <c r="X732">
        <v>1698123</v>
      </c>
      <c r="Y732">
        <v>88246</v>
      </c>
      <c r="Z732">
        <v>1737259</v>
      </c>
      <c r="AA732">
        <v>65484</v>
      </c>
      <c r="AB732">
        <v>2696546</v>
      </c>
      <c r="AC732">
        <v>90106</v>
      </c>
      <c r="AD732">
        <v>298964</v>
      </c>
      <c r="AE732">
        <v>23345</v>
      </c>
      <c r="AF732">
        <v>18918</v>
      </c>
      <c r="AG732">
        <v>2307</v>
      </c>
      <c r="AH732">
        <v>231007</v>
      </c>
      <c r="AI732">
        <v>11252</v>
      </c>
      <c r="AJ732">
        <v>74586</v>
      </c>
      <c r="AK732">
        <v>19832</v>
      </c>
      <c r="AL732">
        <v>114195</v>
      </c>
      <c r="AM732">
        <v>6826</v>
      </c>
      <c r="AN732">
        <v>202987</v>
      </c>
      <c r="AO732">
        <v>41053</v>
      </c>
      <c r="AP732">
        <v>2587357</v>
      </c>
      <c r="AQ732">
        <v>70899</v>
      </c>
      <c r="AR732">
        <v>337436</v>
      </c>
      <c r="AS732">
        <v>11825</v>
      </c>
      <c r="AT732">
        <v>3097946</v>
      </c>
      <c r="AU732">
        <v>141905</v>
      </c>
      <c r="AV732">
        <v>3054899</v>
      </c>
      <c r="AW732">
        <v>103612</v>
      </c>
      <c r="AX732">
        <v>380483</v>
      </c>
      <c r="AY732">
        <v>50118</v>
      </c>
      <c r="AZ732">
        <v>199381</v>
      </c>
      <c r="BA732">
        <v>10791</v>
      </c>
      <c r="BB732">
        <v>181102</v>
      </c>
      <c r="BC732">
        <v>39327</v>
      </c>
      <c r="BD732">
        <v>148031</v>
      </c>
      <c r="BE732">
        <v>23775</v>
      </c>
      <c r="BF732">
        <v>468559</v>
      </c>
      <c r="BG732">
        <v>31115</v>
      </c>
      <c r="BH732">
        <v>690601</v>
      </c>
      <c r="BI732">
        <v>30645</v>
      </c>
      <c r="BJ732">
        <v>947930</v>
      </c>
      <c r="BK732">
        <v>17476</v>
      </c>
      <c r="BL732">
        <v>1815582</v>
      </c>
      <c r="BM732">
        <v>101118</v>
      </c>
      <c r="BN732">
        <v>1748424</v>
      </c>
      <c r="BO732">
        <v>89496</v>
      </c>
      <c r="BP732">
        <v>67158</v>
      </c>
      <c r="BQ732">
        <v>11622</v>
      </c>
      <c r="BR732">
        <v>309198</v>
      </c>
      <c r="BS732">
        <v>23520</v>
      </c>
      <c r="BT732">
        <v>1268038</v>
      </c>
      <c r="BU732">
        <v>52938</v>
      </c>
      <c r="BV732">
        <v>593908</v>
      </c>
      <c r="BW732">
        <v>48795</v>
      </c>
      <c r="BX732">
        <v>262834</v>
      </c>
      <c r="BY732">
        <v>22905</v>
      </c>
      <c r="BZ732">
        <v>319131</v>
      </c>
      <c r="CA732">
        <v>32836</v>
      </c>
      <c r="CB732">
        <v>476957</v>
      </c>
      <c r="CC732">
        <v>46656</v>
      </c>
      <c r="CD732">
        <v>1214047</v>
      </c>
      <c r="CE732">
        <v>78330</v>
      </c>
      <c r="CF732">
        <v>1709588</v>
      </c>
      <c r="CG732">
        <v>27457</v>
      </c>
      <c r="CH732">
        <v>153730</v>
      </c>
      <c r="CI732">
        <v>3281652</v>
      </c>
      <c r="CJ732">
        <v>2673766</v>
      </c>
      <c r="CK732">
        <v>1007339</v>
      </c>
      <c r="CL732">
        <v>2750020</v>
      </c>
      <c r="CM732">
        <v>483612</v>
      </c>
      <c r="CN732">
        <v>197160</v>
      </c>
      <c r="CO732">
        <v>14603</v>
      </c>
      <c r="CP732">
        <v>97103</v>
      </c>
      <c r="CQ732">
        <v>247067</v>
      </c>
      <c r="CR732">
        <v>56100</v>
      </c>
      <c r="CS732">
        <v>207320</v>
      </c>
      <c r="CT732">
        <v>86179</v>
      </c>
      <c r="CU732">
        <v>36586</v>
      </c>
      <c r="CV732">
        <v>161997</v>
      </c>
      <c r="CW732">
        <v>226552</v>
      </c>
      <c r="CX732">
        <v>449723</v>
      </c>
      <c r="CY732">
        <v>161597</v>
      </c>
      <c r="CZ732">
        <v>83251</v>
      </c>
      <c r="DA732">
        <v>62257</v>
      </c>
      <c r="DB732">
        <v>53161</v>
      </c>
      <c r="DC732">
        <v>48499</v>
      </c>
      <c r="DD732">
        <v>108023</v>
      </c>
      <c r="DE732">
        <v>478168</v>
      </c>
      <c r="DF732">
        <v>853006</v>
      </c>
      <c r="DG732">
        <v>667286</v>
      </c>
      <c r="DH732">
        <v>290203</v>
      </c>
      <c r="DI732">
        <v>56405</v>
      </c>
      <c r="DJ732">
        <v>29889</v>
      </c>
      <c r="DK732">
        <v>129315</v>
      </c>
      <c r="DL732">
        <v>78428</v>
      </c>
      <c r="DM732">
        <v>2906597</v>
      </c>
      <c r="DN732">
        <v>490724</v>
      </c>
      <c r="DO732">
        <v>920433</v>
      </c>
      <c r="DP732">
        <v>410741</v>
      </c>
      <c r="DQ732">
        <v>50219</v>
      </c>
      <c r="DR732">
        <v>54714</v>
      </c>
      <c r="DS732">
        <v>55967</v>
      </c>
      <c r="DT732">
        <v>48790</v>
      </c>
      <c r="DU732">
        <v>36965</v>
      </c>
      <c r="DV732">
        <v>148542</v>
      </c>
      <c r="DW732">
        <v>1331174</v>
      </c>
      <c r="DX732" t="s">
        <v>700</v>
      </c>
      <c r="DY732" t="s">
        <v>700</v>
      </c>
      <c r="DZ732" t="s">
        <v>700</v>
      </c>
      <c r="EA732" t="s">
        <v>700</v>
      </c>
      <c r="EB732" t="s">
        <v>2343</v>
      </c>
      <c r="EC732" t="s">
        <v>700</v>
      </c>
      <c r="ED732" t="s">
        <v>700</v>
      </c>
      <c r="EE732" t="s">
        <v>700</v>
      </c>
      <c r="EF732" t="s">
        <v>700</v>
      </c>
      <c r="EG732" t="s">
        <v>700</v>
      </c>
      <c r="EH732" t="s">
        <v>700</v>
      </c>
      <c r="EI732" t="s">
        <v>700</v>
      </c>
      <c r="EJ732" t="s">
        <v>700</v>
      </c>
      <c r="EK732" t="s">
        <v>700</v>
      </c>
      <c r="EL732" t="s">
        <v>700</v>
      </c>
      <c r="EM732" t="s">
        <v>700</v>
      </c>
      <c r="EN732" t="s">
        <v>700</v>
      </c>
      <c r="EO732" t="s">
        <v>700</v>
      </c>
      <c r="EP732" t="s">
        <v>700</v>
      </c>
      <c r="EQ732" t="s">
        <v>700</v>
      </c>
      <c r="ER732" t="s">
        <v>700</v>
      </c>
      <c r="ES732" t="s">
        <v>700</v>
      </c>
      <c r="ET732" t="s">
        <v>700</v>
      </c>
      <c r="EU732" t="s">
        <v>700</v>
      </c>
      <c r="EV732" t="s">
        <v>700</v>
      </c>
      <c r="EW732" t="s">
        <v>700</v>
      </c>
      <c r="EX732" t="s">
        <v>700</v>
      </c>
      <c r="EY732" t="s">
        <v>700</v>
      </c>
      <c r="EZ732" t="s">
        <v>700</v>
      </c>
      <c r="FA732" t="s">
        <v>700</v>
      </c>
      <c r="FB732" t="s">
        <v>700</v>
      </c>
      <c r="FC732" t="s">
        <v>700</v>
      </c>
      <c r="FD732" t="s">
        <v>700</v>
      </c>
      <c r="FE732" t="s">
        <v>700</v>
      </c>
      <c r="FF732" t="s">
        <v>700</v>
      </c>
      <c r="FG732" t="s">
        <v>700</v>
      </c>
      <c r="FH732" t="s">
        <v>700</v>
      </c>
      <c r="FI732" t="s">
        <v>700</v>
      </c>
      <c r="FJ732" t="s">
        <v>700</v>
      </c>
      <c r="FK732" t="s">
        <v>700</v>
      </c>
      <c r="FL732" t="s">
        <v>700</v>
      </c>
      <c r="FM732" t="s">
        <v>700</v>
      </c>
      <c r="FN732" t="s">
        <v>700</v>
      </c>
      <c r="FO732" t="s">
        <v>700</v>
      </c>
      <c r="FP732" t="s">
        <v>700</v>
      </c>
      <c r="FQ732" t="s">
        <v>700</v>
      </c>
      <c r="FR732" t="s">
        <v>700</v>
      </c>
      <c r="FS732" t="s">
        <v>700</v>
      </c>
      <c r="FT732" t="s">
        <v>700</v>
      </c>
      <c r="FU732" t="s">
        <v>700</v>
      </c>
      <c r="FV732" t="s">
        <v>700</v>
      </c>
      <c r="FW732" t="s">
        <v>700</v>
      </c>
      <c r="FX732" t="s">
        <v>700</v>
      </c>
      <c r="FY732" t="s">
        <v>700</v>
      </c>
      <c r="FZ732" t="s">
        <v>700</v>
      </c>
      <c r="GA732" t="s">
        <v>700</v>
      </c>
      <c r="GB732" t="s">
        <v>700</v>
      </c>
      <c r="GC732" t="s">
        <v>2360</v>
      </c>
    </row>
    <row r="733" spans="1:185" x14ac:dyDescent="0.25">
      <c r="A733" s="107" t="s">
        <v>2355</v>
      </c>
      <c r="B733">
        <v>109367</v>
      </c>
      <c r="C733">
        <v>6030</v>
      </c>
      <c r="D733">
        <v>27867</v>
      </c>
      <c r="E733">
        <v>1541</v>
      </c>
      <c r="F733">
        <v>62071</v>
      </c>
      <c r="G733">
        <v>4447</v>
      </c>
      <c r="H733">
        <v>19429</v>
      </c>
      <c r="I733">
        <v>42</v>
      </c>
      <c r="J733">
        <v>8441</v>
      </c>
      <c r="K733">
        <v>460</v>
      </c>
      <c r="L733">
        <v>19426</v>
      </c>
      <c r="M733">
        <v>1081</v>
      </c>
      <c r="N733">
        <v>8634</v>
      </c>
      <c r="O733">
        <v>821</v>
      </c>
      <c r="P733">
        <v>11502</v>
      </c>
      <c r="Q733">
        <v>1094</v>
      </c>
      <c r="R733">
        <v>12497</v>
      </c>
      <c r="S733">
        <v>1062</v>
      </c>
      <c r="T733">
        <v>14088</v>
      </c>
      <c r="U733">
        <v>742</v>
      </c>
      <c r="V733">
        <v>15350</v>
      </c>
      <c r="W733">
        <v>728</v>
      </c>
      <c r="X733">
        <v>55016</v>
      </c>
      <c r="Y733">
        <v>3506</v>
      </c>
      <c r="Z733">
        <v>54351</v>
      </c>
      <c r="AA733">
        <v>2524</v>
      </c>
      <c r="AB733">
        <v>99395</v>
      </c>
      <c r="AC733">
        <v>4537</v>
      </c>
      <c r="AD733">
        <v>1080</v>
      </c>
      <c r="AE733">
        <v>35</v>
      </c>
      <c r="AF733">
        <v>3883</v>
      </c>
      <c r="AG733">
        <v>837</v>
      </c>
      <c r="AH733">
        <v>787</v>
      </c>
      <c r="AI733">
        <v>7</v>
      </c>
      <c r="AJ733">
        <v>1463</v>
      </c>
      <c r="AK733">
        <v>391</v>
      </c>
      <c r="AL733">
        <v>2724</v>
      </c>
      <c r="AM733">
        <v>220</v>
      </c>
      <c r="AN733">
        <v>5625</v>
      </c>
      <c r="AO733">
        <v>1052</v>
      </c>
      <c r="AP733">
        <v>95621</v>
      </c>
      <c r="AQ733">
        <v>3920</v>
      </c>
      <c r="AR733">
        <v>14100</v>
      </c>
      <c r="AS733">
        <v>450</v>
      </c>
      <c r="AT733">
        <v>95267</v>
      </c>
      <c r="AU733">
        <v>5580</v>
      </c>
      <c r="AV733">
        <v>106482</v>
      </c>
      <c r="AW733">
        <v>5335</v>
      </c>
      <c r="AX733">
        <v>2885</v>
      </c>
      <c r="AY733">
        <v>695</v>
      </c>
      <c r="AZ733">
        <v>1294</v>
      </c>
      <c r="BA733">
        <v>45</v>
      </c>
      <c r="BB733">
        <v>1591</v>
      </c>
      <c r="BC733">
        <v>650</v>
      </c>
      <c r="BD733">
        <v>5756</v>
      </c>
      <c r="BE733">
        <v>774</v>
      </c>
      <c r="BF733">
        <v>25486</v>
      </c>
      <c r="BG733">
        <v>1559</v>
      </c>
      <c r="BH733">
        <v>27055</v>
      </c>
      <c r="BI733">
        <v>990</v>
      </c>
      <c r="BJ733">
        <v>14569</v>
      </c>
      <c r="BK733">
        <v>345</v>
      </c>
      <c r="BL733">
        <v>52316</v>
      </c>
      <c r="BM733">
        <v>3581</v>
      </c>
      <c r="BN733">
        <v>50468</v>
      </c>
      <c r="BO733">
        <v>3210</v>
      </c>
      <c r="BP733">
        <v>1848</v>
      </c>
      <c r="BQ733">
        <v>371</v>
      </c>
      <c r="BR733">
        <v>9755</v>
      </c>
      <c r="BS733">
        <v>866</v>
      </c>
      <c r="BT733">
        <v>37193</v>
      </c>
      <c r="BU733">
        <v>1963</v>
      </c>
      <c r="BV733">
        <v>16639</v>
      </c>
      <c r="BW733">
        <v>1717</v>
      </c>
      <c r="BX733">
        <v>8239</v>
      </c>
      <c r="BY733">
        <v>767</v>
      </c>
      <c r="BZ733">
        <v>12425</v>
      </c>
      <c r="CA733">
        <v>1472</v>
      </c>
      <c r="CB733">
        <v>20104</v>
      </c>
      <c r="CC733">
        <v>1858</v>
      </c>
      <c r="CD733">
        <v>48745</v>
      </c>
      <c r="CE733">
        <v>3258</v>
      </c>
      <c r="CF733">
        <v>39524</v>
      </c>
      <c r="CG733">
        <v>881</v>
      </c>
      <c r="CH733">
        <v>6030</v>
      </c>
      <c r="CI733">
        <v>103337</v>
      </c>
      <c r="CJ733">
        <v>79324</v>
      </c>
      <c r="CK733">
        <v>41728</v>
      </c>
      <c r="CL733">
        <v>98142</v>
      </c>
      <c r="CM733">
        <v>5639</v>
      </c>
      <c r="CN733">
        <v>1976</v>
      </c>
      <c r="CO733">
        <v>3341</v>
      </c>
      <c r="CP733">
        <v>4003</v>
      </c>
      <c r="CQ733">
        <v>9495</v>
      </c>
      <c r="CR733">
        <v>2701</v>
      </c>
      <c r="CS733">
        <v>6272</v>
      </c>
      <c r="CT733">
        <v>2627</v>
      </c>
      <c r="CU733">
        <v>719</v>
      </c>
      <c r="CV733">
        <v>1905</v>
      </c>
      <c r="CW733">
        <v>3058</v>
      </c>
      <c r="CX733">
        <v>13552</v>
      </c>
      <c r="CY733">
        <v>3994</v>
      </c>
      <c r="CZ733">
        <v>2338</v>
      </c>
      <c r="DA733">
        <v>1944</v>
      </c>
      <c r="DB733">
        <v>2039</v>
      </c>
      <c r="DC733">
        <v>1293</v>
      </c>
      <c r="DD733">
        <v>3931</v>
      </c>
      <c r="DE733">
        <v>16416</v>
      </c>
      <c r="DF733">
        <v>28708</v>
      </c>
      <c r="DG733">
        <v>22649</v>
      </c>
      <c r="DH733">
        <v>8225</v>
      </c>
      <c r="DI733">
        <v>2110</v>
      </c>
      <c r="DJ733">
        <v>1206</v>
      </c>
      <c r="DK733">
        <v>3949</v>
      </c>
      <c r="DL733">
        <v>2537</v>
      </c>
      <c r="DM733">
        <v>96856</v>
      </c>
      <c r="DN733">
        <v>12445</v>
      </c>
      <c r="DO733">
        <v>34284</v>
      </c>
      <c r="DP733">
        <v>10840</v>
      </c>
      <c r="DQ733">
        <v>1792</v>
      </c>
      <c r="DR733">
        <v>1446</v>
      </c>
      <c r="DS733">
        <v>1140</v>
      </c>
      <c r="DT733">
        <v>1301</v>
      </c>
      <c r="DU733">
        <v>750</v>
      </c>
      <c r="DV733">
        <v>3451</v>
      </c>
      <c r="DW733">
        <v>45124</v>
      </c>
      <c r="DX733" t="s">
        <v>700</v>
      </c>
      <c r="DY733" t="s">
        <v>700</v>
      </c>
      <c r="DZ733" t="s">
        <v>700</v>
      </c>
      <c r="EA733" t="s">
        <v>700</v>
      </c>
      <c r="EB733" t="s">
        <v>2344</v>
      </c>
      <c r="EC733" t="s">
        <v>700</v>
      </c>
      <c r="ED733" t="s">
        <v>700</v>
      </c>
      <c r="EE733" t="s">
        <v>700</v>
      </c>
      <c r="EF733" t="s">
        <v>700</v>
      </c>
      <c r="EG733" t="s">
        <v>700</v>
      </c>
      <c r="EH733" t="s">
        <v>700</v>
      </c>
      <c r="EI733" t="s">
        <v>700</v>
      </c>
      <c r="EJ733" t="s">
        <v>700</v>
      </c>
      <c r="EK733" t="s">
        <v>700</v>
      </c>
      <c r="EL733" t="s">
        <v>700</v>
      </c>
      <c r="EM733" t="s">
        <v>700</v>
      </c>
      <c r="EN733" t="s">
        <v>700</v>
      </c>
      <c r="EO733" t="s">
        <v>700</v>
      </c>
      <c r="EP733" t="s">
        <v>700</v>
      </c>
      <c r="EQ733" t="s">
        <v>700</v>
      </c>
      <c r="ER733" t="s">
        <v>700</v>
      </c>
      <c r="ES733" t="s">
        <v>700</v>
      </c>
      <c r="ET733" t="s">
        <v>700</v>
      </c>
      <c r="EU733" t="s">
        <v>700</v>
      </c>
      <c r="EV733" t="s">
        <v>700</v>
      </c>
      <c r="EW733" t="s">
        <v>700</v>
      </c>
      <c r="EX733" t="s">
        <v>700</v>
      </c>
      <c r="EY733" t="s">
        <v>700</v>
      </c>
      <c r="EZ733" t="s">
        <v>700</v>
      </c>
      <c r="FA733" t="s">
        <v>700</v>
      </c>
      <c r="FB733" t="s">
        <v>700</v>
      </c>
      <c r="FC733" t="s">
        <v>700</v>
      </c>
      <c r="FD733" t="s">
        <v>700</v>
      </c>
      <c r="FE733" t="s">
        <v>700</v>
      </c>
      <c r="FF733" t="s">
        <v>700</v>
      </c>
      <c r="FG733" t="s">
        <v>700</v>
      </c>
      <c r="FH733" t="s">
        <v>700</v>
      </c>
      <c r="FI733" t="s">
        <v>700</v>
      </c>
      <c r="FJ733" t="s">
        <v>700</v>
      </c>
      <c r="FK733" t="s">
        <v>700</v>
      </c>
      <c r="FL733" t="s">
        <v>700</v>
      </c>
      <c r="FM733" t="s">
        <v>700</v>
      </c>
      <c r="FN733" t="s">
        <v>700</v>
      </c>
      <c r="FO733" t="s">
        <v>700</v>
      </c>
      <c r="FP733" t="s">
        <v>700</v>
      </c>
      <c r="FQ733" t="s">
        <v>700</v>
      </c>
      <c r="FR733" t="s">
        <v>700</v>
      </c>
      <c r="FS733" t="s">
        <v>700</v>
      </c>
      <c r="FT733" t="s">
        <v>700</v>
      </c>
      <c r="FU733" t="s">
        <v>700</v>
      </c>
      <c r="FV733" t="s">
        <v>700</v>
      </c>
      <c r="FW733" t="s">
        <v>700</v>
      </c>
      <c r="FX733" t="s">
        <v>700</v>
      </c>
      <c r="FY733" t="s">
        <v>700</v>
      </c>
      <c r="FZ733" t="s">
        <v>700</v>
      </c>
      <c r="GA733" t="s">
        <v>700</v>
      </c>
      <c r="GB733" t="s">
        <v>700</v>
      </c>
      <c r="GC733" t="s">
        <v>2360</v>
      </c>
    </row>
  </sheetData>
  <sheetProtection algorithmName="SHA-512" hashValue="Be+kMxajYqVUzx+pAVAxrOFC0CMrpDKjAs4yG/qgQGyTWmndnXq5m5BR7Zk6s3HS8k7L0A4lpq8JJsI4b5M8Kg==" saltValue="5idg5AOyq/GU407d6Z2giQ==" spinCount="100000" sheet="1" objects="1" scenarios="1" selectLockedCells="1" selectUnlockedCell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R476"/>
  <sheetViews>
    <sheetView zoomScale="90" zoomScaleNormal="90" workbookViewId="0">
      <pane ySplit="1" topLeftCell="A2" activePane="bottomLeft" state="frozen"/>
      <selection pane="bottomLeft" sqref="A1:G1"/>
    </sheetView>
  </sheetViews>
  <sheetFormatPr defaultColWidth="8.85546875" defaultRowHeight="15" x14ac:dyDescent="0.25"/>
  <cols>
    <col min="1" max="1" width="24.85546875" style="225" customWidth="1"/>
    <col min="2" max="2" width="21" style="225" customWidth="1"/>
    <col min="3" max="3" width="21.140625" style="226" customWidth="1"/>
    <col min="4" max="4" width="20.140625" style="225" customWidth="1"/>
    <col min="5" max="6" width="17.42578125" style="226" customWidth="1"/>
    <col min="7" max="7" width="17.42578125" style="229" customWidth="1"/>
    <col min="8" max="70" width="8.85546875" style="227"/>
    <col min="71" max="16384" width="8.85546875" style="225"/>
  </cols>
  <sheetData>
    <row r="1" spans="1:13" ht="48" customHeight="1" thickBot="1" x14ac:dyDescent="0.3">
      <c r="A1" s="230" t="s">
        <v>196</v>
      </c>
      <c r="B1" s="230" t="s">
        <v>195</v>
      </c>
      <c r="C1" s="231" t="s">
        <v>2365</v>
      </c>
      <c r="D1" s="230" t="s">
        <v>194</v>
      </c>
      <c r="E1" s="232" t="s">
        <v>1874</v>
      </c>
      <c r="F1" s="232" t="s">
        <v>1867</v>
      </c>
      <c r="G1" s="232" t="s">
        <v>1868</v>
      </c>
    </row>
    <row r="2" spans="1:13" x14ac:dyDescent="0.25">
      <c r="A2" s="4" t="s">
        <v>1515</v>
      </c>
      <c r="B2" s="4" t="s">
        <v>1016</v>
      </c>
      <c r="C2" s="4">
        <v>55748</v>
      </c>
      <c r="D2" s="4" t="s">
        <v>2223</v>
      </c>
      <c r="E2" s="4" t="s">
        <v>207</v>
      </c>
      <c r="F2" s="4" t="s">
        <v>207</v>
      </c>
      <c r="G2" s="4" t="s">
        <v>207</v>
      </c>
    </row>
    <row r="3" spans="1:13" x14ac:dyDescent="0.25">
      <c r="A3" s="4" t="s">
        <v>1515</v>
      </c>
      <c r="B3" s="4" t="s">
        <v>1016</v>
      </c>
      <c r="C3" s="4">
        <v>55752</v>
      </c>
      <c r="D3" s="4" t="s">
        <v>1875</v>
      </c>
      <c r="E3" s="4" t="s">
        <v>207</v>
      </c>
      <c r="F3" s="4" t="s">
        <v>207</v>
      </c>
      <c r="G3" s="4" t="s">
        <v>207</v>
      </c>
    </row>
    <row r="4" spans="1:13" x14ac:dyDescent="0.25">
      <c r="A4" s="4" t="s">
        <v>1515</v>
      </c>
      <c r="B4" s="4" t="s">
        <v>1016</v>
      </c>
      <c r="C4" s="4">
        <v>55785</v>
      </c>
      <c r="D4" s="4" t="s">
        <v>1876</v>
      </c>
      <c r="E4" s="4" t="s">
        <v>207</v>
      </c>
      <c r="F4" s="4" t="s">
        <v>207</v>
      </c>
      <c r="G4" s="4" t="s">
        <v>207</v>
      </c>
    </row>
    <row r="5" spans="1:13" x14ac:dyDescent="0.25">
      <c r="A5" s="4" t="s">
        <v>1515</v>
      </c>
      <c r="B5" s="4" t="s">
        <v>1016</v>
      </c>
      <c r="C5" s="4">
        <v>55787</v>
      </c>
      <c r="D5" s="4" t="s">
        <v>1877</v>
      </c>
      <c r="E5" s="4" t="s">
        <v>207</v>
      </c>
      <c r="F5" s="4" t="s">
        <v>207</v>
      </c>
      <c r="G5" s="4" t="s">
        <v>207</v>
      </c>
      <c r="M5" s="228"/>
    </row>
    <row r="6" spans="1:13" x14ac:dyDescent="0.25">
      <c r="A6" s="4" t="s">
        <v>1515</v>
      </c>
      <c r="B6" s="4" t="s">
        <v>1016</v>
      </c>
      <c r="C6" s="4">
        <v>56350</v>
      </c>
      <c r="D6" s="4" t="s">
        <v>1878</v>
      </c>
      <c r="E6" s="4" t="s">
        <v>207</v>
      </c>
      <c r="F6" s="4" t="s">
        <v>207</v>
      </c>
      <c r="G6" s="4" t="s">
        <v>207</v>
      </c>
    </row>
    <row r="7" spans="1:13" x14ac:dyDescent="0.25">
      <c r="A7" s="4" t="s">
        <v>1515</v>
      </c>
      <c r="B7" s="4" t="s">
        <v>1016</v>
      </c>
      <c r="C7" s="4">
        <v>56469</v>
      </c>
      <c r="D7" s="4" t="s">
        <v>2224</v>
      </c>
      <c r="E7" s="4" t="s">
        <v>207</v>
      </c>
      <c r="F7" s="4" t="s">
        <v>207</v>
      </c>
      <c r="G7" s="4" t="s">
        <v>207</v>
      </c>
    </row>
    <row r="8" spans="1:13" x14ac:dyDescent="0.25">
      <c r="A8" s="4" t="s">
        <v>1515</v>
      </c>
      <c r="B8" s="4" t="s">
        <v>1024</v>
      </c>
      <c r="C8" s="4">
        <v>55707</v>
      </c>
      <c r="D8" s="4" t="s">
        <v>2231</v>
      </c>
      <c r="E8" s="4" t="s">
        <v>207</v>
      </c>
      <c r="F8" s="4" t="s">
        <v>207</v>
      </c>
      <c r="G8" s="4" t="s">
        <v>207</v>
      </c>
    </row>
    <row r="9" spans="1:13" x14ac:dyDescent="0.25">
      <c r="A9" s="4" t="s">
        <v>1515</v>
      </c>
      <c r="B9" s="4" t="s">
        <v>1024</v>
      </c>
      <c r="C9" s="4">
        <v>55726</v>
      </c>
      <c r="D9" s="4" t="s">
        <v>1900</v>
      </c>
      <c r="E9" s="4" t="s">
        <v>207</v>
      </c>
      <c r="F9" s="4" t="s">
        <v>207</v>
      </c>
      <c r="G9" s="4" t="s">
        <v>207</v>
      </c>
    </row>
    <row r="10" spans="1:13" x14ac:dyDescent="0.25">
      <c r="A10" s="4" t="s">
        <v>1515</v>
      </c>
      <c r="B10" s="4" t="s">
        <v>1024</v>
      </c>
      <c r="C10" s="4">
        <v>55733</v>
      </c>
      <c r="D10" s="4" t="s">
        <v>1901</v>
      </c>
      <c r="E10" s="4" t="s">
        <v>207</v>
      </c>
      <c r="F10" s="4" t="s">
        <v>207</v>
      </c>
      <c r="G10" s="4" t="s">
        <v>207</v>
      </c>
    </row>
    <row r="11" spans="1:13" x14ac:dyDescent="0.25">
      <c r="A11" s="4" t="s">
        <v>1515</v>
      </c>
      <c r="B11" s="4" t="s">
        <v>1024</v>
      </c>
      <c r="C11" s="4">
        <v>55749</v>
      </c>
      <c r="D11" s="4" t="s">
        <v>1902</v>
      </c>
      <c r="E11" s="4" t="s">
        <v>207</v>
      </c>
      <c r="F11" s="4" t="s">
        <v>207</v>
      </c>
      <c r="G11" s="4" t="s">
        <v>207</v>
      </c>
    </row>
    <row r="12" spans="1:13" x14ac:dyDescent="0.25">
      <c r="A12" s="4" t="s">
        <v>1515</v>
      </c>
      <c r="B12" s="4" t="s">
        <v>1024</v>
      </c>
      <c r="C12" s="4">
        <v>55757</v>
      </c>
      <c r="D12" s="4" t="s">
        <v>1903</v>
      </c>
      <c r="E12" s="4" t="s">
        <v>207</v>
      </c>
      <c r="F12" s="4" t="s">
        <v>207</v>
      </c>
      <c r="G12" s="4" t="s">
        <v>207</v>
      </c>
    </row>
    <row r="13" spans="1:13" x14ac:dyDescent="0.25">
      <c r="A13" s="4" t="s">
        <v>1515</v>
      </c>
      <c r="B13" s="4" t="s">
        <v>1024</v>
      </c>
      <c r="C13" s="4">
        <v>55767</v>
      </c>
      <c r="D13" s="4" t="s">
        <v>2232</v>
      </c>
      <c r="E13" s="4" t="s">
        <v>207</v>
      </c>
      <c r="F13" s="4" t="s">
        <v>207</v>
      </c>
      <c r="G13" s="4" t="s">
        <v>207</v>
      </c>
    </row>
    <row r="14" spans="1:13" x14ac:dyDescent="0.25">
      <c r="A14" s="4" t="s">
        <v>1515</v>
      </c>
      <c r="B14" s="4" t="s">
        <v>1024</v>
      </c>
      <c r="C14" s="4">
        <v>55780</v>
      </c>
      <c r="D14" s="4" t="s">
        <v>1904</v>
      </c>
      <c r="E14" s="4" t="s">
        <v>207</v>
      </c>
      <c r="F14" s="4" t="s">
        <v>207</v>
      </c>
      <c r="G14" s="4" t="s">
        <v>207</v>
      </c>
    </row>
    <row r="15" spans="1:13" x14ac:dyDescent="0.25">
      <c r="A15" s="4" t="s">
        <v>1515</v>
      </c>
      <c r="B15" s="4" t="s">
        <v>1024</v>
      </c>
      <c r="C15" s="4">
        <v>55798</v>
      </c>
      <c r="D15" s="4" t="s">
        <v>1101</v>
      </c>
      <c r="E15" s="4" t="s">
        <v>207</v>
      </c>
      <c r="F15" s="4" t="s">
        <v>207</v>
      </c>
      <c r="G15" s="4" t="s">
        <v>207</v>
      </c>
    </row>
    <row r="16" spans="1:13" x14ac:dyDescent="0.25">
      <c r="A16" s="4" t="s">
        <v>1515</v>
      </c>
      <c r="B16" s="4" t="s">
        <v>1031</v>
      </c>
      <c r="C16" s="4">
        <v>55606</v>
      </c>
      <c r="D16" s="4" t="s">
        <v>1924</v>
      </c>
      <c r="E16" s="4" t="s">
        <v>207</v>
      </c>
      <c r="F16" s="4" t="s">
        <v>207</v>
      </c>
      <c r="G16" s="4" t="s">
        <v>207</v>
      </c>
    </row>
    <row r="17" spans="1:7" x14ac:dyDescent="0.25">
      <c r="A17" s="4" t="s">
        <v>1515</v>
      </c>
      <c r="B17" s="4" t="s">
        <v>1031</v>
      </c>
      <c r="C17" s="4">
        <v>55612</v>
      </c>
      <c r="D17" s="4" t="s">
        <v>1925</v>
      </c>
      <c r="E17" s="4" t="s">
        <v>207</v>
      </c>
      <c r="F17" s="4" t="s">
        <v>207</v>
      </c>
      <c r="G17" s="4" t="s">
        <v>207</v>
      </c>
    </row>
    <row r="18" spans="1:7" x14ac:dyDescent="0.25">
      <c r="A18" s="4" t="s">
        <v>1515</v>
      </c>
      <c r="B18" s="4" t="s">
        <v>1031</v>
      </c>
      <c r="C18" s="4">
        <v>55613</v>
      </c>
      <c r="D18" s="4" t="s">
        <v>1926</v>
      </c>
      <c r="E18" s="4" t="s">
        <v>207</v>
      </c>
      <c r="F18" s="4" t="s">
        <v>207</v>
      </c>
      <c r="G18" s="4" t="s">
        <v>207</v>
      </c>
    </row>
    <row r="19" spans="1:7" x14ac:dyDescent="0.25">
      <c r="A19" s="4" t="s">
        <v>1515</v>
      </c>
      <c r="B19" s="4" t="s">
        <v>1031</v>
      </c>
      <c r="C19" s="4">
        <v>55615</v>
      </c>
      <c r="D19" s="4" t="s">
        <v>1927</v>
      </c>
      <c r="E19" s="4" t="s">
        <v>207</v>
      </c>
      <c r="F19" s="4" t="s">
        <v>207</v>
      </c>
      <c r="G19" s="4" t="s">
        <v>207</v>
      </c>
    </row>
    <row r="20" spans="1:7" x14ac:dyDescent="0.25">
      <c r="A20" s="4" t="s">
        <v>1515</v>
      </c>
      <c r="B20" s="4" t="s">
        <v>1046</v>
      </c>
      <c r="C20" s="4">
        <v>55716</v>
      </c>
      <c r="D20" s="4" t="s">
        <v>1978</v>
      </c>
      <c r="E20" s="4" t="s">
        <v>207</v>
      </c>
      <c r="F20" s="4" t="s">
        <v>207</v>
      </c>
      <c r="G20" s="4" t="s">
        <v>207</v>
      </c>
    </row>
    <row r="21" spans="1:7" x14ac:dyDescent="0.25">
      <c r="A21" s="4" t="s">
        <v>1515</v>
      </c>
      <c r="B21" s="4" t="s">
        <v>1046</v>
      </c>
      <c r="C21" s="4">
        <v>55742</v>
      </c>
      <c r="D21" s="4" t="s">
        <v>1979</v>
      </c>
      <c r="E21" s="4" t="s">
        <v>207</v>
      </c>
      <c r="F21" s="4" t="s">
        <v>207</v>
      </c>
      <c r="G21" s="4" t="s">
        <v>207</v>
      </c>
    </row>
    <row r="22" spans="1:7" x14ac:dyDescent="0.25">
      <c r="A22" s="4" t="s">
        <v>1515</v>
      </c>
      <c r="B22" s="4" t="s">
        <v>1046</v>
      </c>
      <c r="C22" s="4">
        <v>55753</v>
      </c>
      <c r="D22" s="4" t="s">
        <v>1980</v>
      </c>
      <c r="E22" s="4" t="s">
        <v>207</v>
      </c>
      <c r="F22" s="4" t="s">
        <v>207</v>
      </c>
      <c r="G22" s="4" t="s">
        <v>207</v>
      </c>
    </row>
    <row r="23" spans="1:7" x14ac:dyDescent="0.25">
      <c r="A23" s="4" t="s">
        <v>1515</v>
      </c>
      <c r="B23" s="4" t="s">
        <v>1046</v>
      </c>
      <c r="C23" s="4">
        <v>55764</v>
      </c>
      <c r="D23" s="4" t="s">
        <v>1981</v>
      </c>
      <c r="E23" s="4" t="s">
        <v>207</v>
      </c>
      <c r="F23" s="4" t="s">
        <v>207</v>
      </c>
      <c r="G23" s="4" t="s">
        <v>207</v>
      </c>
    </row>
    <row r="24" spans="1:7" x14ac:dyDescent="0.25">
      <c r="A24" s="4" t="s">
        <v>1515</v>
      </c>
      <c r="B24" s="4" t="s">
        <v>1046</v>
      </c>
      <c r="C24" s="4">
        <v>55775</v>
      </c>
      <c r="D24" s="4" t="s">
        <v>1982</v>
      </c>
      <c r="E24" s="4" t="s">
        <v>207</v>
      </c>
      <c r="F24" s="4" t="s">
        <v>207</v>
      </c>
      <c r="G24" s="4" t="s">
        <v>207</v>
      </c>
    </row>
    <row r="25" spans="1:7" x14ac:dyDescent="0.25">
      <c r="A25" s="4" t="s">
        <v>1515</v>
      </c>
      <c r="B25" s="4" t="s">
        <v>1046</v>
      </c>
      <c r="C25" s="4">
        <v>55784</v>
      </c>
      <c r="D25" s="4" t="s">
        <v>1983</v>
      </c>
      <c r="E25" s="4" t="s">
        <v>207</v>
      </c>
      <c r="F25" s="4" t="s">
        <v>207</v>
      </c>
      <c r="G25" s="4" t="s">
        <v>207</v>
      </c>
    </row>
    <row r="26" spans="1:7" x14ac:dyDescent="0.25">
      <c r="A26" s="4" t="s">
        <v>1515</v>
      </c>
      <c r="B26" s="4" t="s">
        <v>1046</v>
      </c>
      <c r="C26" s="4">
        <v>55786</v>
      </c>
      <c r="D26" s="4" t="s">
        <v>1984</v>
      </c>
      <c r="E26" s="4" t="s">
        <v>207</v>
      </c>
      <c r="F26" s="4" t="s">
        <v>207</v>
      </c>
      <c r="G26" s="4" t="s">
        <v>207</v>
      </c>
    </row>
    <row r="27" spans="1:7" x14ac:dyDescent="0.25">
      <c r="A27" s="4" t="s">
        <v>1515</v>
      </c>
      <c r="B27" s="4" t="s">
        <v>1046</v>
      </c>
      <c r="C27" s="4">
        <v>55793</v>
      </c>
      <c r="D27" s="4" t="s">
        <v>2255</v>
      </c>
      <c r="E27" s="4" t="s">
        <v>207</v>
      </c>
      <c r="F27" s="4" t="s">
        <v>207</v>
      </c>
      <c r="G27" s="4" t="s">
        <v>207</v>
      </c>
    </row>
    <row r="28" spans="1:7" x14ac:dyDescent="0.25">
      <c r="A28" s="4" t="s">
        <v>1515</v>
      </c>
      <c r="B28" s="4" t="s">
        <v>1046</v>
      </c>
      <c r="C28" s="4">
        <v>56628</v>
      </c>
      <c r="D28" s="4" t="s">
        <v>1985</v>
      </c>
      <c r="E28" s="4" t="s">
        <v>207</v>
      </c>
      <c r="F28" s="4" t="s">
        <v>207</v>
      </c>
      <c r="G28" s="4" t="s">
        <v>207</v>
      </c>
    </row>
    <row r="29" spans="1:7" x14ac:dyDescent="0.25">
      <c r="A29" s="4" t="s">
        <v>1515</v>
      </c>
      <c r="B29" s="4" t="s">
        <v>1046</v>
      </c>
      <c r="C29" s="4">
        <v>56637</v>
      </c>
      <c r="D29" s="4" t="s">
        <v>1986</v>
      </c>
      <c r="E29" s="4" t="s">
        <v>207</v>
      </c>
      <c r="F29" s="4" t="s">
        <v>207</v>
      </c>
      <c r="G29" s="4" t="s">
        <v>207</v>
      </c>
    </row>
    <row r="30" spans="1:7" x14ac:dyDescent="0.25">
      <c r="A30" s="4" t="s">
        <v>1515</v>
      </c>
      <c r="B30" s="4" t="s">
        <v>1046</v>
      </c>
      <c r="C30" s="4">
        <v>56639</v>
      </c>
      <c r="D30" s="4" t="s">
        <v>1987</v>
      </c>
      <c r="E30" s="4" t="s">
        <v>207</v>
      </c>
      <c r="F30" s="4" t="s">
        <v>207</v>
      </c>
      <c r="G30" s="4" t="s">
        <v>207</v>
      </c>
    </row>
    <row r="31" spans="1:7" x14ac:dyDescent="0.25">
      <c r="A31" s="4" t="s">
        <v>1515</v>
      </c>
      <c r="B31" s="4" t="s">
        <v>1046</v>
      </c>
      <c r="C31" s="4">
        <v>56657</v>
      </c>
      <c r="D31" s="4" t="s">
        <v>1988</v>
      </c>
      <c r="E31" s="4" t="s">
        <v>207</v>
      </c>
      <c r="F31" s="4" t="s">
        <v>207</v>
      </c>
      <c r="G31" s="4" t="s">
        <v>207</v>
      </c>
    </row>
    <row r="32" spans="1:7" x14ac:dyDescent="0.25">
      <c r="A32" s="4" t="s">
        <v>1515</v>
      </c>
      <c r="B32" s="4" t="s">
        <v>1046</v>
      </c>
      <c r="C32" s="4">
        <v>56659</v>
      </c>
      <c r="D32" s="4" t="s">
        <v>1989</v>
      </c>
      <c r="E32" s="4" t="s">
        <v>207</v>
      </c>
      <c r="F32" s="4" t="s">
        <v>207</v>
      </c>
      <c r="G32" s="4" t="s">
        <v>207</v>
      </c>
    </row>
    <row r="33" spans="1:7" x14ac:dyDescent="0.25">
      <c r="A33" s="4" t="s">
        <v>1515</v>
      </c>
      <c r="B33" s="4" t="s">
        <v>1046</v>
      </c>
      <c r="C33" s="4">
        <v>56680</v>
      </c>
      <c r="D33" s="4" t="s">
        <v>1990</v>
      </c>
      <c r="E33" s="4" t="s">
        <v>207</v>
      </c>
      <c r="F33" s="4" t="s">
        <v>207</v>
      </c>
      <c r="G33" s="4" t="s">
        <v>207</v>
      </c>
    </row>
    <row r="34" spans="1:7" x14ac:dyDescent="0.25">
      <c r="A34" s="4" t="s">
        <v>1515</v>
      </c>
      <c r="B34" s="4" t="s">
        <v>1046</v>
      </c>
      <c r="C34" s="4">
        <v>56681</v>
      </c>
      <c r="D34" s="4" t="s">
        <v>1991</v>
      </c>
      <c r="E34" s="4" t="s">
        <v>207</v>
      </c>
      <c r="F34" s="4" t="s">
        <v>207</v>
      </c>
      <c r="G34" s="4" t="s">
        <v>207</v>
      </c>
    </row>
    <row r="35" spans="1:7" x14ac:dyDescent="0.25">
      <c r="A35" s="4" t="s">
        <v>1515</v>
      </c>
      <c r="B35" s="4" t="s">
        <v>1046</v>
      </c>
      <c r="C35" s="4">
        <v>56688</v>
      </c>
      <c r="D35" s="4" t="s">
        <v>1992</v>
      </c>
      <c r="E35" s="4" t="s">
        <v>207</v>
      </c>
      <c r="F35" s="4" t="s">
        <v>207</v>
      </c>
      <c r="G35" s="4" t="s">
        <v>207</v>
      </c>
    </row>
    <row r="36" spans="1:7" x14ac:dyDescent="0.25">
      <c r="A36" s="4" t="s">
        <v>1515</v>
      </c>
      <c r="B36" s="4" t="s">
        <v>1051</v>
      </c>
      <c r="C36" s="4">
        <v>55772</v>
      </c>
      <c r="D36" s="4" t="s">
        <v>2005</v>
      </c>
      <c r="E36" s="4" t="s">
        <v>207</v>
      </c>
      <c r="F36" s="4" t="s">
        <v>207</v>
      </c>
      <c r="G36" s="4" t="s">
        <v>207</v>
      </c>
    </row>
    <row r="37" spans="1:7" x14ac:dyDescent="0.25">
      <c r="A37" s="4" t="s">
        <v>1515</v>
      </c>
      <c r="B37" s="4" t="s">
        <v>1051</v>
      </c>
      <c r="C37" s="4">
        <v>56627</v>
      </c>
      <c r="D37" s="4" t="s">
        <v>2006</v>
      </c>
      <c r="E37" s="4" t="s">
        <v>207</v>
      </c>
      <c r="F37" s="4" t="s">
        <v>207</v>
      </c>
      <c r="G37" s="4" t="s">
        <v>207</v>
      </c>
    </row>
    <row r="38" spans="1:7" x14ac:dyDescent="0.25">
      <c r="A38" s="4" t="s">
        <v>1515</v>
      </c>
      <c r="B38" s="4" t="s">
        <v>1051</v>
      </c>
      <c r="C38" s="4">
        <v>56629</v>
      </c>
      <c r="D38" s="4" t="s">
        <v>2261</v>
      </c>
      <c r="E38" s="4" t="s">
        <v>207</v>
      </c>
      <c r="F38" s="4" t="s">
        <v>207</v>
      </c>
      <c r="G38" s="4" t="s">
        <v>207</v>
      </c>
    </row>
    <row r="39" spans="1:7" x14ac:dyDescent="0.25">
      <c r="A39" s="4" t="s">
        <v>1515</v>
      </c>
      <c r="B39" s="4" t="s">
        <v>1051</v>
      </c>
      <c r="C39" s="4">
        <v>56653</v>
      </c>
      <c r="D39" s="4" t="s">
        <v>2262</v>
      </c>
      <c r="E39" s="4" t="s">
        <v>207</v>
      </c>
      <c r="F39" s="4" t="s">
        <v>207</v>
      </c>
      <c r="G39" s="4" t="s">
        <v>207</v>
      </c>
    </row>
    <row r="40" spans="1:7" x14ac:dyDescent="0.25">
      <c r="A40" s="4" t="s">
        <v>1515</v>
      </c>
      <c r="B40" s="4" t="s">
        <v>1051</v>
      </c>
      <c r="C40" s="4">
        <v>56654</v>
      </c>
      <c r="D40" s="4" t="s">
        <v>2007</v>
      </c>
      <c r="E40" s="4" t="s">
        <v>207</v>
      </c>
      <c r="F40" s="4" t="s">
        <v>207</v>
      </c>
      <c r="G40" s="4" t="s">
        <v>207</v>
      </c>
    </row>
    <row r="41" spans="1:7" x14ac:dyDescent="0.25">
      <c r="A41" s="4" t="s">
        <v>1515</v>
      </c>
      <c r="B41" s="4" t="s">
        <v>1051</v>
      </c>
      <c r="C41" s="4">
        <v>56658</v>
      </c>
      <c r="D41" s="4" t="s">
        <v>2008</v>
      </c>
      <c r="E41" s="4" t="s">
        <v>207</v>
      </c>
      <c r="F41" s="4" t="s">
        <v>207</v>
      </c>
      <c r="G41" s="4" t="s">
        <v>207</v>
      </c>
    </row>
    <row r="42" spans="1:7" x14ac:dyDescent="0.25">
      <c r="A42" s="4" t="s">
        <v>1515</v>
      </c>
      <c r="B42" s="4" t="s">
        <v>1051</v>
      </c>
      <c r="C42" s="4">
        <v>56660</v>
      </c>
      <c r="D42" s="4" t="s">
        <v>2009</v>
      </c>
      <c r="E42" s="4" t="s">
        <v>207</v>
      </c>
      <c r="F42" s="4" t="s">
        <v>207</v>
      </c>
      <c r="G42" s="4" t="s">
        <v>207</v>
      </c>
    </row>
    <row r="43" spans="1:7" x14ac:dyDescent="0.25">
      <c r="A43" s="4" t="s">
        <v>1515</v>
      </c>
      <c r="B43" s="4" t="s">
        <v>1051</v>
      </c>
      <c r="C43" s="4">
        <v>56661</v>
      </c>
      <c r="D43" s="4" t="s">
        <v>2012</v>
      </c>
      <c r="E43" s="4" t="s">
        <v>207</v>
      </c>
      <c r="F43" s="4" t="s">
        <v>207</v>
      </c>
      <c r="G43" s="4" t="s">
        <v>207</v>
      </c>
    </row>
    <row r="44" spans="1:7" x14ac:dyDescent="0.25">
      <c r="A44" s="4" t="s">
        <v>1515</v>
      </c>
      <c r="B44" s="4" t="s">
        <v>1051</v>
      </c>
      <c r="C44" s="4">
        <v>56668</v>
      </c>
      <c r="D44" s="4" t="s">
        <v>2010</v>
      </c>
      <c r="E44" s="4" t="s">
        <v>207</v>
      </c>
      <c r="F44" s="4" t="s">
        <v>207</v>
      </c>
      <c r="G44" s="4" t="s">
        <v>207</v>
      </c>
    </row>
    <row r="45" spans="1:7" x14ac:dyDescent="0.25">
      <c r="A45" s="4" t="s">
        <v>1515</v>
      </c>
      <c r="B45" s="4" t="s">
        <v>1051</v>
      </c>
      <c r="C45" s="4">
        <v>56669</v>
      </c>
      <c r="D45" s="4" t="s">
        <v>2011</v>
      </c>
      <c r="E45" s="4" t="s">
        <v>207</v>
      </c>
      <c r="F45" s="4" t="s">
        <v>207</v>
      </c>
      <c r="G45" s="4" t="s">
        <v>207</v>
      </c>
    </row>
    <row r="46" spans="1:7" x14ac:dyDescent="0.25">
      <c r="A46" s="4" t="s">
        <v>1515</v>
      </c>
      <c r="B46" s="4" t="s">
        <v>1053</v>
      </c>
      <c r="C46" s="4">
        <v>55601</v>
      </c>
      <c r="D46" s="4" t="s">
        <v>2016</v>
      </c>
      <c r="E46" s="4" t="s">
        <v>207</v>
      </c>
      <c r="F46" s="4" t="s">
        <v>207</v>
      </c>
      <c r="G46" s="4" t="s">
        <v>207</v>
      </c>
    </row>
    <row r="47" spans="1:7" x14ac:dyDescent="0.25">
      <c r="A47" s="4" t="s">
        <v>1515</v>
      </c>
      <c r="B47" s="4" t="s">
        <v>1053</v>
      </c>
      <c r="C47" s="4">
        <v>55603</v>
      </c>
      <c r="D47" s="4" t="s">
        <v>2017</v>
      </c>
      <c r="E47" s="4" t="s">
        <v>207</v>
      </c>
      <c r="F47" s="4" t="s">
        <v>207</v>
      </c>
      <c r="G47" s="4" t="s">
        <v>207</v>
      </c>
    </row>
    <row r="48" spans="1:7" x14ac:dyDescent="0.25">
      <c r="A48" s="4" t="s">
        <v>1515</v>
      </c>
      <c r="B48" s="4" t="s">
        <v>1053</v>
      </c>
      <c r="C48" s="4">
        <v>55607</v>
      </c>
      <c r="D48" s="4" t="s">
        <v>2018</v>
      </c>
      <c r="E48" s="4" t="s">
        <v>207</v>
      </c>
      <c r="F48" s="4" t="s">
        <v>207</v>
      </c>
      <c r="G48" s="4" t="s">
        <v>207</v>
      </c>
    </row>
    <row r="49" spans="1:7" x14ac:dyDescent="0.25">
      <c r="A49" s="4" t="s">
        <v>1515</v>
      </c>
      <c r="B49" s="4" t="s">
        <v>1053</v>
      </c>
      <c r="C49" s="4">
        <v>55609</v>
      </c>
      <c r="D49" s="4" t="s">
        <v>2264</v>
      </c>
      <c r="E49" s="4" t="s">
        <v>207</v>
      </c>
      <c r="F49" s="4" t="s">
        <v>207</v>
      </c>
      <c r="G49" s="4" t="s">
        <v>207</v>
      </c>
    </row>
    <row r="50" spans="1:7" x14ac:dyDescent="0.25">
      <c r="A50" s="4" t="s">
        <v>1515</v>
      </c>
      <c r="B50" s="4" t="s">
        <v>1053</v>
      </c>
      <c r="C50" s="4">
        <v>55616</v>
      </c>
      <c r="D50" s="4" t="s">
        <v>2265</v>
      </c>
      <c r="E50" s="4" t="s">
        <v>207</v>
      </c>
      <c r="F50" s="4" t="s">
        <v>207</v>
      </c>
      <c r="G50" s="4" t="s">
        <v>207</v>
      </c>
    </row>
    <row r="51" spans="1:7" x14ac:dyDescent="0.25">
      <c r="A51" s="4" t="s">
        <v>1515</v>
      </c>
      <c r="B51" s="4" t="s">
        <v>1054</v>
      </c>
      <c r="C51" s="4">
        <v>56686</v>
      </c>
      <c r="D51" s="4" t="s">
        <v>2019</v>
      </c>
      <c r="E51" s="4" t="s">
        <v>207</v>
      </c>
      <c r="F51" s="4" t="s">
        <v>207</v>
      </c>
      <c r="G51" s="4" t="s">
        <v>207</v>
      </c>
    </row>
    <row r="52" spans="1:7" x14ac:dyDescent="0.25">
      <c r="A52" s="4" t="s">
        <v>1515</v>
      </c>
      <c r="B52" s="4" t="s">
        <v>1054</v>
      </c>
      <c r="C52" s="4">
        <v>56711</v>
      </c>
      <c r="D52" s="4" t="s">
        <v>2020</v>
      </c>
      <c r="E52" s="4" t="s">
        <v>207</v>
      </c>
      <c r="F52" s="4" t="s">
        <v>207</v>
      </c>
      <c r="G52" s="4" t="s">
        <v>207</v>
      </c>
    </row>
    <row r="53" spans="1:7" x14ac:dyDescent="0.25">
      <c r="A53" s="4" t="s">
        <v>1515</v>
      </c>
      <c r="B53" s="4" t="s">
        <v>1054</v>
      </c>
      <c r="C53" s="4">
        <v>56741</v>
      </c>
      <c r="D53" s="4" t="s">
        <v>2021</v>
      </c>
      <c r="E53" s="4" t="s">
        <v>207</v>
      </c>
      <c r="F53" s="4" t="s">
        <v>207</v>
      </c>
      <c r="G53" s="4" t="s">
        <v>207</v>
      </c>
    </row>
    <row r="54" spans="1:7" x14ac:dyDescent="0.25">
      <c r="A54" s="4" t="s">
        <v>1515</v>
      </c>
      <c r="B54" s="4" t="s">
        <v>1084</v>
      </c>
      <c r="C54" s="4">
        <v>55602</v>
      </c>
      <c r="D54" s="4" t="s">
        <v>2154</v>
      </c>
      <c r="E54" s="4" t="s">
        <v>207</v>
      </c>
      <c r="F54" s="4" t="s">
        <v>207</v>
      </c>
      <c r="G54" s="4" t="s">
        <v>207</v>
      </c>
    </row>
    <row r="55" spans="1:7" x14ac:dyDescent="0.25">
      <c r="A55" s="4" t="s">
        <v>1515</v>
      </c>
      <c r="B55" s="4" t="s">
        <v>1084</v>
      </c>
      <c r="C55" s="4">
        <v>55702</v>
      </c>
      <c r="D55" s="4" t="s">
        <v>2155</v>
      </c>
      <c r="E55" s="4" t="s">
        <v>207</v>
      </c>
      <c r="F55" s="4" t="s">
        <v>207</v>
      </c>
      <c r="G55" s="4" t="s">
        <v>207</v>
      </c>
    </row>
    <row r="56" spans="1:7" x14ac:dyDescent="0.25">
      <c r="A56" s="4" t="s">
        <v>1515</v>
      </c>
      <c r="B56" s="4" t="s">
        <v>1084</v>
      </c>
      <c r="C56" s="4">
        <v>55703</v>
      </c>
      <c r="D56" s="4" t="s">
        <v>2167</v>
      </c>
      <c r="E56" s="4" t="s">
        <v>207</v>
      </c>
      <c r="F56" s="4" t="s">
        <v>207</v>
      </c>
      <c r="G56" s="4" t="s">
        <v>207</v>
      </c>
    </row>
    <row r="57" spans="1:7" x14ac:dyDescent="0.25">
      <c r="A57" s="4" t="s">
        <v>1515</v>
      </c>
      <c r="B57" s="4" t="s">
        <v>1084</v>
      </c>
      <c r="C57" s="4">
        <v>55705</v>
      </c>
      <c r="D57" s="4" t="s">
        <v>2293</v>
      </c>
      <c r="E57" s="4" t="s">
        <v>207</v>
      </c>
      <c r="F57" s="4" t="s">
        <v>207</v>
      </c>
      <c r="G57" s="4" t="s">
        <v>207</v>
      </c>
    </row>
    <row r="58" spans="1:7" x14ac:dyDescent="0.25">
      <c r="A58" s="4" t="s">
        <v>1515</v>
      </c>
      <c r="B58" s="4" t="s">
        <v>1084</v>
      </c>
      <c r="C58" s="4">
        <v>55708</v>
      </c>
      <c r="D58" s="4" t="s">
        <v>2168</v>
      </c>
      <c r="E58" s="4" t="s">
        <v>207</v>
      </c>
      <c r="F58" s="4" t="s">
        <v>207</v>
      </c>
      <c r="G58" s="4" t="s">
        <v>207</v>
      </c>
    </row>
    <row r="59" spans="1:7" x14ac:dyDescent="0.25">
      <c r="A59" s="4" t="s">
        <v>1515</v>
      </c>
      <c r="B59" s="4" t="s">
        <v>1084</v>
      </c>
      <c r="C59" s="4">
        <v>55710</v>
      </c>
      <c r="D59" s="4" t="s">
        <v>2156</v>
      </c>
      <c r="E59" s="4" t="s">
        <v>207</v>
      </c>
      <c r="F59" s="4" t="s">
        <v>207</v>
      </c>
      <c r="G59" s="4" t="s">
        <v>207</v>
      </c>
    </row>
    <row r="60" spans="1:7" x14ac:dyDescent="0.25">
      <c r="A60" s="4" t="s">
        <v>1515</v>
      </c>
      <c r="B60" s="4" t="s">
        <v>1084</v>
      </c>
      <c r="C60" s="4">
        <v>55711</v>
      </c>
      <c r="D60" s="4" t="s">
        <v>2157</v>
      </c>
      <c r="E60" s="4" t="s">
        <v>207</v>
      </c>
      <c r="F60" s="4" t="s">
        <v>207</v>
      </c>
      <c r="G60" s="4" t="s">
        <v>207</v>
      </c>
    </row>
    <row r="61" spans="1:7" x14ac:dyDescent="0.25">
      <c r="A61" s="4" t="s">
        <v>1515</v>
      </c>
      <c r="B61" s="4" t="s">
        <v>1084</v>
      </c>
      <c r="C61" s="4">
        <v>55713</v>
      </c>
      <c r="D61" s="4" t="s">
        <v>2169</v>
      </c>
      <c r="E61" s="4" t="s">
        <v>207</v>
      </c>
      <c r="F61" s="4" t="s">
        <v>207</v>
      </c>
      <c r="G61" s="4" t="s">
        <v>207</v>
      </c>
    </row>
    <row r="62" spans="1:7" x14ac:dyDescent="0.25">
      <c r="A62" s="4" t="s">
        <v>1515</v>
      </c>
      <c r="B62" s="4" t="s">
        <v>1084</v>
      </c>
      <c r="C62" s="4">
        <v>55717</v>
      </c>
      <c r="D62" s="4" t="s">
        <v>2158</v>
      </c>
      <c r="E62" s="4" t="s">
        <v>207</v>
      </c>
      <c r="F62" s="4" t="s">
        <v>207</v>
      </c>
      <c r="G62" s="4" t="s">
        <v>207</v>
      </c>
    </row>
    <row r="63" spans="1:7" x14ac:dyDescent="0.25">
      <c r="A63" s="4" t="s">
        <v>1515</v>
      </c>
      <c r="B63" s="4" t="s">
        <v>1084</v>
      </c>
      <c r="C63" s="4">
        <v>55719</v>
      </c>
      <c r="D63" s="4" t="s">
        <v>2170</v>
      </c>
      <c r="E63" s="4" t="s">
        <v>207</v>
      </c>
      <c r="F63" s="4" t="s">
        <v>207</v>
      </c>
      <c r="G63" s="4" t="s">
        <v>207</v>
      </c>
    </row>
    <row r="64" spans="1:7" x14ac:dyDescent="0.25">
      <c r="A64" s="4" t="s">
        <v>1515</v>
      </c>
      <c r="B64" s="4" t="s">
        <v>1084</v>
      </c>
      <c r="C64" s="4">
        <v>55724</v>
      </c>
      <c r="D64" s="4" t="s">
        <v>2294</v>
      </c>
      <c r="E64" s="4" t="s">
        <v>207</v>
      </c>
      <c r="F64" s="4" t="s">
        <v>207</v>
      </c>
      <c r="G64" s="4" t="s">
        <v>207</v>
      </c>
    </row>
    <row r="65" spans="1:7" x14ac:dyDescent="0.25">
      <c r="A65" s="4" t="s">
        <v>1515</v>
      </c>
      <c r="B65" s="4" t="s">
        <v>1084</v>
      </c>
      <c r="C65" s="4">
        <v>55725</v>
      </c>
      <c r="D65" s="4" t="s">
        <v>2159</v>
      </c>
      <c r="E65" s="4" t="s">
        <v>207</v>
      </c>
      <c r="F65" s="4" t="s">
        <v>207</v>
      </c>
      <c r="G65" s="4" t="s">
        <v>207</v>
      </c>
    </row>
    <row r="66" spans="1:7" x14ac:dyDescent="0.25">
      <c r="A66" s="4" t="s">
        <v>1515</v>
      </c>
      <c r="B66" s="4" t="s">
        <v>1084</v>
      </c>
      <c r="C66" s="4">
        <v>55734</v>
      </c>
      <c r="D66" s="4" t="s">
        <v>2295</v>
      </c>
      <c r="E66" s="4" t="s">
        <v>207</v>
      </c>
      <c r="F66" s="4" t="s">
        <v>207</v>
      </c>
      <c r="G66" s="4" t="s">
        <v>207</v>
      </c>
    </row>
    <row r="67" spans="1:7" x14ac:dyDescent="0.25">
      <c r="A67" s="4" t="s">
        <v>1515</v>
      </c>
      <c r="B67" s="4" t="s">
        <v>1084</v>
      </c>
      <c r="C67" s="4">
        <v>55738</v>
      </c>
      <c r="D67" s="4" t="s">
        <v>2160</v>
      </c>
      <c r="E67" s="4" t="s">
        <v>207</v>
      </c>
      <c r="F67" s="4" t="s">
        <v>207</v>
      </c>
      <c r="G67" s="4" t="s">
        <v>207</v>
      </c>
    </row>
    <row r="68" spans="1:7" x14ac:dyDescent="0.25">
      <c r="A68" s="4" t="s">
        <v>1515</v>
      </c>
      <c r="B68" s="4" t="s">
        <v>1084</v>
      </c>
      <c r="C68" s="4">
        <v>55741</v>
      </c>
      <c r="D68" s="4" t="s">
        <v>2296</v>
      </c>
      <c r="E68" s="4" t="s">
        <v>207</v>
      </c>
      <c r="F68" s="4" t="s">
        <v>207</v>
      </c>
      <c r="G68" s="4" t="s">
        <v>207</v>
      </c>
    </row>
    <row r="69" spans="1:7" x14ac:dyDescent="0.25">
      <c r="A69" s="4" t="s">
        <v>1515</v>
      </c>
      <c r="B69" s="4" t="s">
        <v>1084</v>
      </c>
      <c r="C69" s="4">
        <v>55750</v>
      </c>
      <c r="D69" s="4" t="s">
        <v>2171</v>
      </c>
      <c r="E69" s="4" t="s">
        <v>207</v>
      </c>
      <c r="F69" s="4" t="s">
        <v>207</v>
      </c>
      <c r="G69" s="4" t="s">
        <v>207</v>
      </c>
    </row>
    <row r="70" spans="1:7" x14ac:dyDescent="0.25">
      <c r="A70" s="4" t="s">
        <v>1515</v>
      </c>
      <c r="B70" s="4" t="s">
        <v>1084</v>
      </c>
      <c r="C70" s="4">
        <v>55751</v>
      </c>
      <c r="D70" s="4" t="s">
        <v>2297</v>
      </c>
      <c r="E70" s="4" t="s">
        <v>207</v>
      </c>
      <c r="F70" s="4" t="s">
        <v>207</v>
      </c>
      <c r="G70" s="4" t="s">
        <v>207</v>
      </c>
    </row>
    <row r="71" spans="1:7" x14ac:dyDescent="0.25">
      <c r="A71" s="4" t="s">
        <v>1515</v>
      </c>
      <c r="B71" s="4" t="s">
        <v>1084</v>
      </c>
      <c r="C71" s="4">
        <v>55758</v>
      </c>
      <c r="D71" s="4" t="s">
        <v>2161</v>
      </c>
      <c r="E71" s="4" t="s">
        <v>207</v>
      </c>
      <c r="F71" s="4" t="s">
        <v>207</v>
      </c>
      <c r="G71" s="4" t="s">
        <v>207</v>
      </c>
    </row>
    <row r="72" spans="1:7" x14ac:dyDescent="0.25">
      <c r="A72" s="4" t="s">
        <v>1515</v>
      </c>
      <c r="B72" s="4" t="s">
        <v>1084</v>
      </c>
      <c r="C72" s="4">
        <v>55763</v>
      </c>
      <c r="D72" s="4" t="s">
        <v>2162</v>
      </c>
      <c r="E72" s="4" t="s">
        <v>207</v>
      </c>
      <c r="F72" s="4" t="s">
        <v>207</v>
      </c>
      <c r="G72" s="4" t="s">
        <v>207</v>
      </c>
    </row>
    <row r="73" spans="1:7" x14ac:dyDescent="0.25">
      <c r="A73" s="4" t="s">
        <v>1515</v>
      </c>
      <c r="B73" s="4" t="s">
        <v>1084</v>
      </c>
      <c r="C73" s="4">
        <v>55766</v>
      </c>
      <c r="D73" s="4" t="s">
        <v>2163</v>
      </c>
      <c r="E73" s="4" t="s">
        <v>207</v>
      </c>
      <c r="F73" s="4" t="s">
        <v>207</v>
      </c>
      <c r="G73" s="4" t="s">
        <v>207</v>
      </c>
    </row>
    <row r="74" spans="1:7" x14ac:dyDescent="0.25">
      <c r="A74" s="4" t="s">
        <v>1515</v>
      </c>
      <c r="B74" s="4" t="s">
        <v>1084</v>
      </c>
      <c r="C74" s="4">
        <v>55768</v>
      </c>
      <c r="D74" s="4" t="s">
        <v>2164</v>
      </c>
      <c r="E74" s="4" t="s">
        <v>207</v>
      </c>
      <c r="F74" s="4" t="s">
        <v>207</v>
      </c>
      <c r="G74" s="4" t="s">
        <v>207</v>
      </c>
    </row>
    <row r="75" spans="1:7" x14ac:dyDescent="0.25">
      <c r="A75" s="4" t="s">
        <v>1515</v>
      </c>
      <c r="B75" s="4" t="s">
        <v>1084</v>
      </c>
      <c r="C75" s="4">
        <v>55779</v>
      </c>
      <c r="D75" s="4" t="s">
        <v>2298</v>
      </c>
      <c r="E75" s="4" t="s">
        <v>207</v>
      </c>
      <c r="F75" s="4" t="s">
        <v>207</v>
      </c>
      <c r="G75" s="4" t="s">
        <v>207</v>
      </c>
    </row>
    <row r="76" spans="1:7" x14ac:dyDescent="0.25">
      <c r="A76" s="4" t="s">
        <v>1515</v>
      </c>
      <c r="B76" s="4" t="s">
        <v>1084</v>
      </c>
      <c r="C76" s="4">
        <v>55781</v>
      </c>
      <c r="D76" s="4" t="s">
        <v>2165</v>
      </c>
      <c r="E76" s="4" t="s">
        <v>207</v>
      </c>
      <c r="F76" s="4" t="s">
        <v>207</v>
      </c>
      <c r="G76" s="4" t="s">
        <v>207</v>
      </c>
    </row>
    <row r="77" spans="1:7" x14ac:dyDescent="0.25">
      <c r="A77" s="4" t="s">
        <v>1515</v>
      </c>
      <c r="B77" s="4" t="s">
        <v>1084</v>
      </c>
      <c r="C77" s="4">
        <v>55782</v>
      </c>
      <c r="D77" s="4" t="s">
        <v>2166</v>
      </c>
      <c r="E77" s="4" t="s">
        <v>207</v>
      </c>
      <c r="F77" s="4" t="s">
        <v>207</v>
      </c>
      <c r="G77" s="4" t="s">
        <v>207</v>
      </c>
    </row>
    <row r="78" spans="1:7" x14ac:dyDescent="0.25">
      <c r="A78" s="4" t="s">
        <v>1515</v>
      </c>
      <c r="B78" s="4" t="s">
        <v>1084</v>
      </c>
      <c r="C78" s="4">
        <v>55802</v>
      </c>
      <c r="D78" s="4" t="s">
        <v>1652</v>
      </c>
      <c r="E78" s="4" t="s">
        <v>207</v>
      </c>
      <c r="F78" s="4" t="s">
        <v>207</v>
      </c>
      <c r="G78" s="4" t="s">
        <v>207</v>
      </c>
    </row>
    <row r="79" spans="1:7" x14ac:dyDescent="0.25">
      <c r="A79" s="4" t="s">
        <v>1515</v>
      </c>
      <c r="B79" s="4" t="s">
        <v>1084</v>
      </c>
      <c r="C79" s="4">
        <v>55814</v>
      </c>
      <c r="D79" s="4" t="s">
        <v>2299</v>
      </c>
      <c r="E79" s="4" t="s">
        <v>207</v>
      </c>
      <c r="F79" s="4" t="s">
        <v>207</v>
      </c>
      <c r="G79" s="4" t="s">
        <v>207</v>
      </c>
    </row>
    <row r="80" spans="1:7" x14ac:dyDescent="0.25">
      <c r="A80" s="4" t="s">
        <v>1022</v>
      </c>
      <c r="B80" s="4" t="s">
        <v>1022</v>
      </c>
      <c r="C80" s="4">
        <v>56010</v>
      </c>
      <c r="D80" s="4" t="s">
        <v>1894</v>
      </c>
      <c r="E80" s="4" t="s">
        <v>207</v>
      </c>
      <c r="F80" s="4" t="s">
        <v>207</v>
      </c>
      <c r="G80" s="4" t="s">
        <v>207</v>
      </c>
    </row>
    <row r="81" spans="1:7" x14ac:dyDescent="0.25">
      <c r="A81" s="4" t="s">
        <v>1022</v>
      </c>
      <c r="B81" s="4" t="s">
        <v>1022</v>
      </c>
      <c r="C81" s="4">
        <v>56024</v>
      </c>
      <c r="D81" s="4" t="s">
        <v>2226</v>
      </c>
      <c r="E81" s="4" t="s">
        <v>207</v>
      </c>
      <c r="F81" s="4" t="s">
        <v>207</v>
      </c>
      <c r="G81" s="4" t="s">
        <v>207</v>
      </c>
    </row>
    <row r="82" spans="1:7" x14ac:dyDescent="0.25">
      <c r="A82" s="4" t="s">
        <v>1022</v>
      </c>
      <c r="B82" s="4" t="s">
        <v>1022</v>
      </c>
      <c r="C82" s="4">
        <v>56034</v>
      </c>
      <c r="D82" s="4" t="s">
        <v>1895</v>
      </c>
      <c r="E82" s="4" t="s">
        <v>207</v>
      </c>
      <c r="F82" s="4" t="s">
        <v>207</v>
      </c>
      <c r="G82" s="4" t="s">
        <v>207</v>
      </c>
    </row>
    <row r="83" spans="1:7" x14ac:dyDescent="0.25">
      <c r="A83" s="4" t="s">
        <v>1022</v>
      </c>
      <c r="B83" s="4" t="s">
        <v>1022</v>
      </c>
      <c r="C83" s="4">
        <v>56037</v>
      </c>
      <c r="D83" s="4" t="s">
        <v>1898</v>
      </c>
      <c r="E83" s="4" t="s">
        <v>207</v>
      </c>
      <c r="F83" s="4" t="s">
        <v>207</v>
      </c>
      <c r="G83" s="4" t="s">
        <v>207</v>
      </c>
    </row>
    <row r="84" spans="1:7" x14ac:dyDescent="0.25">
      <c r="A84" s="4" t="s">
        <v>1022</v>
      </c>
      <c r="B84" s="4" t="s">
        <v>1022</v>
      </c>
      <c r="C84" s="4">
        <v>56063</v>
      </c>
      <c r="D84" s="4" t="s">
        <v>2227</v>
      </c>
      <c r="E84" s="4" t="s">
        <v>207</v>
      </c>
      <c r="F84" s="4" t="s">
        <v>207</v>
      </c>
      <c r="G84" s="4" t="s">
        <v>207</v>
      </c>
    </row>
    <row r="85" spans="1:7" x14ac:dyDescent="0.25">
      <c r="A85" s="4" t="s">
        <v>1022</v>
      </c>
      <c r="B85" s="4" t="s">
        <v>1022</v>
      </c>
      <c r="C85" s="4">
        <v>56078</v>
      </c>
      <c r="D85" s="4" t="s">
        <v>1896</v>
      </c>
      <c r="E85" s="4" t="s">
        <v>207</v>
      </c>
      <c r="F85" s="4" t="s">
        <v>207</v>
      </c>
      <c r="G85" s="4" t="s">
        <v>207</v>
      </c>
    </row>
    <row r="86" spans="1:7" x14ac:dyDescent="0.25">
      <c r="A86" s="4" t="s">
        <v>1022</v>
      </c>
      <c r="B86" s="4" t="s">
        <v>1022</v>
      </c>
      <c r="C86" s="4">
        <v>56080</v>
      </c>
      <c r="D86" s="4" t="s">
        <v>2228</v>
      </c>
      <c r="E86" s="4" t="s">
        <v>207</v>
      </c>
      <c r="F86" s="4" t="s">
        <v>207</v>
      </c>
      <c r="G86" s="4" t="s">
        <v>207</v>
      </c>
    </row>
    <row r="87" spans="1:7" x14ac:dyDescent="0.25">
      <c r="A87" s="4" t="s">
        <v>1022</v>
      </c>
      <c r="B87" s="4" t="s">
        <v>1022</v>
      </c>
      <c r="C87" s="4">
        <v>56090</v>
      </c>
      <c r="D87" s="4" t="s">
        <v>1897</v>
      </c>
      <c r="E87" s="4" t="s">
        <v>207</v>
      </c>
      <c r="F87" s="4" t="s">
        <v>207</v>
      </c>
      <c r="G87" s="4" t="s">
        <v>207</v>
      </c>
    </row>
    <row r="88" spans="1:7" x14ac:dyDescent="0.25">
      <c r="A88" s="4" t="s">
        <v>1516</v>
      </c>
      <c r="B88" s="4" t="s">
        <v>1020</v>
      </c>
      <c r="C88" s="4">
        <v>56357</v>
      </c>
      <c r="D88" s="4" t="s">
        <v>1887</v>
      </c>
      <c r="E88" s="4" t="s">
        <v>207</v>
      </c>
      <c r="F88" s="4" t="s">
        <v>207</v>
      </c>
      <c r="G88" s="4" t="s">
        <v>207</v>
      </c>
    </row>
    <row r="89" spans="1:7" x14ac:dyDescent="0.25">
      <c r="A89" s="4" t="s">
        <v>1516</v>
      </c>
      <c r="B89" s="4" t="s">
        <v>1088</v>
      </c>
      <c r="C89" s="4">
        <v>55353</v>
      </c>
      <c r="D89" s="4" t="s">
        <v>2300</v>
      </c>
      <c r="E89" s="4" t="s">
        <v>207</v>
      </c>
      <c r="F89" s="4" t="s">
        <v>207</v>
      </c>
      <c r="G89" s="4" t="s">
        <v>207</v>
      </c>
    </row>
    <row r="90" spans="1:7" x14ac:dyDescent="0.25">
      <c r="A90" s="4" t="s">
        <v>1516</v>
      </c>
      <c r="B90" s="4" t="s">
        <v>1088</v>
      </c>
      <c r="C90" s="4">
        <v>56310</v>
      </c>
      <c r="D90" s="4" t="s">
        <v>2301</v>
      </c>
      <c r="E90" s="4" t="s">
        <v>207</v>
      </c>
      <c r="F90" s="4" t="s">
        <v>207</v>
      </c>
      <c r="G90" s="4" t="s">
        <v>207</v>
      </c>
    </row>
    <row r="91" spans="1:7" x14ac:dyDescent="0.25">
      <c r="A91" s="4" t="s">
        <v>1516</v>
      </c>
      <c r="B91" s="4" t="s">
        <v>1088</v>
      </c>
      <c r="C91" s="4">
        <v>56320</v>
      </c>
      <c r="D91" s="4" t="s">
        <v>2172</v>
      </c>
      <c r="E91" s="4" t="s">
        <v>207</v>
      </c>
      <c r="F91" s="4" t="s">
        <v>207</v>
      </c>
      <c r="G91" s="4" t="s">
        <v>207</v>
      </c>
    </row>
    <row r="92" spans="1:7" x14ac:dyDescent="0.25">
      <c r="A92" s="4" t="s">
        <v>1516</v>
      </c>
      <c r="B92" s="4" t="s">
        <v>1088</v>
      </c>
      <c r="C92" s="4">
        <v>56321</v>
      </c>
      <c r="D92" s="4" t="s">
        <v>2302</v>
      </c>
      <c r="E92" s="4" t="s">
        <v>207</v>
      </c>
      <c r="F92" s="4" t="s">
        <v>207</v>
      </c>
      <c r="G92" s="4" t="s">
        <v>207</v>
      </c>
    </row>
    <row r="93" spans="1:7" x14ac:dyDescent="0.25">
      <c r="A93" s="4" t="s">
        <v>1516</v>
      </c>
      <c r="B93" s="4" t="s">
        <v>1088</v>
      </c>
      <c r="C93" s="4">
        <v>56325</v>
      </c>
      <c r="D93" s="4" t="s">
        <v>2173</v>
      </c>
      <c r="E93" s="4" t="s">
        <v>207</v>
      </c>
      <c r="F93" s="4" t="s">
        <v>207</v>
      </c>
      <c r="G93" s="4" t="s">
        <v>207</v>
      </c>
    </row>
    <row r="94" spans="1:7" x14ac:dyDescent="0.25">
      <c r="A94" s="4" t="s">
        <v>1516</v>
      </c>
      <c r="B94" s="4" t="s">
        <v>1088</v>
      </c>
      <c r="C94" s="4">
        <v>56331</v>
      </c>
      <c r="D94" s="4" t="s">
        <v>2174</v>
      </c>
      <c r="E94" s="4" t="s">
        <v>207</v>
      </c>
      <c r="F94" s="4" t="s">
        <v>207</v>
      </c>
      <c r="G94" s="4" t="s">
        <v>207</v>
      </c>
    </row>
    <row r="95" spans="1:7" x14ac:dyDescent="0.25">
      <c r="A95" s="4" t="s">
        <v>1516</v>
      </c>
      <c r="B95" s="4" t="s">
        <v>1088</v>
      </c>
      <c r="C95" s="4">
        <v>56335</v>
      </c>
      <c r="D95" s="4" t="s">
        <v>2175</v>
      </c>
      <c r="E95" s="4" t="s">
        <v>207</v>
      </c>
      <c r="F95" s="4" t="s">
        <v>207</v>
      </c>
      <c r="G95" s="4" t="s">
        <v>207</v>
      </c>
    </row>
    <row r="96" spans="1:7" x14ac:dyDescent="0.25">
      <c r="A96" s="4" t="s">
        <v>1516</v>
      </c>
      <c r="B96" s="4" t="s">
        <v>1088</v>
      </c>
      <c r="C96" s="4">
        <v>56352</v>
      </c>
      <c r="D96" s="4" t="s">
        <v>2176</v>
      </c>
      <c r="E96" s="4" t="s">
        <v>207</v>
      </c>
      <c r="F96" s="4" t="s">
        <v>207</v>
      </c>
      <c r="G96" s="4" t="s">
        <v>207</v>
      </c>
    </row>
    <row r="97" spans="1:7" x14ac:dyDescent="0.25">
      <c r="A97" s="4" t="s">
        <v>1516</v>
      </c>
      <c r="B97" s="4" t="s">
        <v>1088</v>
      </c>
      <c r="C97" s="4">
        <v>56356</v>
      </c>
      <c r="D97" s="4" t="s">
        <v>2177</v>
      </c>
      <c r="E97" s="4" t="s">
        <v>207</v>
      </c>
      <c r="F97" s="4" t="s">
        <v>207</v>
      </c>
      <c r="G97" s="4" t="s">
        <v>207</v>
      </c>
    </row>
    <row r="98" spans="1:7" x14ac:dyDescent="0.25">
      <c r="A98" s="4" t="s">
        <v>1516</v>
      </c>
      <c r="B98" s="4" t="s">
        <v>1088</v>
      </c>
      <c r="C98" s="4">
        <v>56368</v>
      </c>
      <c r="D98" s="4" t="s">
        <v>2178</v>
      </c>
      <c r="E98" s="4" t="s">
        <v>207</v>
      </c>
      <c r="F98" s="4" t="s">
        <v>207</v>
      </c>
      <c r="G98" s="4" t="s">
        <v>207</v>
      </c>
    </row>
    <row r="99" spans="1:7" x14ac:dyDescent="0.25">
      <c r="A99" s="4" t="s">
        <v>1516</v>
      </c>
      <c r="B99" s="4" t="s">
        <v>1088</v>
      </c>
      <c r="C99" s="4">
        <v>56369</v>
      </c>
      <c r="D99" s="4" t="s">
        <v>2179</v>
      </c>
      <c r="E99" s="4" t="s">
        <v>207</v>
      </c>
      <c r="F99" s="4" t="s">
        <v>207</v>
      </c>
      <c r="G99" s="4" t="s">
        <v>207</v>
      </c>
    </row>
    <row r="100" spans="1:7" x14ac:dyDescent="0.25">
      <c r="A100" s="4" t="s">
        <v>1516</v>
      </c>
      <c r="B100" s="4" t="s">
        <v>1088</v>
      </c>
      <c r="C100" s="4">
        <v>56371</v>
      </c>
      <c r="D100" s="4" t="s">
        <v>2180</v>
      </c>
      <c r="E100" s="4" t="s">
        <v>207</v>
      </c>
      <c r="F100" s="4" t="s">
        <v>207</v>
      </c>
      <c r="G100" s="4" t="s">
        <v>207</v>
      </c>
    </row>
    <row r="101" spans="1:7" x14ac:dyDescent="0.25">
      <c r="A101" s="4" t="s">
        <v>1516</v>
      </c>
      <c r="B101" s="4" t="s">
        <v>1088</v>
      </c>
      <c r="C101" s="4">
        <v>56375</v>
      </c>
      <c r="D101" s="4" t="s">
        <v>2303</v>
      </c>
      <c r="E101" s="4" t="s">
        <v>207</v>
      </c>
      <c r="F101" s="4" t="s">
        <v>207</v>
      </c>
      <c r="G101" s="4" t="s">
        <v>207</v>
      </c>
    </row>
    <row r="102" spans="1:7" x14ac:dyDescent="0.25">
      <c r="A102" s="4" t="s">
        <v>1516</v>
      </c>
      <c r="B102" s="4" t="s">
        <v>1088</v>
      </c>
      <c r="C102" s="4">
        <v>56376</v>
      </c>
      <c r="D102" s="4" t="s">
        <v>2304</v>
      </c>
      <c r="E102" s="4" t="s">
        <v>207</v>
      </c>
      <c r="F102" s="4" t="s">
        <v>207</v>
      </c>
      <c r="G102" s="4" t="s">
        <v>207</v>
      </c>
    </row>
    <row r="103" spans="1:7" x14ac:dyDescent="0.25">
      <c r="A103" s="4" t="s">
        <v>1516</v>
      </c>
      <c r="B103" s="4" t="s">
        <v>1101</v>
      </c>
      <c r="C103" s="4">
        <v>55301</v>
      </c>
      <c r="D103" s="4" t="s">
        <v>2214</v>
      </c>
      <c r="E103" s="4" t="s">
        <v>207</v>
      </c>
      <c r="F103" s="4" t="s">
        <v>207</v>
      </c>
      <c r="G103" s="4" t="s">
        <v>207</v>
      </c>
    </row>
    <row r="104" spans="1:7" x14ac:dyDescent="0.25">
      <c r="A104" s="4" t="s">
        <v>1516</v>
      </c>
      <c r="B104" s="4" t="s">
        <v>1101</v>
      </c>
      <c r="C104" s="4">
        <v>55302</v>
      </c>
      <c r="D104" s="4" t="s">
        <v>2318</v>
      </c>
      <c r="E104" s="4" t="s">
        <v>207</v>
      </c>
      <c r="F104" s="4" t="s">
        <v>207</v>
      </c>
      <c r="G104" s="4" t="s">
        <v>207</v>
      </c>
    </row>
    <row r="105" spans="1:7" x14ac:dyDescent="0.25">
      <c r="A105" s="4" t="s">
        <v>1516</v>
      </c>
      <c r="B105" s="4" t="s">
        <v>1101</v>
      </c>
      <c r="C105" s="4">
        <v>55328</v>
      </c>
      <c r="D105" s="4" t="s">
        <v>2215</v>
      </c>
      <c r="E105" s="4" t="s">
        <v>207</v>
      </c>
      <c r="F105" s="4" t="s">
        <v>207</v>
      </c>
      <c r="G105" s="4" t="s">
        <v>207</v>
      </c>
    </row>
    <row r="106" spans="1:7" x14ac:dyDescent="0.25">
      <c r="A106" s="4" t="s">
        <v>1516</v>
      </c>
      <c r="B106" s="4" t="s">
        <v>1101</v>
      </c>
      <c r="C106" s="4">
        <v>55341</v>
      </c>
      <c r="D106" s="4" t="s">
        <v>2216</v>
      </c>
      <c r="E106" s="4" t="s">
        <v>207</v>
      </c>
      <c r="F106" s="4" t="s">
        <v>207</v>
      </c>
      <c r="G106" s="4" t="s">
        <v>207</v>
      </c>
    </row>
    <row r="107" spans="1:7" x14ac:dyDescent="0.25">
      <c r="A107" s="4" t="s">
        <v>1516</v>
      </c>
      <c r="B107" s="4" t="s">
        <v>1101</v>
      </c>
      <c r="C107" s="4">
        <v>55376</v>
      </c>
      <c r="D107" s="4" t="s">
        <v>2319</v>
      </c>
      <c r="E107" s="4" t="s">
        <v>207</v>
      </c>
      <c r="F107" s="4" t="s">
        <v>207</v>
      </c>
      <c r="G107" s="4" t="s">
        <v>207</v>
      </c>
    </row>
    <row r="108" spans="1:7" x14ac:dyDescent="0.25">
      <c r="A108" s="4" t="s">
        <v>1517</v>
      </c>
      <c r="B108" s="4" t="s">
        <v>1028</v>
      </c>
      <c r="C108" s="4">
        <v>55013</v>
      </c>
      <c r="D108" s="4" t="s">
        <v>1915</v>
      </c>
      <c r="E108" s="4" t="s">
        <v>207</v>
      </c>
      <c r="F108" s="4" t="s">
        <v>207</v>
      </c>
      <c r="G108" s="4" t="s">
        <v>207</v>
      </c>
    </row>
    <row r="109" spans="1:7" x14ac:dyDescent="0.25">
      <c r="A109" s="4" t="s">
        <v>1517</v>
      </c>
      <c r="B109" s="4" t="s">
        <v>1028</v>
      </c>
      <c r="C109" s="4">
        <v>55074</v>
      </c>
      <c r="D109" s="4" t="s">
        <v>2236</v>
      </c>
      <c r="E109" s="4" t="s">
        <v>207</v>
      </c>
      <c r="F109" s="4" t="s">
        <v>207</v>
      </c>
      <c r="G109" s="4" t="s">
        <v>207</v>
      </c>
    </row>
    <row r="110" spans="1:7" x14ac:dyDescent="0.25">
      <c r="A110" s="4" t="s">
        <v>1517</v>
      </c>
      <c r="B110" s="4" t="s">
        <v>1028</v>
      </c>
      <c r="C110" s="4">
        <v>55092</v>
      </c>
      <c r="D110" s="4" t="s">
        <v>2237</v>
      </c>
      <c r="E110" s="4" t="s">
        <v>207</v>
      </c>
      <c r="F110" s="4" t="s">
        <v>207</v>
      </c>
      <c r="G110" s="4" t="s">
        <v>207</v>
      </c>
    </row>
    <row r="111" spans="1:7" x14ac:dyDescent="0.25">
      <c r="A111" s="4" t="s">
        <v>1517</v>
      </c>
      <c r="B111" s="4" t="s">
        <v>1045</v>
      </c>
      <c r="C111" s="4">
        <v>55017</v>
      </c>
      <c r="D111" s="4" t="s">
        <v>1977</v>
      </c>
      <c r="E111" s="4" t="s">
        <v>207</v>
      </c>
      <c r="F111" s="4" t="s">
        <v>207</v>
      </c>
      <c r="G111" s="4" t="s">
        <v>207</v>
      </c>
    </row>
    <row r="112" spans="1:7" x14ac:dyDescent="0.25">
      <c r="A112" s="4" t="s">
        <v>1517</v>
      </c>
      <c r="B112" s="4" t="s">
        <v>1045</v>
      </c>
      <c r="C112" s="4">
        <v>55029</v>
      </c>
      <c r="D112" s="4" t="s">
        <v>2254</v>
      </c>
      <c r="E112" s="4" t="s">
        <v>207</v>
      </c>
      <c r="F112" s="4" t="s">
        <v>207</v>
      </c>
      <c r="G112" s="4" t="s">
        <v>207</v>
      </c>
    </row>
    <row r="113" spans="1:7" x14ac:dyDescent="0.25">
      <c r="A113" s="4" t="s">
        <v>1517</v>
      </c>
      <c r="B113" s="4" t="s">
        <v>1063</v>
      </c>
      <c r="C113" s="4">
        <v>56313</v>
      </c>
      <c r="D113" s="4" t="s">
        <v>2049</v>
      </c>
      <c r="E113" s="4" t="s">
        <v>207</v>
      </c>
      <c r="F113" s="4" t="s">
        <v>207</v>
      </c>
      <c r="G113" s="4" t="s">
        <v>207</v>
      </c>
    </row>
    <row r="114" spans="1:7" x14ac:dyDescent="0.25">
      <c r="A114" s="4" t="s">
        <v>1517</v>
      </c>
      <c r="B114" s="4" t="s">
        <v>1063</v>
      </c>
      <c r="C114" s="4">
        <v>56330</v>
      </c>
      <c r="D114" s="4" t="s">
        <v>2052</v>
      </c>
      <c r="E114" s="4" t="s">
        <v>207</v>
      </c>
      <c r="F114" s="4" t="s">
        <v>207</v>
      </c>
      <c r="G114" s="4" t="s">
        <v>207</v>
      </c>
    </row>
    <row r="115" spans="1:7" x14ac:dyDescent="0.25">
      <c r="A115" s="4" t="s">
        <v>1517</v>
      </c>
      <c r="B115" s="4" t="s">
        <v>1063</v>
      </c>
      <c r="C115" s="4">
        <v>56363</v>
      </c>
      <c r="D115" s="4" t="s">
        <v>2050</v>
      </c>
      <c r="E115" s="4" t="s">
        <v>207</v>
      </c>
      <c r="F115" s="4" t="s">
        <v>207</v>
      </c>
      <c r="G115" s="4" t="s">
        <v>207</v>
      </c>
    </row>
    <row r="116" spans="1:7" x14ac:dyDescent="0.25">
      <c r="A116" s="4" t="s">
        <v>1517</v>
      </c>
      <c r="B116" s="4" t="s">
        <v>1063</v>
      </c>
      <c r="C116" s="4">
        <v>56386</v>
      </c>
      <c r="D116" s="4" t="s">
        <v>2051</v>
      </c>
      <c r="E116" s="4" t="s">
        <v>207</v>
      </c>
      <c r="F116" s="4" t="s">
        <v>207</v>
      </c>
      <c r="G116" s="4" t="s">
        <v>207</v>
      </c>
    </row>
    <row r="117" spans="1:7" x14ac:dyDescent="0.25">
      <c r="A117" s="4" t="s">
        <v>1517</v>
      </c>
      <c r="B117" s="4" t="s">
        <v>1073</v>
      </c>
      <c r="C117" s="4">
        <v>55030</v>
      </c>
      <c r="D117" s="4" t="s">
        <v>2094</v>
      </c>
      <c r="E117" s="4" t="s">
        <v>207</v>
      </c>
      <c r="F117" s="4" t="s">
        <v>207</v>
      </c>
      <c r="G117" s="4" t="s">
        <v>207</v>
      </c>
    </row>
    <row r="118" spans="1:7" x14ac:dyDescent="0.25">
      <c r="A118" s="4" t="s">
        <v>1517</v>
      </c>
      <c r="B118" s="4" t="s">
        <v>1073</v>
      </c>
      <c r="C118" s="4">
        <v>55036</v>
      </c>
      <c r="D118" s="4" t="s">
        <v>2095</v>
      </c>
      <c r="E118" s="4" t="s">
        <v>207</v>
      </c>
      <c r="F118" s="4" t="s">
        <v>207</v>
      </c>
      <c r="G118" s="4" t="s">
        <v>207</v>
      </c>
    </row>
    <row r="119" spans="1:7" x14ac:dyDescent="0.25">
      <c r="A119" s="4" t="s">
        <v>1517</v>
      </c>
      <c r="B119" s="4" t="s">
        <v>1073</v>
      </c>
      <c r="C119" s="4">
        <v>55712</v>
      </c>
      <c r="D119" s="4" t="s">
        <v>2096</v>
      </c>
      <c r="E119" s="4" t="s">
        <v>207</v>
      </c>
      <c r="F119" s="4" t="s">
        <v>207</v>
      </c>
      <c r="G119" s="4" t="s">
        <v>207</v>
      </c>
    </row>
    <row r="120" spans="1:7" x14ac:dyDescent="0.25">
      <c r="A120" s="4" t="s">
        <v>1517</v>
      </c>
      <c r="B120" s="4" t="s">
        <v>1073</v>
      </c>
      <c r="C120" s="4">
        <v>55756</v>
      </c>
      <c r="D120" s="4" t="s">
        <v>2097</v>
      </c>
      <c r="E120" s="4" t="s">
        <v>207</v>
      </c>
      <c r="F120" s="4" t="s">
        <v>207</v>
      </c>
      <c r="G120" s="4" t="s">
        <v>207</v>
      </c>
    </row>
    <row r="121" spans="1:7" x14ac:dyDescent="0.25">
      <c r="A121" s="4" t="s">
        <v>1517</v>
      </c>
      <c r="B121" s="4" t="s">
        <v>1073</v>
      </c>
      <c r="C121" s="4">
        <v>55795</v>
      </c>
      <c r="D121" s="4" t="s">
        <v>2285</v>
      </c>
      <c r="E121" s="4" t="s">
        <v>207</v>
      </c>
      <c r="F121" s="4" t="s">
        <v>207</v>
      </c>
      <c r="G121" s="4" t="s">
        <v>207</v>
      </c>
    </row>
    <row r="122" spans="1:7" x14ac:dyDescent="0.25">
      <c r="A122" s="4" t="s">
        <v>1518</v>
      </c>
      <c r="B122" s="4" t="s">
        <v>1019</v>
      </c>
      <c r="C122" s="4">
        <v>56647</v>
      </c>
      <c r="D122" s="4" t="s">
        <v>1883</v>
      </c>
      <c r="E122" s="4" t="s">
        <v>207</v>
      </c>
      <c r="F122" s="4" t="s">
        <v>207</v>
      </c>
      <c r="G122" s="4" t="s">
        <v>207</v>
      </c>
    </row>
    <row r="123" spans="1:7" x14ac:dyDescent="0.25">
      <c r="A123" s="4" t="s">
        <v>1518</v>
      </c>
      <c r="B123" s="4" t="s">
        <v>1019</v>
      </c>
      <c r="C123" s="4">
        <v>56663</v>
      </c>
      <c r="D123" s="4" t="s">
        <v>1072</v>
      </c>
      <c r="E123" s="4" t="s">
        <v>207</v>
      </c>
      <c r="F123" s="4" t="s">
        <v>207</v>
      </c>
      <c r="G123" s="4" t="s">
        <v>207</v>
      </c>
    </row>
    <row r="124" spans="1:7" x14ac:dyDescent="0.25">
      <c r="A124" s="4" t="s">
        <v>1518</v>
      </c>
      <c r="B124" s="4" t="s">
        <v>1019</v>
      </c>
      <c r="C124" s="4">
        <v>56667</v>
      </c>
      <c r="D124" s="4" t="s">
        <v>2225</v>
      </c>
      <c r="E124" s="4" t="s">
        <v>207</v>
      </c>
      <c r="F124" s="4" t="s">
        <v>207</v>
      </c>
      <c r="G124" s="4" t="s">
        <v>207</v>
      </c>
    </row>
    <row r="125" spans="1:7" x14ac:dyDescent="0.25">
      <c r="A125" s="4" t="s">
        <v>1518</v>
      </c>
      <c r="B125" s="4" t="s">
        <v>1019</v>
      </c>
      <c r="C125" s="4">
        <v>56683</v>
      </c>
      <c r="D125" s="4" t="s">
        <v>1884</v>
      </c>
      <c r="E125" s="4" t="s">
        <v>207</v>
      </c>
      <c r="F125" s="4" t="s">
        <v>207</v>
      </c>
      <c r="G125" s="4" t="s">
        <v>207</v>
      </c>
    </row>
    <row r="126" spans="1:7" x14ac:dyDescent="0.25">
      <c r="A126" s="4" t="s">
        <v>1518</v>
      </c>
      <c r="B126" s="4" t="s">
        <v>1019</v>
      </c>
      <c r="C126" s="4">
        <v>56685</v>
      </c>
      <c r="D126" s="4" t="s">
        <v>1885</v>
      </c>
      <c r="E126" s="4" t="s">
        <v>207</v>
      </c>
      <c r="F126" s="4" t="s">
        <v>207</v>
      </c>
      <c r="G126" s="4" t="s">
        <v>207</v>
      </c>
    </row>
    <row r="127" spans="1:7" x14ac:dyDescent="0.25">
      <c r="A127" s="4" t="s">
        <v>1518</v>
      </c>
      <c r="B127" s="4" t="s">
        <v>1019</v>
      </c>
      <c r="C127" s="4">
        <v>56687</v>
      </c>
      <c r="D127" s="4" t="s">
        <v>1886</v>
      </c>
      <c r="E127" s="4" t="s">
        <v>207</v>
      </c>
      <c r="F127" s="4" t="s">
        <v>207</v>
      </c>
      <c r="G127" s="4" t="s">
        <v>207</v>
      </c>
    </row>
    <row r="128" spans="1:7" x14ac:dyDescent="0.25">
      <c r="A128" s="4" t="s">
        <v>1518</v>
      </c>
      <c r="B128" s="4" t="s">
        <v>1044</v>
      </c>
      <c r="C128" s="4">
        <v>56436</v>
      </c>
      <c r="D128" s="4" t="s">
        <v>1975</v>
      </c>
      <c r="E128" s="4" t="s">
        <v>207</v>
      </c>
      <c r="F128" s="4" t="s">
        <v>207</v>
      </c>
      <c r="G128" s="4" t="s">
        <v>207</v>
      </c>
    </row>
    <row r="129" spans="1:7" x14ac:dyDescent="0.25">
      <c r="A129" s="4" t="s">
        <v>1518</v>
      </c>
      <c r="B129" s="4" t="s">
        <v>1044</v>
      </c>
      <c r="C129" s="4">
        <v>56458</v>
      </c>
      <c r="D129" s="4" t="s">
        <v>1976</v>
      </c>
      <c r="E129" s="4" t="s">
        <v>207</v>
      </c>
      <c r="F129" s="4" t="s">
        <v>207</v>
      </c>
      <c r="G129" s="4" t="s">
        <v>207</v>
      </c>
    </row>
    <row r="130" spans="1:7" x14ac:dyDescent="0.25">
      <c r="A130" s="4" t="s">
        <v>1518</v>
      </c>
      <c r="B130" s="4" t="s">
        <v>1059</v>
      </c>
      <c r="C130" s="4">
        <v>56516</v>
      </c>
      <c r="D130" s="4" t="s">
        <v>2033</v>
      </c>
      <c r="E130" s="4" t="s">
        <v>207</v>
      </c>
      <c r="F130" s="4" t="s">
        <v>207</v>
      </c>
      <c r="G130" s="4" t="s">
        <v>207</v>
      </c>
    </row>
    <row r="131" spans="1:7" x14ac:dyDescent="0.25">
      <c r="A131" s="4" t="s">
        <v>1519</v>
      </c>
      <c r="B131" s="4" t="s">
        <v>1026</v>
      </c>
      <c r="C131" s="4">
        <v>56626</v>
      </c>
      <c r="D131" s="4" t="s">
        <v>1910</v>
      </c>
      <c r="E131" s="4" t="s">
        <v>207</v>
      </c>
      <c r="F131" s="4" t="s">
        <v>207</v>
      </c>
      <c r="G131" s="4" t="s">
        <v>207</v>
      </c>
    </row>
    <row r="132" spans="1:7" x14ac:dyDescent="0.25">
      <c r="A132" s="4" t="s">
        <v>1519</v>
      </c>
      <c r="B132" s="4" t="s">
        <v>1026</v>
      </c>
      <c r="C132" s="4">
        <v>56641</v>
      </c>
      <c r="D132" s="4" t="s">
        <v>1911</v>
      </c>
      <c r="E132" s="4" t="s">
        <v>207</v>
      </c>
      <c r="F132" s="4" t="s">
        <v>207</v>
      </c>
      <c r="G132" s="4" t="s">
        <v>207</v>
      </c>
    </row>
    <row r="133" spans="1:7" x14ac:dyDescent="0.25">
      <c r="A133" s="4" t="s">
        <v>1519</v>
      </c>
      <c r="B133" s="4" t="s">
        <v>1026</v>
      </c>
      <c r="C133" s="4">
        <v>56662</v>
      </c>
      <c r="D133" s="4" t="s">
        <v>1912</v>
      </c>
      <c r="E133" s="4" t="s">
        <v>207</v>
      </c>
      <c r="F133" s="4" t="s">
        <v>207</v>
      </c>
      <c r="G133" s="4" t="s">
        <v>207</v>
      </c>
    </row>
    <row r="134" spans="1:7" x14ac:dyDescent="0.25">
      <c r="A134" s="4" t="s">
        <v>1519</v>
      </c>
      <c r="B134" s="4" t="s">
        <v>1033</v>
      </c>
      <c r="C134" s="4">
        <v>56442</v>
      </c>
      <c r="D134" s="4" t="s">
        <v>1932</v>
      </c>
      <c r="E134" s="4" t="s">
        <v>207</v>
      </c>
      <c r="F134" s="4" t="s">
        <v>207</v>
      </c>
      <c r="G134" s="4" t="s">
        <v>207</v>
      </c>
    </row>
    <row r="135" spans="1:7" x14ac:dyDescent="0.25">
      <c r="A135" s="4" t="s">
        <v>1519</v>
      </c>
      <c r="B135" s="4" t="s">
        <v>1033</v>
      </c>
      <c r="C135" s="4">
        <v>56447</v>
      </c>
      <c r="D135" s="4" t="s">
        <v>1935</v>
      </c>
      <c r="E135" s="4" t="s">
        <v>207</v>
      </c>
      <c r="F135" s="4" t="s">
        <v>207</v>
      </c>
      <c r="G135" s="4" t="s">
        <v>207</v>
      </c>
    </row>
    <row r="136" spans="1:7" x14ac:dyDescent="0.25">
      <c r="A136" s="4" t="s">
        <v>1519</v>
      </c>
      <c r="B136" s="4" t="s">
        <v>1033</v>
      </c>
      <c r="C136" s="4">
        <v>56448</v>
      </c>
      <c r="D136" s="4" t="s">
        <v>1933</v>
      </c>
      <c r="E136" s="4" t="s">
        <v>207</v>
      </c>
      <c r="F136" s="4" t="s">
        <v>207</v>
      </c>
      <c r="G136" s="4" t="s">
        <v>207</v>
      </c>
    </row>
    <row r="137" spans="1:7" x14ac:dyDescent="0.25">
      <c r="A137" s="4" t="s">
        <v>1519</v>
      </c>
      <c r="B137" s="4" t="s">
        <v>1033</v>
      </c>
      <c r="C137" s="4">
        <v>56450</v>
      </c>
      <c r="D137" s="4" t="s">
        <v>2238</v>
      </c>
      <c r="E137" s="4" t="s">
        <v>207</v>
      </c>
      <c r="F137" s="4" t="s">
        <v>207</v>
      </c>
      <c r="G137" s="4" t="s">
        <v>207</v>
      </c>
    </row>
    <row r="138" spans="1:7" x14ac:dyDescent="0.25">
      <c r="A138" s="4" t="s">
        <v>1519</v>
      </c>
      <c r="B138" s="4" t="s">
        <v>1033</v>
      </c>
      <c r="C138" s="4">
        <v>56455</v>
      </c>
      <c r="D138" s="4" t="s">
        <v>1936</v>
      </c>
      <c r="E138" s="4" t="s">
        <v>207</v>
      </c>
      <c r="F138" s="4" t="s">
        <v>207</v>
      </c>
      <c r="G138" s="4" t="s">
        <v>207</v>
      </c>
    </row>
    <row r="139" spans="1:7" x14ac:dyDescent="0.25">
      <c r="A139" s="4" t="s">
        <v>1519</v>
      </c>
      <c r="B139" s="4" t="s">
        <v>1033</v>
      </c>
      <c r="C139" s="4">
        <v>56456</v>
      </c>
      <c r="D139" s="4" t="s">
        <v>1934</v>
      </c>
      <c r="E139" s="4" t="s">
        <v>207</v>
      </c>
      <c r="F139" s="4" t="s">
        <v>207</v>
      </c>
      <c r="G139" s="4" t="s">
        <v>207</v>
      </c>
    </row>
    <row r="140" spans="1:7" x14ac:dyDescent="0.25">
      <c r="A140" s="4" t="s">
        <v>1519</v>
      </c>
      <c r="B140" s="4" t="s">
        <v>1064</v>
      </c>
      <c r="C140" s="4">
        <v>56314</v>
      </c>
      <c r="D140" s="4" t="s">
        <v>2053</v>
      </c>
      <c r="E140" s="4" t="s">
        <v>207</v>
      </c>
      <c r="F140" s="4" t="s">
        <v>207</v>
      </c>
      <c r="G140" s="4" t="s">
        <v>207</v>
      </c>
    </row>
    <row r="141" spans="1:7" x14ac:dyDescent="0.25">
      <c r="A141" s="4" t="s">
        <v>1519</v>
      </c>
      <c r="B141" s="4" t="s">
        <v>1064</v>
      </c>
      <c r="C141" s="4">
        <v>56328</v>
      </c>
      <c r="D141" s="4" t="s">
        <v>2054</v>
      </c>
      <c r="E141" s="4" t="s">
        <v>207</v>
      </c>
      <c r="F141" s="4" t="s">
        <v>207</v>
      </c>
      <c r="G141" s="4" t="s">
        <v>207</v>
      </c>
    </row>
    <row r="142" spans="1:7" x14ac:dyDescent="0.25">
      <c r="A142" s="4" t="s">
        <v>1519</v>
      </c>
      <c r="B142" s="4" t="s">
        <v>1064</v>
      </c>
      <c r="C142" s="4">
        <v>56384</v>
      </c>
      <c r="D142" s="4" t="s">
        <v>2055</v>
      </c>
      <c r="E142" s="4" t="s">
        <v>207</v>
      </c>
      <c r="F142" s="4" t="s">
        <v>207</v>
      </c>
      <c r="G142" s="4" t="s">
        <v>207</v>
      </c>
    </row>
    <row r="143" spans="1:7" x14ac:dyDescent="0.25">
      <c r="A143" s="4" t="s">
        <v>1519</v>
      </c>
      <c r="B143" s="4" t="s">
        <v>1064</v>
      </c>
      <c r="C143" s="4">
        <v>56443</v>
      </c>
      <c r="D143" s="4" t="s">
        <v>2278</v>
      </c>
      <c r="E143" s="4" t="s">
        <v>207</v>
      </c>
      <c r="F143" s="4" t="s">
        <v>207</v>
      </c>
      <c r="G143" s="4" t="s">
        <v>207</v>
      </c>
    </row>
    <row r="144" spans="1:7" x14ac:dyDescent="0.25">
      <c r="A144" s="4" t="s">
        <v>1519</v>
      </c>
      <c r="B144" s="4" t="s">
        <v>1092</v>
      </c>
      <c r="C144" s="4">
        <v>56318</v>
      </c>
      <c r="D144" s="4" t="s">
        <v>2188</v>
      </c>
      <c r="E144" s="4" t="s">
        <v>207</v>
      </c>
      <c r="F144" s="4" t="s">
        <v>207</v>
      </c>
      <c r="G144" s="4" t="s">
        <v>207</v>
      </c>
    </row>
    <row r="145" spans="1:7" x14ac:dyDescent="0.25">
      <c r="A145" s="4" t="s">
        <v>1519</v>
      </c>
      <c r="B145" s="4" t="s">
        <v>1092</v>
      </c>
      <c r="C145" s="4">
        <v>56336</v>
      </c>
      <c r="D145" s="4" t="s">
        <v>2307</v>
      </c>
      <c r="E145" s="4" t="s">
        <v>207</v>
      </c>
      <c r="F145" s="4" t="s">
        <v>207</v>
      </c>
      <c r="G145" s="4" t="s">
        <v>207</v>
      </c>
    </row>
    <row r="146" spans="1:7" x14ac:dyDescent="0.25">
      <c r="A146" s="4" t="s">
        <v>1519</v>
      </c>
      <c r="B146" s="4" t="s">
        <v>1092</v>
      </c>
      <c r="C146" s="4">
        <v>56389</v>
      </c>
      <c r="D146" s="4" t="s">
        <v>2189</v>
      </c>
      <c r="E146" s="4" t="s">
        <v>207</v>
      </c>
      <c r="F146" s="4" t="s">
        <v>207</v>
      </c>
      <c r="G146" s="4" t="s">
        <v>207</v>
      </c>
    </row>
    <row r="147" spans="1:7" x14ac:dyDescent="0.25">
      <c r="A147" s="4" t="s">
        <v>1519</v>
      </c>
      <c r="B147" s="4" t="s">
        <v>1092</v>
      </c>
      <c r="C147" s="4">
        <v>56434</v>
      </c>
      <c r="D147" s="4" t="s">
        <v>2308</v>
      </c>
      <c r="E147" s="4" t="s">
        <v>207</v>
      </c>
      <c r="F147" s="4" t="s">
        <v>207</v>
      </c>
      <c r="G147" s="4" t="s">
        <v>207</v>
      </c>
    </row>
    <row r="148" spans="1:7" x14ac:dyDescent="0.25">
      <c r="A148" s="4" t="s">
        <v>1519</v>
      </c>
      <c r="B148" s="4" t="s">
        <v>1092</v>
      </c>
      <c r="C148" s="4">
        <v>56440</v>
      </c>
      <c r="D148" s="4" t="s">
        <v>2309</v>
      </c>
      <c r="E148" s="4" t="s">
        <v>207</v>
      </c>
      <c r="F148" s="4" t="s">
        <v>207</v>
      </c>
      <c r="G148" s="4" t="s">
        <v>207</v>
      </c>
    </row>
    <row r="149" spans="1:7" x14ac:dyDescent="0.25">
      <c r="A149" s="4" t="s">
        <v>1519</v>
      </c>
      <c r="B149" s="4" t="s">
        <v>1092</v>
      </c>
      <c r="C149" s="4">
        <v>56453</v>
      </c>
      <c r="D149" s="4" t="s">
        <v>2310</v>
      </c>
      <c r="E149" s="4" t="s">
        <v>207</v>
      </c>
      <c r="F149" s="4" t="s">
        <v>207</v>
      </c>
      <c r="G149" s="4" t="s">
        <v>207</v>
      </c>
    </row>
    <row r="150" spans="1:7" x14ac:dyDescent="0.25">
      <c r="A150" s="4" t="s">
        <v>1520</v>
      </c>
      <c r="B150" s="4" t="s">
        <v>1050</v>
      </c>
      <c r="C150" s="4">
        <v>56720</v>
      </c>
      <c r="D150" s="4" t="s">
        <v>1999</v>
      </c>
      <c r="E150" s="4" t="s">
        <v>207</v>
      </c>
      <c r="F150" s="4" t="s">
        <v>207</v>
      </c>
      <c r="G150" s="4" t="s">
        <v>207</v>
      </c>
    </row>
    <row r="151" spans="1:7" x14ac:dyDescent="0.25">
      <c r="A151" s="4" t="s">
        <v>1520</v>
      </c>
      <c r="B151" s="4" t="s">
        <v>1050</v>
      </c>
      <c r="C151" s="4">
        <v>56728</v>
      </c>
      <c r="D151" s="4" t="s">
        <v>2000</v>
      </c>
      <c r="E151" s="4" t="s">
        <v>207</v>
      </c>
      <c r="F151" s="4" t="s">
        <v>207</v>
      </c>
      <c r="G151" s="4" t="s">
        <v>207</v>
      </c>
    </row>
    <row r="152" spans="1:7" x14ac:dyDescent="0.25">
      <c r="A152" s="4" t="s">
        <v>1520</v>
      </c>
      <c r="B152" s="4" t="s">
        <v>1050</v>
      </c>
      <c r="C152" s="4">
        <v>56729</v>
      </c>
      <c r="D152" s="4" t="s">
        <v>2001</v>
      </c>
      <c r="E152" s="4" t="s">
        <v>207</v>
      </c>
      <c r="F152" s="4" t="s">
        <v>207</v>
      </c>
      <c r="G152" s="4" t="s">
        <v>207</v>
      </c>
    </row>
    <row r="153" spans="1:7" x14ac:dyDescent="0.25">
      <c r="A153" s="4" t="s">
        <v>1520</v>
      </c>
      <c r="B153" s="4" t="s">
        <v>1050</v>
      </c>
      <c r="C153" s="4">
        <v>56731</v>
      </c>
      <c r="D153" s="4" t="s">
        <v>2259</v>
      </c>
      <c r="E153" s="4" t="s">
        <v>207</v>
      </c>
      <c r="F153" s="4" t="s">
        <v>207</v>
      </c>
      <c r="G153" s="4" t="s">
        <v>207</v>
      </c>
    </row>
    <row r="154" spans="1:7" x14ac:dyDescent="0.25">
      <c r="A154" s="4" t="s">
        <v>1520</v>
      </c>
      <c r="B154" s="4" t="s">
        <v>1050</v>
      </c>
      <c r="C154" s="4">
        <v>56733</v>
      </c>
      <c r="D154" s="4" t="s">
        <v>2002</v>
      </c>
      <c r="E154" s="4" t="s">
        <v>207</v>
      </c>
      <c r="F154" s="4" t="s">
        <v>207</v>
      </c>
      <c r="G154" s="4" t="s">
        <v>207</v>
      </c>
    </row>
    <row r="155" spans="1:7" x14ac:dyDescent="0.25">
      <c r="A155" s="4" t="s">
        <v>1520</v>
      </c>
      <c r="B155" s="4" t="s">
        <v>1050</v>
      </c>
      <c r="C155" s="4">
        <v>56734</v>
      </c>
      <c r="D155" s="4" t="s">
        <v>2003</v>
      </c>
      <c r="E155" s="4" t="s">
        <v>207</v>
      </c>
      <c r="F155" s="4" t="s">
        <v>207</v>
      </c>
      <c r="G155" s="4" t="s">
        <v>207</v>
      </c>
    </row>
    <row r="156" spans="1:7" x14ac:dyDescent="0.25">
      <c r="A156" s="4" t="s">
        <v>1520</v>
      </c>
      <c r="B156" s="4" t="s">
        <v>1050</v>
      </c>
      <c r="C156" s="4">
        <v>56735</v>
      </c>
      <c r="D156" s="4" t="s">
        <v>2004</v>
      </c>
      <c r="E156" s="4" t="s">
        <v>207</v>
      </c>
      <c r="F156" s="4" t="s">
        <v>207</v>
      </c>
      <c r="G156" s="4" t="s">
        <v>207</v>
      </c>
    </row>
    <row r="157" spans="1:7" x14ac:dyDescent="0.25">
      <c r="A157" s="4" t="s">
        <v>1520</v>
      </c>
      <c r="B157" s="4" t="s">
        <v>1050</v>
      </c>
      <c r="C157" s="4">
        <v>56755</v>
      </c>
      <c r="D157" s="4" t="s">
        <v>2260</v>
      </c>
      <c r="E157" s="4" t="s">
        <v>207</v>
      </c>
      <c r="F157" s="4" t="s">
        <v>207</v>
      </c>
      <c r="G157" s="4" t="s">
        <v>207</v>
      </c>
    </row>
    <row r="158" spans="1:7" x14ac:dyDescent="0.25">
      <c r="A158" s="4" t="s">
        <v>1520</v>
      </c>
      <c r="B158" s="4" t="s">
        <v>1060</v>
      </c>
      <c r="C158" s="4">
        <v>56710</v>
      </c>
      <c r="D158" s="4" t="s">
        <v>2034</v>
      </c>
      <c r="E158" s="4" t="s">
        <v>207</v>
      </c>
      <c r="F158" s="4" t="s">
        <v>207</v>
      </c>
      <c r="G158" s="4" t="s">
        <v>207</v>
      </c>
    </row>
    <row r="159" spans="1:7" x14ac:dyDescent="0.25">
      <c r="A159" s="4" t="s">
        <v>1520</v>
      </c>
      <c r="B159" s="4" t="s">
        <v>1060</v>
      </c>
      <c r="C159" s="4">
        <v>56713</v>
      </c>
      <c r="D159" s="4" t="s">
        <v>2270</v>
      </c>
      <c r="E159" s="4" t="s">
        <v>207</v>
      </c>
      <c r="F159" s="4" t="s">
        <v>207</v>
      </c>
      <c r="G159" s="4" t="s">
        <v>207</v>
      </c>
    </row>
    <row r="160" spans="1:7" x14ac:dyDescent="0.25">
      <c r="A160" s="4" t="s">
        <v>1520</v>
      </c>
      <c r="B160" s="4" t="s">
        <v>1060</v>
      </c>
      <c r="C160" s="4">
        <v>56724</v>
      </c>
      <c r="D160" s="4" t="s">
        <v>2035</v>
      </c>
      <c r="E160" s="4" t="s">
        <v>207</v>
      </c>
      <c r="F160" s="4" t="s">
        <v>207</v>
      </c>
      <c r="G160" s="4" t="s">
        <v>207</v>
      </c>
    </row>
    <row r="161" spans="1:7" x14ac:dyDescent="0.25">
      <c r="A161" s="4" t="s">
        <v>1520</v>
      </c>
      <c r="B161" s="4" t="s">
        <v>1060</v>
      </c>
      <c r="C161" s="4">
        <v>56727</v>
      </c>
      <c r="D161" s="4" t="s">
        <v>2271</v>
      </c>
      <c r="E161" s="4" t="s">
        <v>207</v>
      </c>
      <c r="F161" s="4" t="s">
        <v>207</v>
      </c>
      <c r="G161" s="4" t="s">
        <v>207</v>
      </c>
    </row>
    <row r="162" spans="1:7" x14ac:dyDescent="0.25">
      <c r="A162" s="4" t="s">
        <v>1520</v>
      </c>
      <c r="B162" s="4" t="s">
        <v>1060</v>
      </c>
      <c r="C162" s="4">
        <v>56737</v>
      </c>
      <c r="D162" s="4" t="s">
        <v>2036</v>
      </c>
      <c r="E162" s="4" t="s">
        <v>207</v>
      </c>
      <c r="F162" s="4" t="s">
        <v>207</v>
      </c>
      <c r="G162" s="4" t="s">
        <v>207</v>
      </c>
    </row>
    <row r="163" spans="1:7" x14ac:dyDescent="0.25">
      <c r="A163" s="4" t="s">
        <v>1520</v>
      </c>
      <c r="B163" s="4" t="s">
        <v>1060</v>
      </c>
      <c r="C163" s="4">
        <v>56744</v>
      </c>
      <c r="D163" s="4" t="s">
        <v>2037</v>
      </c>
      <c r="E163" s="4" t="s">
        <v>207</v>
      </c>
      <c r="F163" s="4" t="s">
        <v>207</v>
      </c>
      <c r="G163" s="4" t="s">
        <v>207</v>
      </c>
    </row>
    <row r="164" spans="1:7" x14ac:dyDescent="0.25">
      <c r="A164" s="4" t="s">
        <v>1520</v>
      </c>
      <c r="B164" s="4" t="s">
        <v>1060</v>
      </c>
      <c r="C164" s="4">
        <v>56757</v>
      </c>
      <c r="D164" s="4" t="s">
        <v>2038</v>
      </c>
      <c r="E164" s="4" t="s">
        <v>207</v>
      </c>
      <c r="F164" s="4" t="s">
        <v>207</v>
      </c>
      <c r="G164" s="4" t="s">
        <v>207</v>
      </c>
    </row>
    <row r="165" spans="1:7" x14ac:dyDescent="0.25">
      <c r="A165" s="4" t="s">
        <v>1520</v>
      </c>
      <c r="B165" s="4" t="s">
        <v>1060</v>
      </c>
      <c r="C165" s="4">
        <v>56758</v>
      </c>
      <c r="D165" s="4" t="s">
        <v>2039</v>
      </c>
      <c r="E165" s="4" t="s">
        <v>207</v>
      </c>
      <c r="F165" s="4" t="s">
        <v>207</v>
      </c>
      <c r="G165" s="4" t="s">
        <v>207</v>
      </c>
    </row>
    <row r="166" spans="1:7" x14ac:dyDescent="0.25">
      <c r="A166" s="4" t="s">
        <v>1520</v>
      </c>
      <c r="B166" s="4" t="s">
        <v>1060</v>
      </c>
      <c r="C166" s="4">
        <v>56760</v>
      </c>
      <c r="D166" s="4" t="s">
        <v>2040</v>
      </c>
      <c r="E166" s="4" t="s">
        <v>207</v>
      </c>
      <c r="F166" s="4" t="s">
        <v>207</v>
      </c>
      <c r="G166" s="4" t="s">
        <v>207</v>
      </c>
    </row>
    <row r="167" spans="1:7" x14ac:dyDescent="0.25">
      <c r="A167" s="4" t="s">
        <v>1520</v>
      </c>
      <c r="B167" s="4" t="s">
        <v>1069</v>
      </c>
      <c r="C167" s="4">
        <v>56519</v>
      </c>
      <c r="D167" s="4" t="s">
        <v>2080</v>
      </c>
      <c r="E167" s="4" t="s">
        <v>207</v>
      </c>
      <c r="F167" s="4" t="s">
        <v>207</v>
      </c>
      <c r="G167" s="4" t="s">
        <v>207</v>
      </c>
    </row>
    <row r="168" spans="1:7" x14ac:dyDescent="0.25">
      <c r="A168" s="4" t="s">
        <v>1520</v>
      </c>
      <c r="B168" s="4" t="s">
        <v>1069</v>
      </c>
      <c r="C168" s="4">
        <v>56541</v>
      </c>
      <c r="D168" s="4" t="s">
        <v>2281</v>
      </c>
      <c r="E168" s="4" t="s">
        <v>207</v>
      </c>
      <c r="F168" s="4" t="s">
        <v>207</v>
      </c>
      <c r="G168" s="4" t="s">
        <v>207</v>
      </c>
    </row>
    <row r="169" spans="1:7" x14ac:dyDescent="0.25">
      <c r="A169" s="4" t="s">
        <v>1520</v>
      </c>
      <c r="B169" s="4" t="s">
        <v>1069</v>
      </c>
      <c r="C169" s="4">
        <v>56545</v>
      </c>
      <c r="D169" s="4" t="s">
        <v>2081</v>
      </c>
      <c r="E169" s="4" t="s">
        <v>207</v>
      </c>
      <c r="F169" s="4" t="s">
        <v>207</v>
      </c>
      <c r="G169" s="4" t="s">
        <v>207</v>
      </c>
    </row>
    <row r="170" spans="1:7" x14ac:dyDescent="0.25">
      <c r="A170" s="4" t="s">
        <v>1520</v>
      </c>
      <c r="B170" s="4" t="s">
        <v>1069</v>
      </c>
      <c r="C170" s="4">
        <v>56550</v>
      </c>
      <c r="D170" s="4" t="s">
        <v>2082</v>
      </c>
      <c r="E170" s="4" t="s">
        <v>207</v>
      </c>
      <c r="F170" s="4" t="s">
        <v>207</v>
      </c>
      <c r="G170" s="4" t="s">
        <v>207</v>
      </c>
    </row>
    <row r="171" spans="1:7" x14ac:dyDescent="0.25">
      <c r="A171" s="4" t="s">
        <v>1520</v>
      </c>
      <c r="B171" s="4" t="s">
        <v>1069</v>
      </c>
      <c r="C171" s="4">
        <v>56574</v>
      </c>
      <c r="D171" s="4" t="s">
        <v>2083</v>
      </c>
      <c r="E171" s="4" t="s">
        <v>207</v>
      </c>
      <c r="F171" s="4" t="s">
        <v>207</v>
      </c>
      <c r="G171" s="4" t="s">
        <v>207</v>
      </c>
    </row>
    <row r="172" spans="1:7" x14ac:dyDescent="0.25">
      <c r="A172" s="4" t="s">
        <v>1520</v>
      </c>
      <c r="B172" s="4" t="s">
        <v>1069</v>
      </c>
      <c r="C172" s="4">
        <v>56581</v>
      </c>
      <c r="D172" s="4" t="s">
        <v>2084</v>
      </c>
      <c r="E172" s="4" t="s">
        <v>207</v>
      </c>
      <c r="F172" s="4" t="s">
        <v>207</v>
      </c>
      <c r="G172" s="4" t="s">
        <v>207</v>
      </c>
    </row>
    <row r="173" spans="1:7" x14ac:dyDescent="0.25">
      <c r="A173" s="4" t="s">
        <v>1520</v>
      </c>
      <c r="B173" s="4" t="s">
        <v>1072</v>
      </c>
      <c r="C173" s="4">
        <v>56725</v>
      </c>
      <c r="D173" s="4" t="s">
        <v>2093</v>
      </c>
      <c r="E173" s="4" t="s">
        <v>207</v>
      </c>
      <c r="F173" s="4" t="s">
        <v>207</v>
      </c>
      <c r="G173" s="4" t="s">
        <v>207</v>
      </c>
    </row>
    <row r="174" spans="1:7" x14ac:dyDescent="0.25">
      <c r="A174" s="4" t="s">
        <v>1520</v>
      </c>
      <c r="B174" s="4" t="s">
        <v>1072</v>
      </c>
      <c r="C174" s="4">
        <v>56754</v>
      </c>
      <c r="D174" s="4" t="s">
        <v>2284</v>
      </c>
      <c r="E174" s="4" t="s">
        <v>207</v>
      </c>
      <c r="F174" s="4" t="s">
        <v>207</v>
      </c>
      <c r="G174" s="4" t="s">
        <v>207</v>
      </c>
    </row>
    <row r="175" spans="1:7" x14ac:dyDescent="0.25">
      <c r="A175" s="4" t="s">
        <v>1520</v>
      </c>
      <c r="B175" s="4" t="s">
        <v>1075</v>
      </c>
      <c r="C175" s="4">
        <v>56517</v>
      </c>
      <c r="D175" s="4" t="s">
        <v>1019</v>
      </c>
      <c r="E175" s="4" t="s">
        <v>207</v>
      </c>
      <c r="F175" s="4" t="s">
        <v>207</v>
      </c>
      <c r="G175" s="4" t="s">
        <v>207</v>
      </c>
    </row>
    <row r="176" spans="1:7" x14ac:dyDescent="0.25">
      <c r="A176" s="4" t="s">
        <v>1520</v>
      </c>
      <c r="B176" s="4" t="s">
        <v>1075</v>
      </c>
      <c r="C176" s="4">
        <v>56523</v>
      </c>
      <c r="D176" s="4" t="s">
        <v>2102</v>
      </c>
      <c r="E176" s="4" t="s">
        <v>207</v>
      </c>
      <c r="F176" s="4" t="s">
        <v>207</v>
      </c>
      <c r="G176" s="4" t="s">
        <v>207</v>
      </c>
    </row>
    <row r="177" spans="1:7" x14ac:dyDescent="0.25">
      <c r="A177" s="4" t="s">
        <v>1520</v>
      </c>
      <c r="B177" s="4" t="s">
        <v>1075</v>
      </c>
      <c r="C177" s="4">
        <v>56568</v>
      </c>
      <c r="D177" s="4" t="s">
        <v>2103</v>
      </c>
      <c r="E177" s="4" t="s">
        <v>207</v>
      </c>
      <c r="F177" s="4" t="s">
        <v>207</v>
      </c>
      <c r="G177" s="4" t="s">
        <v>207</v>
      </c>
    </row>
    <row r="178" spans="1:7" x14ac:dyDescent="0.25">
      <c r="A178" s="4" t="s">
        <v>1520</v>
      </c>
      <c r="B178" s="4" t="s">
        <v>1075</v>
      </c>
      <c r="C178" s="4">
        <v>56592</v>
      </c>
      <c r="D178" s="4" t="s">
        <v>2104</v>
      </c>
      <c r="E178" s="4" t="s">
        <v>207</v>
      </c>
      <c r="F178" s="4" t="s">
        <v>207</v>
      </c>
      <c r="G178" s="4" t="s">
        <v>207</v>
      </c>
    </row>
    <row r="179" spans="1:7" x14ac:dyDescent="0.25">
      <c r="A179" s="4" t="s">
        <v>1520</v>
      </c>
      <c r="B179" s="4" t="s">
        <v>1075</v>
      </c>
      <c r="C179" s="4">
        <v>56646</v>
      </c>
      <c r="D179" s="4" t="s">
        <v>2105</v>
      </c>
      <c r="E179" s="4" t="s">
        <v>207</v>
      </c>
      <c r="F179" s="4" t="s">
        <v>207</v>
      </c>
      <c r="G179" s="4" t="s">
        <v>207</v>
      </c>
    </row>
    <row r="180" spans="1:7" x14ac:dyDescent="0.25">
      <c r="A180" s="4" t="s">
        <v>1520</v>
      </c>
      <c r="B180" s="4" t="s">
        <v>1075</v>
      </c>
      <c r="C180" s="4">
        <v>56684</v>
      </c>
      <c r="D180" s="4" t="s">
        <v>2106</v>
      </c>
      <c r="E180" s="4" t="s">
        <v>207</v>
      </c>
      <c r="F180" s="4" t="s">
        <v>207</v>
      </c>
      <c r="G180" s="4" t="s">
        <v>207</v>
      </c>
    </row>
    <row r="181" spans="1:7" x14ac:dyDescent="0.25">
      <c r="A181" s="4" t="s">
        <v>1520</v>
      </c>
      <c r="B181" s="4" t="s">
        <v>1075</v>
      </c>
      <c r="C181" s="4">
        <v>56722</v>
      </c>
      <c r="D181" s="4" t="s">
        <v>2107</v>
      </c>
      <c r="E181" s="4" t="s">
        <v>207</v>
      </c>
      <c r="F181" s="4" t="s">
        <v>207</v>
      </c>
      <c r="G181" s="4" t="s">
        <v>207</v>
      </c>
    </row>
    <row r="182" spans="1:7" x14ac:dyDescent="0.25">
      <c r="A182" s="4" t="s">
        <v>1520</v>
      </c>
      <c r="B182" s="4" t="s">
        <v>1075</v>
      </c>
      <c r="C182" s="4">
        <v>56723</v>
      </c>
      <c r="D182" s="4" t="s">
        <v>2108</v>
      </c>
      <c r="E182" s="4" t="s">
        <v>207</v>
      </c>
      <c r="F182" s="4" t="s">
        <v>207</v>
      </c>
      <c r="G182" s="4" t="s">
        <v>207</v>
      </c>
    </row>
    <row r="183" spans="1:7" x14ac:dyDescent="0.25">
      <c r="A183" s="4" t="s">
        <v>1520</v>
      </c>
      <c r="B183" s="4" t="s">
        <v>1075</v>
      </c>
      <c r="C183" s="4">
        <v>56736</v>
      </c>
      <c r="D183" s="4" t="s">
        <v>2109</v>
      </c>
      <c r="E183" s="4" t="s">
        <v>207</v>
      </c>
      <c r="F183" s="4" t="s">
        <v>207</v>
      </c>
      <c r="G183" s="4" t="s">
        <v>207</v>
      </c>
    </row>
    <row r="184" spans="1:7" x14ac:dyDescent="0.25">
      <c r="A184" s="4" t="s">
        <v>1520</v>
      </c>
      <c r="B184" s="4" t="s">
        <v>1078</v>
      </c>
      <c r="C184" s="4">
        <v>56715</v>
      </c>
      <c r="D184" s="4" t="s">
        <v>2112</v>
      </c>
      <c r="E184" s="4" t="s">
        <v>207</v>
      </c>
      <c r="F184" s="4" t="s">
        <v>207</v>
      </c>
      <c r="G184" s="4" t="s">
        <v>207</v>
      </c>
    </row>
    <row r="185" spans="1:7" x14ac:dyDescent="0.25">
      <c r="A185" s="4" t="s">
        <v>1520</v>
      </c>
      <c r="B185" s="4" t="s">
        <v>1078</v>
      </c>
      <c r="C185" s="4">
        <v>56742</v>
      </c>
      <c r="D185" s="4" t="s">
        <v>2113</v>
      </c>
      <c r="E185" s="4" t="s">
        <v>207</v>
      </c>
      <c r="F185" s="4" t="s">
        <v>207</v>
      </c>
      <c r="G185" s="4" t="s">
        <v>207</v>
      </c>
    </row>
    <row r="186" spans="1:7" x14ac:dyDescent="0.25">
      <c r="A186" s="4" t="s">
        <v>1520</v>
      </c>
      <c r="B186" s="4" t="s">
        <v>1078</v>
      </c>
      <c r="C186" s="4">
        <v>56748</v>
      </c>
      <c r="D186" s="4" t="s">
        <v>2114</v>
      </c>
      <c r="E186" s="4" t="s">
        <v>207</v>
      </c>
      <c r="F186" s="4" t="s">
        <v>207</v>
      </c>
      <c r="G186" s="4" t="s">
        <v>207</v>
      </c>
    </row>
    <row r="187" spans="1:7" x14ac:dyDescent="0.25">
      <c r="A187" s="4" t="s">
        <v>1520</v>
      </c>
      <c r="B187" s="4" t="s">
        <v>1083</v>
      </c>
      <c r="C187" s="4">
        <v>56673</v>
      </c>
      <c r="D187" s="4" t="s">
        <v>2143</v>
      </c>
      <c r="E187" s="4" t="s">
        <v>207</v>
      </c>
      <c r="F187" s="4" t="s">
        <v>207</v>
      </c>
      <c r="G187" s="4" t="s">
        <v>207</v>
      </c>
    </row>
    <row r="188" spans="1:7" x14ac:dyDescent="0.25">
      <c r="A188" s="4" t="s">
        <v>1520</v>
      </c>
      <c r="B188" s="4" t="s">
        <v>1083</v>
      </c>
      <c r="C188" s="4">
        <v>56714</v>
      </c>
      <c r="D188" s="4" t="s">
        <v>2144</v>
      </c>
      <c r="E188" s="4" t="s">
        <v>207</v>
      </c>
      <c r="F188" s="4" t="s">
        <v>207</v>
      </c>
      <c r="G188" s="4" t="s">
        <v>207</v>
      </c>
    </row>
    <row r="189" spans="1:7" x14ac:dyDescent="0.25">
      <c r="A189" s="4" t="s">
        <v>1520</v>
      </c>
      <c r="B189" s="4" t="s">
        <v>1083</v>
      </c>
      <c r="C189" s="4">
        <v>56726</v>
      </c>
      <c r="D189" s="4" t="s">
        <v>2145</v>
      </c>
      <c r="E189" s="4" t="s">
        <v>207</v>
      </c>
      <c r="F189" s="4" t="s">
        <v>207</v>
      </c>
      <c r="G189" s="4" t="s">
        <v>207</v>
      </c>
    </row>
    <row r="190" spans="1:7" x14ac:dyDescent="0.25">
      <c r="A190" s="4" t="s">
        <v>1520</v>
      </c>
      <c r="B190" s="4" t="s">
        <v>1083</v>
      </c>
      <c r="C190" s="4">
        <v>56756</v>
      </c>
      <c r="D190" s="4" t="s">
        <v>2146</v>
      </c>
      <c r="E190" s="4" t="s">
        <v>207</v>
      </c>
      <c r="F190" s="4" t="s">
        <v>207</v>
      </c>
      <c r="G190" s="4" t="s">
        <v>207</v>
      </c>
    </row>
    <row r="191" spans="1:7" x14ac:dyDescent="0.25">
      <c r="A191" s="4" t="s">
        <v>1520</v>
      </c>
      <c r="B191" s="4" t="s">
        <v>1083</v>
      </c>
      <c r="C191" s="4">
        <v>56759</v>
      </c>
      <c r="D191" s="4" t="s">
        <v>2147</v>
      </c>
      <c r="E191" s="4" t="s">
        <v>207</v>
      </c>
      <c r="F191" s="4" t="s">
        <v>207</v>
      </c>
      <c r="G191" s="4" t="s">
        <v>207</v>
      </c>
    </row>
    <row r="192" spans="1:7" x14ac:dyDescent="0.25">
      <c r="A192" s="4" t="s">
        <v>1520</v>
      </c>
      <c r="B192" s="4" t="s">
        <v>1083</v>
      </c>
      <c r="C192" s="4">
        <v>56761</v>
      </c>
      <c r="D192" s="4" t="s">
        <v>2148</v>
      </c>
      <c r="E192" s="4" t="s">
        <v>207</v>
      </c>
      <c r="F192" s="4" t="s">
        <v>207</v>
      </c>
      <c r="G192" s="4" t="s">
        <v>207</v>
      </c>
    </row>
    <row r="193" spans="1:7" x14ac:dyDescent="0.25">
      <c r="A193" s="4" t="s">
        <v>1521</v>
      </c>
      <c r="B193" s="4" t="s">
        <v>1023</v>
      </c>
      <c r="C193" s="4">
        <v>56019</v>
      </c>
      <c r="D193" s="4" t="s">
        <v>1899</v>
      </c>
      <c r="E193" s="4" t="s">
        <v>207</v>
      </c>
      <c r="F193" s="4" t="s">
        <v>207</v>
      </c>
      <c r="G193" s="4" t="s">
        <v>207</v>
      </c>
    </row>
    <row r="194" spans="1:7" x14ac:dyDescent="0.25">
      <c r="A194" s="4" t="s">
        <v>1521</v>
      </c>
      <c r="B194" s="4" t="s">
        <v>1023</v>
      </c>
      <c r="C194" s="4">
        <v>56085</v>
      </c>
      <c r="D194" s="4" t="s">
        <v>2229</v>
      </c>
      <c r="E194" s="4" t="s">
        <v>207</v>
      </c>
      <c r="F194" s="4" t="s">
        <v>207</v>
      </c>
      <c r="G194" s="4" t="s">
        <v>207</v>
      </c>
    </row>
    <row r="195" spans="1:7" x14ac:dyDescent="0.25">
      <c r="A195" s="4" t="s">
        <v>1521</v>
      </c>
      <c r="B195" s="4" t="s">
        <v>1023</v>
      </c>
      <c r="C195" s="4">
        <v>56087</v>
      </c>
      <c r="D195" s="4" t="s">
        <v>2230</v>
      </c>
      <c r="E195" s="4" t="s">
        <v>207</v>
      </c>
      <c r="F195" s="4" t="s">
        <v>207</v>
      </c>
      <c r="G195" s="4" t="s">
        <v>207</v>
      </c>
    </row>
    <row r="196" spans="1:7" x14ac:dyDescent="0.25">
      <c r="A196" s="4" t="s">
        <v>1521</v>
      </c>
      <c r="B196" s="4" t="s">
        <v>1037</v>
      </c>
      <c r="C196" s="4">
        <v>56014</v>
      </c>
      <c r="D196" s="4" t="s">
        <v>1946</v>
      </c>
      <c r="E196" s="4" t="s">
        <v>207</v>
      </c>
      <c r="F196" s="4" t="s">
        <v>207</v>
      </c>
      <c r="G196" s="4" t="s">
        <v>207</v>
      </c>
    </row>
    <row r="197" spans="1:7" x14ac:dyDescent="0.25">
      <c r="A197" s="4" t="s">
        <v>1521</v>
      </c>
      <c r="B197" s="4" t="s">
        <v>1037</v>
      </c>
      <c r="C197" s="4">
        <v>56023</v>
      </c>
      <c r="D197" s="4" t="s">
        <v>1947</v>
      </c>
      <c r="E197" s="4" t="s">
        <v>207</v>
      </c>
      <c r="F197" s="4" t="s">
        <v>207</v>
      </c>
      <c r="G197" s="4" t="s">
        <v>207</v>
      </c>
    </row>
    <row r="198" spans="1:7" x14ac:dyDescent="0.25">
      <c r="A198" s="4" t="s">
        <v>1521</v>
      </c>
      <c r="B198" s="4" t="s">
        <v>1037</v>
      </c>
      <c r="C198" s="4">
        <v>56025</v>
      </c>
      <c r="D198" s="4" t="s">
        <v>1948</v>
      </c>
      <c r="E198" s="4" t="s">
        <v>207</v>
      </c>
      <c r="F198" s="4" t="s">
        <v>207</v>
      </c>
      <c r="G198" s="4" t="s">
        <v>207</v>
      </c>
    </row>
    <row r="199" spans="1:7" x14ac:dyDescent="0.25">
      <c r="A199" s="4" t="s">
        <v>1521</v>
      </c>
      <c r="B199" s="4" t="s">
        <v>1037</v>
      </c>
      <c r="C199" s="4">
        <v>56027</v>
      </c>
      <c r="D199" s="4" t="s">
        <v>1949</v>
      </c>
      <c r="E199" s="4" t="s">
        <v>207</v>
      </c>
      <c r="F199" s="4" t="s">
        <v>207</v>
      </c>
      <c r="G199" s="4" t="s">
        <v>207</v>
      </c>
    </row>
    <row r="200" spans="1:7" x14ac:dyDescent="0.25">
      <c r="A200" s="4" t="s">
        <v>1521</v>
      </c>
      <c r="B200" s="4" t="s">
        <v>1037</v>
      </c>
      <c r="C200" s="4">
        <v>56033</v>
      </c>
      <c r="D200" s="4" t="s">
        <v>1950</v>
      </c>
      <c r="E200" s="4" t="s">
        <v>207</v>
      </c>
      <c r="F200" s="4" t="s">
        <v>207</v>
      </c>
      <c r="G200" s="4" t="s">
        <v>207</v>
      </c>
    </row>
    <row r="201" spans="1:7" x14ac:dyDescent="0.25">
      <c r="A201" s="4" t="s">
        <v>1521</v>
      </c>
      <c r="B201" s="4" t="s">
        <v>1037</v>
      </c>
      <c r="C201" s="4">
        <v>56047</v>
      </c>
      <c r="D201" s="4" t="s">
        <v>1951</v>
      </c>
      <c r="E201" s="4" t="s">
        <v>207</v>
      </c>
      <c r="F201" s="4" t="s">
        <v>207</v>
      </c>
      <c r="G201" s="4" t="s">
        <v>207</v>
      </c>
    </row>
    <row r="202" spans="1:7" x14ac:dyDescent="0.25">
      <c r="A202" s="4" t="s">
        <v>1521</v>
      </c>
      <c r="B202" s="4" t="s">
        <v>1037</v>
      </c>
      <c r="C202" s="4">
        <v>56051</v>
      </c>
      <c r="D202" s="4" t="s">
        <v>1952</v>
      </c>
      <c r="E202" s="4" t="s">
        <v>207</v>
      </c>
      <c r="F202" s="4" t="s">
        <v>207</v>
      </c>
      <c r="G202" s="4" t="s">
        <v>207</v>
      </c>
    </row>
    <row r="203" spans="1:7" x14ac:dyDescent="0.25">
      <c r="A203" s="4" t="s">
        <v>1521</v>
      </c>
      <c r="B203" s="4" t="s">
        <v>1037</v>
      </c>
      <c r="C203" s="4">
        <v>56068</v>
      </c>
      <c r="D203" s="4" t="s">
        <v>2242</v>
      </c>
      <c r="E203" s="4" t="s">
        <v>207</v>
      </c>
      <c r="F203" s="4" t="s">
        <v>207</v>
      </c>
      <c r="G203" s="4" t="s">
        <v>207</v>
      </c>
    </row>
    <row r="204" spans="1:7" x14ac:dyDescent="0.25">
      <c r="A204" s="4" t="s">
        <v>1521</v>
      </c>
      <c r="B204" s="4" t="s">
        <v>1055</v>
      </c>
      <c r="C204" s="4">
        <v>56017</v>
      </c>
      <c r="D204" s="4" t="s">
        <v>2022</v>
      </c>
      <c r="E204" s="4" t="s">
        <v>207</v>
      </c>
      <c r="F204" s="4" t="s">
        <v>207</v>
      </c>
      <c r="G204" s="4" t="s">
        <v>207</v>
      </c>
    </row>
    <row r="205" spans="1:7" x14ac:dyDescent="0.25">
      <c r="A205" s="4" t="s">
        <v>1521</v>
      </c>
      <c r="B205" s="4" t="s">
        <v>1055</v>
      </c>
      <c r="C205" s="4">
        <v>56028</v>
      </c>
      <c r="D205" s="4" t="s">
        <v>2023</v>
      </c>
      <c r="E205" s="4" t="s">
        <v>207</v>
      </c>
      <c r="F205" s="4" t="s">
        <v>207</v>
      </c>
      <c r="G205" s="4" t="s">
        <v>207</v>
      </c>
    </row>
    <row r="206" spans="1:7" x14ac:dyDescent="0.25">
      <c r="A206" s="4" t="s">
        <v>1521</v>
      </c>
      <c r="B206" s="4" t="s">
        <v>1055</v>
      </c>
      <c r="C206" s="4">
        <v>56050</v>
      </c>
      <c r="D206" s="4" t="s">
        <v>2266</v>
      </c>
      <c r="E206" s="4" t="s">
        <v>207</v>
      </c>
      <c r="F206" s="4" t="s">
        <v>207</v>
      </c>
      <c r="G206" s="4" t="s">
        <v>207</v>
      </c>
    </row>
    <row r="207" spans="1:7" x14ac:dyDescent="0.25">
      <c r="A207" s="4" t="s">
        <v>1521</v>
      </c>
      <c r="B207" s="4" t="s">
        <v>1055</v>
      </c>
      <c r="C207" s="4">
        <v>56052</v>
      </c>
      <c r="D207" s="4" t="s">
        <v>2024</v>
      </c>
      <c r="E207" s="4" t="s">
        <v>207</v>
      </c>
      <c r="F207" s="4" t="s">
        <v>207</v>
      </c>
      <c r="G207" s="4" t="s">
        <v>207</v>
      </c>
    </row>
    <row r="208" spans="1:7" x14ac:dyDescent="0.25">
      <c r="A208" s="4" t="s">
        <v>1521</v>
      </c>
      <c r="B208" s="4" t="s">
        <v>1055</v>
      </c>
      <c r="C208" s="4">
        <v>56096</v>
      </c>
      <c r="D208" s="4" t="s">
        <v>2025</v>
      </c>
      <c r="E208" s="4" t="s">
        <v>207</v>
      </c>
      <c r="F208" s="4" t="s">
        <v>207</v>
      </c>
      <c r="G208" s="4" t="s">
        <v>207</v>
      </c>
    </row>
    <row r="209" spans="1:7" x14ac:dyDescent="0.25">
      <c r="A209" s="4" t="s">
        <v>1521</v>
      </c>
      <c r="B209" s="4" t="s">
        <v>1061</v>
      </c>
      <c r="C209" s="4">
        <v>56075</v>
      </c>
      <c r="D209" s="4" t="s">
        <v>2041</v>
      </c>
      <c r="E209" s="4" t="s">
        <v>207</v>
      </c>
      <c r="F209" s="4" t="s">
        <v>207</v>
      </c>
      <c r="G209" s="4" t="s">
        <v>207</v>
      </c>
    </row>
    <row r="210" spans="1:7" x14ac:dyDescent="0.25">
      <c r="A210" s="4" t="s">
        <v>1521</v>
      </c>
      <c r="B210" s="4" t="s">
        <v>1061</v>
      </c>
      <c r="C210" s="4">
        <v>56121</v>
      </c>
      <c r="D210" s="4" t="s">
        <v>2272</v>
      </c>
      <c r="E210" s="4" t="s">
        <v>207</v>
      </c>
      <c r="F210" s="4" t="s">
        <v>207</v>
      </c>
      <c r="G210" s="4" t="s">
        <v>207</v>
      </c>
    </row>
    <row r="211" spans="1:7" x14ac:dyDescent="0.25">
      <c r="A211" s="4" t="s">
        <v>1521</v>
      </c>
      <c r="B211" s="4" t="s">
        <v>1061</v>
      </c>
      <c r="C211" s="4">
        <v>56127</v>
      </c>
      <c r="D211" s="4" t="s">
        <v>2042</v>
      </c>
      <c r="E211" s="4" t="s">
        <v>207</v>
      </c>
      <c r="F211" s="4" t="s">
        <v>207</v>
      </c>
      <c r="G211" s="4" t="s">
        <v>207</v>
      </c>
    </row>
    <row r="212" spans="1:7" x14ac:dyDescent="0.25">
      <c r="A212" s="4" t="s">
        <v>1521</v>
      </c>
      <c r="B212" s="4" t="s">
        <v>1061</v>
      </c>
      <c r="C212" s="4">
        <v>56162</v>
      </c>
      <c r="D212" s="4" t="s">
        <v>2043</v>
      </c>
      <c r="E212" s="4" t="s">
        <v>207</v>
      </c>
      <c r="F212" s="4" t="s">
        <v>207</v>
      </c>
      <c r="G212" s="4" t="s">
        <v>207</v>
      </c>
    </row>
    <row r="213" spans="1:7" x14ac:dyDescent="0.25">
      <c r="A213" s="4" t="s">
        <v>1521</v>
      </c>
      <c r="B213" s="4" t="s">
        <v>1061</v>
      </c>
      <c r="C213" s="4">
        <v>56171</v>
      </c>
      <c r="D213" s="4" t="s">
        <v>2273</v>
      </c>
      <c r="E213" s="4" t="s">
        <v>207</v>
      </c>
      <c r="F213" s="4" t="s">
        <v>207</v>
      </c>
      <c r="G213" s="4" t="s">
        <v>207</v>
      </c>
    </row>
    <row r="214" spans="1:7" x14ac:dyDescent="0.25">
      <c r="A214" s="4" t="s">
        <v>1521</v>
      </c>
      <c r="B214" s="4" t="s">
        <v>1061</v>
      </c>
      <c r="C214" s="4">
        <v>56176</v>
      </c>
      <c r="D214" s="4" t="s">
        <v>2044</v>
      </c>
      <c r="E214" s="4" t="s">
        <v>207</v>
      </c>
      <c r="F214" s="4" t="s">
        <v>207</v>
      </c>
      <c r="G214" s="4" t="s">
        <v>207</v>
      </c>
    </row>
    <row r="215" spans="1:7" x14ac:dyDescent="0.25">
      <c r="A215" s="4" t="s">
        <v>1521</v>
      </c>
      <c r="B215" s="4" t="s">
        <v>1061</v>
      </c>
      <c r="C215" s="4">
        <v>56181</v>
      </c>
      <c r="D215" s="4" t="s">
        <v>2274</v>
      </c>
      <c r="E215" s="4" t="s">
        <v>207</v>
      </c>
      <c r="F215" s="4" t="s">
        <v>207</v>
      </c>
      <c r="G215" s="4" t="s">
        <v>207</v>
      </c>
    </row>
    <row r="216" spans="1:7" x14ac:dyDescent="0.25">
      <c r="A216" s="4" t="s">
        <v>1521</v>
      </c>
      <c r="B216" s="4" t="s">
        <v>1067</v>
      </c>
      <c r="C216" s="4">
        <v>56021</v>
      </c>
      <c r="D216" s="4" t="s">
        <v>2071</v>
      </c>
      <c r="E216" s="4" t="s">
        <v>207</v>
      </c>
      <c r="F216" s="4" t="s">
        <v>207</v>
      </c>
      <c r="G216" s="4" t="s">
        <v>207</v>
      </c>
    </row>
    <row r="217" spans="1:7" x14ac:dyDescent="0.25">
      <c r="A217" s="4" t="s">
        <v>1521</v>
      </c>
      <c r="B217" s="4" t="s">
        <v>1067</v>
      </c>
      <c r="C217" s="4">
        <v>56054</v>
      </c>
      <c r="D217" s="4" t="s">
        <v>2072</v>
      </c>
      <c r="E217" s="4" t="s">
        <v>207</v>
      </c>
      <c r="F217" s="4" t="s">
        <v>207</v>
      </c>
      <c r="G217" s="4" t="s">
        <v>207</v>
      </c>
    </row>
    <row r="218" spans="1:7" x14ac:dyDescent="0.25">
      <c r="A218" s="4" t="s">
        <v>1521</v>
      </c>
      <c r="B218" s="4" t="s">
        <v>1067</v>
      </c>
      <c r="C218" s="4">
        <v>56074</v>
      </c>
      <c r="D218" s="4" t="s">
        <v>1067</v>
      </c>
      <c r="E218" s="4" t="s">
        <v>207</v>
      </c>
      <c r="F218" s="4" t="s">
        <v>207</v>
      </c>
      <c r="G218" s="4" t="s">
        <v>207</v>
      </c>
    </row>
    <row r="219" spans="1:7" x14ac:dyDescent="0.25">
      <c r="A219" s="4" t="s">
        <v>1521</v>
      </c>
      <c r="B219" s="4" t="s">
        <v>1087</v>
      </c>
      <c r="C219" s="4">
        <v>55334</v>
      </c>
      <c r="D219" s="4" t="s">
        <v>2292</v>
      </c>
      <c r="E219" s="4" t="s">
        <v>207</v>
      </c>
      <c r="F219" s="4" t="s">
        <v>207</v>
      </c>
      <c r="G219" s="4" t="s">
        <v>207</v>
      </c>
    </row>
    <row r="220" spans="1:7" x14ac:dyDescent="0.25">
      <c r="A220" s="4" t="s">
        <v>1521</v>
      </c>
      <c r="B220" s="4" t="s">
        <v>1087</v>
      </c>
      <c r="C220" s="4">
        <v>55338</v>
      </c>
      <c r="D220" s="4" t="s">
        <v>2151</v>
      </c>
      <c r="E220" s="4" t="s">
        <v>207</v>
      </c>
      <c r="F220" s="4" t="s">
        <v>207</v>
      </c>
      <c r="G220" s="4" t="s">
        <v>207</v>
      </c>
    </row>
    <row r="221" spans="1:7" x14ac:dyDescent="0.25">
      <c r="A221" s="4" t="s">
        <v>1521</v>
      </c>
      <c r="B221" s="4" t="s">
        <v>1087</v>
      </c>
      <c r="C221" s="4">
        <v>55366</v>
      </c>
      <c r="D221" s="4" t="s">
        <v>2153</v>
      </c>
      <c r="E221" s="4" t="s">
        <v>207</v>
      </c>
      <c r="F221" s="4" t="s">
        <v>207</v>
      </c>
      <c r="G221" s="4" t="s">
        <v>207</v>
      </c>
    </row>
    <row r="222" spans="1:7" x14ac:dyDescent="0.25">
      <c r="A222" s="4" t="s">
        <v>1521</v>
      </c>
      <c r="B222" s="4" t="s">
        <v>1087</v>
      </c>
      <c r="C222" s="4">
        <v>55396</v>
      </c>
      <c r="D222" s="4" t="s">
        <v>2152</v>
      </c>
      <c r="E222" s="4" t="s">
        <v>207</v>
      </c>
      <c r="F222" s="4" t="s">
        <v>207</v>
      </c>
      <c r="G222" s="4" t="s">
        <v>207</v>
      </c>
    </row>
    <row r="223" spans="1:7" x14ac:dyDescent="0.25">
      <c r="A223" s="4" t="s">
        <v>1521</v>
      </c>
      <c r="B223" s="4" t="s">
        <v>1096</v>
      </c>
      <c r="C223" s="4">
        <v>56091</v>
      </c>
      <c r="D223" s="4" t="s">
        <v>2197</v>
      </c>
      <c r="E223" s="4" t="s">
        <v>207</v>
      </c>
      <c r="F223" s="4" t="s">
        <v>207</v>
      </c>
      <c r="G223" s="4" t="s">
        <v>207</v>
      </c>
    </row>
    <row r="224" spans="1:7" x14ac:dyDescent="0.25">
      <c r="A224" s="4" t="s">
        <v>1521</v>
      </c>
      <c r="B224" s="4" t="s">
        <v>1098</v>
      </c>
      <c r="C224" s="4">
        <v>56022</v>
      </c>
      <c r="D224" s="4" t="s">
        <v>2202</v>
      </c>
      <c r="E224" s="4" t="s">
        <v>207</v>
      </c>
      <c r="F224" s="4" t="s">
        <v>207</v>
      </c>
      <c r="G224" s="4" t="s">
        <v>207</v>
      </c>
    </row>
    <row r="225" spans="1:7" x14ac:dyDescent="0.25">
      <c r="A225" s="4" t="s">
        <v>1521</v>
      </c>
      <c r="B225" s="4" t="s">
        <v>1098</v>
      </c>
      <c r="C225" s="4">
        <v>56056</v>
      </c>
      <c r="D225" s="4" t="s">
        <v>2203</v>
      </c>
      <c r="E225" s="4" t="s">
        <v>207</v>
      </c>
      <c r="F225" s="4" t="s">
        <v>207</v>
      </c>
      <c r="G225" s="4" t="s">
        <v>207</v>
      </c>
    </row>
    <row r="226" spans="1:7" x14ac:dyDescent="0.25">
      <c r="A226" s="4" t="s">
        <v>1521</v>
      </c>
      <c r="B226" s="4" t="s">
        <v>1098</v>
      </c>
      <c r="C226" s="4">
        <v>56060</v>
      </c>
      <c r="D226" s="4" t="s">
        <v>2204</v>
      </c>
      <c r="E226" s="4" t="s">
        <v>207</v>
      </c>
      <c r="F226" s="4" t="s">
        <v>207</v>
      </c>
      <c r="G226" s="4" t="s">
        <v>207</v>
      </c>
    </row>
    <row r="227" spans="1:7" x14ac:dyDescent="0.25">
      <c r="A227" s="4" t="s">
        <v>1521</v>
      </c>
      <c r="B227" s="4" t="s">
        <v>1098</v>
      </c>
      <c r="C227" s="4">
        <v>56160</v>
      </c>
      <c r="D227" s="4" t="s">
        <v>2205</v>
      </c>
      <c r="E227" s="4" t="s">
        <v>207</v>
      </c>
      <c r="F227" s="4" t="s">
        <v>207</v>
      </c>
      <c r="G227" s="4" t="s">
        <v>207</v>
      </c>
    </row>
    <row r="228" spans="1:7" x14ac:dyDescent="0.25">
      <c r="A228" s="4" t="s">
        <v>1857</v>
      </c>
      <c r="B228" s="4" t="s">
        <v>1035</v>
      </c>
      <c r="C228" s="4">
        <v>55940</v>
      </c>
      <c r="D228" s="4" t="s">
        <v>1940</v>
      </c>
      <c r="E228" s="4" t="s">
        <v>207</v>
      </c>
      <c r="F228" s="4" t="s">
        <v>207</v>
      </c>
      <c r="G228" s="4" t="s">
        <v>207</v>
      </c>
    </row>
    <row r="229" spans="1:7" x14ac:dyDescent="0.25">
      <c r="A229" s="4" t="s">
        <v>1857</v>
      </c>
      <c r="B229" s="4" t="s">
        <v>1035</v>
      </c>
      <c r="C229" s="4">
        <v>55944</v>
      </c>
      <c r="D229" s="4" t="s">
        <v>1939</v>
      </c>
      <c r="E229" s="4" t="s">
        <v>207</v>
      </c>
      <c r="F229" s="4" t="s">
        <v>207</v>
      </c>
      <c r="G229" s="4" t="s">
        <v>207</v>
      </c>
    </row>
    <row r="230" spans="1:7" x14ac:dyDescent="0.25">
      <c r="A230" s="4" t="s">
        <v>1857</v>
      </c>
      <c r="B230" s="4" t="s">
        <v>1038</v>
      </c>
      <c r="C230" s="4">
        <v>55923</v>
      </c>
      <c r="D230" s="4" t="s">
        <v>2243</v>
      </c>
      <c r="E230" s="4" t="s">
        <v>207</v>
      </c>
      <c r="F230" s="4" t="s">
        <v>207</v>
      </c>
      <c r="G230" s="4" t="s">
        <v>207</v>
      </c>
    </row>
    <row r="231" spans="1:7" x14ac:dyDescent="0.25">
      <c r="A231" s="4" t="s">
        <v>1857</v>
      </c>
      <c r="B231" s="4" t="s">
        <v>1038</v>
      </c>
      <c r="C231" s="4">
        <v>55935</v>
      </c>
      <c r="D231" s="4" t="s">
        <v>1955</v>
      </c>
      <c r="E231" s="4" t="s">
        <v>207</v>
      </c>
      <c r="F231" s="4" t="s">
        <v>207</v>
      </c>
      <c r="G231" s="4" t="s">
        <v>207</v>
      </c>
    </row>
    <row r="232" spans="1:7" x14ac:dyDescent="0.25">
      <c r="A232" s="4" t="s">
        <v>1857</v>
      </c>
      <c r="B232" s="4" t="s">
        <v>1038</v>
      </c>
      <c r="C232" s="4">
        <v>55961</v>
      </c>
      <c r="D232" s="4" t="s">
        <v>1953</v>
      </c>
      <c r="E232" s="4" t="s">
        <v>207</v>
      </c>
      <c r="F232" s="4" t="s">
        <v>207</v>
      </c>
      <c r="G232" s="4" t="s">
        <v>207</v>
      </c>
    </row>
    <row r="233" spans="1:7" x14ac:dyDescent="0.25">
      <c r="A233" s="4" t="s">
        <v>1857</v>
      </c>
      <c r="B233" s="4" t="s">
        <v>1038</v>
      </c>
      <c r="C233" s="4">
        <v>55962</v>
      </c>
      <c r="D233" s="4" t="s">
        <v>1954</v>
      </c>
      <c r="E233" s="4" t="s">
        <v>207</v>
      </c>
      <c r="F233" s="4" t="s">
        <v>207</v>
      </c>
      <c r="G233" s="4" t="s">
        <v>207</v>
      </c>
    </row>
    <row r="234" spans="1:7" x14ac:dyDescent="0.25">
      <c r="A234" s="4" t="s">
        <v>1857</v>
      </c>
      <c r="B234" s="4" t="s">
        <v>1039</v>
      </c>
      <c r="C234" s="4">
        <v>56016</v>
      </c>
      <c r="D234" s="4" t="s">
        <v>2244</v>
      </c>
      <c r="E234" s="4" t="s">
        <v>207</v>
      </c>
      <c r="F234" s="4" t="s">
        <v>207</v>
      </c>
      <c r="G234" s="4" t="s">
        <v>207</v>
      </c>
    </row>
    <row r="235" spans="1:7" x14ac:dyDescent="0.25">
      <c r="A235" s="4" t="s">
        <v>1857</v>
      </c>
      <c r="B235" s="4" t="s">
        <v>1039</v>
      </c>
      <c r="C235" s="4">
        <v>56020</v>
      </c>
      <c r="D235" s="4" t="s">
        <v>1956</v>
      </c>
      <c r="E235" s="4" t="s">
        <v>207</v>
      </c>
      <c r="F235" s="4" t="s">
        <v>207</v>
      </c>
      <c r="G235" s="4" t="s">
        <v>207</v>
      </c>
    </row>
    <row r="236" spans="1:7" x14ac:dyDescent="0.25">
      <c r="A236" s="4" t="s">
        <v>1857</v>
      </c>
      <c r="B236" s="4" t="s">
        <v>1039</v>
      </c>
      <c r="C236" s="4">
        <v>56029</v>
      </c>
      <c r="D236" s="4" t="s">
        <v>1962</v>
      </c>
      <c r="E236" s="4" t="s">
        <v>207</v>
      </c>
      <c r="F236" s="4" t="s">
        <v>207</v>
      </c>
      <c r="G236" s="4" t="s">
        <v>207</v>
      </c>
    </row>
    <row r="237" spans="1:7" x14ac:dyDescent="0.25">
      <c r="A237" s="4" t="s">
        <v>1857</v>
      </c>
      <c r="B237" s="4" t="s">
        <v>1039</v>
      </c>
      <c r="C237" s="4">
        <v>56032</v>
      </c>
      <c r="D237" s="4" t="s">
        <v>1039</v>
      </c>
      <c r="E237" s="4" t="s">
        <v>207</v>
      </c>
      <c r="F237" s="4" t="s">
        <v>207</v>
      </c>
      <c r="G237" s="4" t="s">
        <v>207</v>
      </c>
    </row>
    <row r="238" spans="1:7" x14ac:dyDescent="0.25">
      <c r="A238" s="4" t="s">
        <v>1857</v>
      </c>
      <c r="B238" s="4" t="s">
        <v>1039</v>
      </c>
      <c r="C238" s="4">
        <v>56035</v>
      </c>
      <c r="D238" s="4" t="s">
        <v>1957</v>
      </c>
      <c r="E238" s="4" t="s">
        <v>207</v>
      </c>
      <c r="F238" s="4" t="s">
        <v>207</v>
      </c>
      <c r="G238" s="4" t="s">
        <v>207</v>
      </c>
    </row>
    <row r="239" spans="1:7" x14ac:dyDescent="0.25">
      <c r="A239" s="4" t="s">
        <v>1857</v>
      </c>
      <c r="B239" s="4" t="s">
        <v>1039</v>
      </c>
      <c r="C239" s="4">
        <v>56042</v>
      </c>
      <c r="D239" s="4" t="s">
        <v>1958</v>
      </c>
      <c r="E239" s="4" t="s">
        <v>207</v>
      </c>
      <c r="F239" s="4" t="s">
        <v>207</v>
      </c>
      <c r="G239" s="4" t="s">
        <v>207</v>
      </c>
    </row>
    <row r="240" spans="1:7" x14ac:dyDescent="0.25">
      <c r="A240" s="4" t="s">
        <v>1857</v>
      </c>
      <c r="B240" s="4" t="s">
        <v>1039</v>
      </c>
      <c r="C240" s="4">
        <v>56043</v>
      </c>
      <c r="D240" s="4" t="s">
        <v>1959</v>
      </c>
      <c r="E240" s="4" t="s">
        <v>207</v>
      </c>
      <c r="F240" s="4" t="s">
        <v>207</v>
      </c>
      <c r="G240" s="4" t="s">
        <v>207</v>
      </c>
    </row>
    <row r="241" spans="1:7" x14ac:dyDescent="0.25">
      <c r="A241" s="4" t="s">
        <v>1857</v>
      </c>
      <c r="B241" s="4" t="s">
        <v>1039</v>
      </c>
      <c r="C241" s="4">
        <v>56045</v>
      </c>
      <c r="D241" s="4" t="s">
        <v>1960</v>
      </c>
      <c r="E241" s="4" t="s">
        <v>207</v>
      </c>
      <c r="F241" s="4" t="s">
        <v>207</v>
      </c>
      <c r="G241" s="4" t="s">
        <v>207</v>
      </c>
    </row>
    <row r="242" spans="1:7" x14ac:dyDescent="0.25">
      <c r="A242" s="4" t="s">
        <v>1857</v>
      </c>
      <c r="B242" s="4" t="s">
        <v>1039</v>
      </c>
      <c r="C242" s="4">
        <v>56089</v>
      </c>
      <c r="D242" s="4" t="s">
        <v>1961</v>
      </c>
      <c r="E242" s="4" t="s">
        <v>207</v>
      </c>
      <c r="F242" s="4" t="s">
        <v>207</v>
      </c>
      <c r="G242" s="4" t="s">
        <v>207</v>
      </c>
    </row>
    <row r="243" spans="1:7" x14ac:dyDescent="0.25">
      <c r="A243" s="4" t="s">
        <v>1857</v>
      </c>
      <c r="B243" s="4" t="s">
        <v>1040</v>
      </c>
      <c r="C243" s="4">
        <v>55018</v>
      </c>
      <c r="D243" s="4" t="s">
        <v>1963</v>
      </c>
      <c r="E243" s="4" t="s">
        <v>207</v>
      </c>
      <c r="F243" s="4" t="s">
        <v>207</v>
      </c>
      <c r="G243" s="4" t="s">
        <v>207</v>
      </c>
    </row>
    <row r="244" spans="1:7" x14ac:dyDescent="0.25">
      <c r="A244" s="4" t="s">
        <v>1857</v>
      </c>
      <c r="B244" s="4" t="s">
        <v>1040</v>
      </c>
      <c r="C244" s="4">
        <v>55026</v>
      </c>
      <c r="D244" s="4" t="s">
        <v>1964</v>
      </c>
      <c r="E244" s="4" t="s">
        <v>207</v>
      </c>
      <c r="F244" s="4" t="s">
        <v>207</v>
      </c>
      <c r="G244" s="4" t="s">
        <v>207</v>
      </c>
    </row>
    <row r="245" spans="1:7" x14ac:dyDescent="0.25">
      <c r="A245" s="4" t="s">
        <v>1857</v>
      </c>
      <c r="B245" s="4" t="s">
        <v>1040</v>
      </c>
      <c r="C245" s="4">
        <v>55992</v>
      </c>
      <c r="D245" s="4" t="s">
        <v>2245</v>
      </c>
      <c r="E245" s="4" t="s">
        <v>207</v>
      </c>
      <c r="F245" s="4" t="s">
        <v>207</v>
      </c>
      <c r="G245" s="4" t="s">
        <v>207</v>
      </c>
    </row>
    <row r="246" spans="1:7" x14ac:dyDescent="0.25">
      <c r="A246" s="4" t="s">
        <v>1857</v>
      </c>
      <c r="B246" s="4" t="s">
        <v>1043</v>
      </c>
      <c r="C246" s="4">
        <v>55919</v>
      </c>
      <c r="D246" s="4" t="s">
        <v>1974</v>
      </c>
      <c r="E246" s="4" t="s">
        <v>207</v>
      </c>
      <c r="F246" s="4" t="s">
        <v>207</v>
      </c>
      <c r="G246" s="4" t="s">
        <v>207</v>
      </c>
    </row>
    <row r="247" spans="1:7" x14ac:dyDescent="0.25">
      <c r="A247" s="4" t="s">
        <v>1857</v>
      </c>
      <c r="B247" s="4" t="s">
        <v>1043</v>
      </c>
      <c r="C247" s="4">
        <v>55921</v>
      </c>
      <c r="D247" s="4" t="s">
        <v>1972</v>
      </c>
      <c r="E247" s="4" t="s">
        <v>207</v>
      </c>
      <c r="F247" s="4" t="s">
        <v>207</v>
      </c>
      <c r="G247" s="4" t="s">
        <v>207</v>
      </c>
    </row>
    <row r="248" spans="1:7" x14ac:dyDescent="0.25">
      <c r="A248" s="4" t="s">
        <v>1857</v>
      </c>
      <c r="B248" s="4" t="s">
        <v>1043</v>
      </c>
      <c r="C248" s="4">
        <v>55931</v>
      </c>
      <c r="D248" s="4" t="s">
        <v>1973</v>
      </c>
      <c r="E248" s="4" t="s">
        <v>207</v>
      </c>
      <c r="F248" s="4" t="s">
        <v>207</v>
      </c>
      <c r="G248" s="4" t="s">
        <v>207</v>
      </c>
    </row>
    <row r="249" spans="1:7" x14ac:dyDescent="0.25">
      <c r="A249" s="4" t="s">
        <v>1857</v>
      </c>
      <c r="B249" s="4" t="s">
        <v>1043</v>
      </c>
      <c r="C249" s="4">
        <v>55941</v>
      </c>
      <c r="D249" s="4" t="s">
        <v>2252</v>
      </c>
      <c r="E249" s="4" t="s">
        <v>207</v>
      </c>
      <c r="F249" s="4" t="s">
        <v>207</v>
      </c>
      <c r="G249" s="4" t="s">
        <v>207</v>
      </c>
    </row>
    <row r="250" spans="1:7" x14ac:dyDescent="0.25">
      <c r="A250" s="4" t="s">
        <v>1857</v>
      </c>
      <c r="B250" s="4" t="s">
        <v>1043</v>
      </c>
      <c r="C250" s="4">
        <v>55947</v>
      </c>
      <c r="D250" s="4" t="s">
        <v>2253</v>
      </c>
      <c r="E250" s="4" t="s">
        <v>207</v>
      </c>
      <c r="F250" s="4" t="s">
        <v>207</v>
      </c>
      <c r="G250" s="4" t="s">
        <v>207</v>
      </c>
    </row>
    <row r="251" spans="1:7" x14ac:dyDescent="0.25">
      <c r="A251" s="4" t="s">
        <v>1857</v>
      </c>
      <c r="B251" s="4" t="s">
        <v>1065</v>
      </c>
      <c r="C251" s="4">
        <v>55918</v>
      </c>
      <c r="D251" s="4" t="s">
        <v>2064</v>
      </c>
      <c r="E251" s="4" t="s">
        <v>207</v>
      </c>
      <c r="F251" s="4" t="s">
        <v>207</v>
      </c>
      <c r="G251" s="4" t="s">
        <v>207</v>
      </c>
    </row>
    <row r="252" spans="1:7" x14ac:dyDescent="0.25">
      <c r="A252" s="4" t="s">
        <v>1857</v>
      </c>
      <c r="B252" s="4" t="s">
        <v>1065</v>
      </c>
      <c r="C252" s="4">
        <v>55926</v>
      </c>
      <c r="D252" s="4" t="s">
        <v>2279</v>
      </c>
      <c r="E252" s="4" t="s">
        <v>207</v>
      </c>
      <c r="F252" s="4" t="s">
        <v>207</v>
      </c>
      <c r="G252" s="4" t="s">
        <v>207</v>
      </c>
    </row>
    <row r="253" spans="1:7" x14ac:dyDescent="0.25">
      <c r="A253" s="4" t="s">
        <v>1857</v>
      </c>
      <c r="B253" s="4" t="s">
        <v>1065</v>
      </c>
      <c r="C253" s="4">
        <v>55933</v>
      </c>
      <c r="D253" s="4" t="s">
        <v>2056</v>
      </c>
      <c r="E253" s="4" t="s">
        <v>207</v>
      </c>
      <c r="F253" s="4" t="s">
        <v>207</v>
      </c>
      <c r="G253" s="4" t="s">
        <v>207</v>
      </c>
    </row>
    <row r="254" spans="1:7" x14ac:dyDescent="0.25">
      <c r="A254" s="4" t="s">
        <v>1857</v>
      </c>
      <c r="B254" s="4" t="s">
        <v>1065</v>
      </c>
      <c r="C254" s="4">
        <v>55950</v>
      </c>
      <c r="D254" s="4" t="s">
        <v>2057</v>
      </c>
      <c r="E254" s="4" t="s">
        <v>207</v>
      </c>
      <c r="F254" s="4" t="s">
        <v>207</v>
      </c>
      <c r="G254" s="4" t="s">
        <v>207</v>
      </c>
    </row>
    <row r="255" spans="1:7" x14ac:dyDescent="0.25">
      <c r="A255" s="4" t="s">
        <v>1857</v>
      </c>
      <c r="B255" s="4" t="s">
        <v>1065</v>
      </c>
      <c r="C255" s="4">
        <v>55951</v>
      </c>
      <c r="D255" s="4" t="s">
        <v>2065</v>
      </c>
      <c r="E255" s="4" t="s">
        <v>207</v>
      </c>
      <c r="F255" s="4" t="s">
        <v>207</v>
      </c>
      <c r="G255" s="4" t="s">
        <v>207</v>
      </c>
    </row>
    <row r="256" spans="1:7" x14ac:dyDescent="0.25">
      <c r="A256" s="4" t="s">
        <v>1857</v>
      </c>
      <c r="B256" s="4" t="s">
        <v>1065</v>
      </c>
      <c r="C256" s="4">
        <v>55953</v>
      </c>
      <c r="D256" s="4" t="s">
        <v>2058</v>
      </c>
      <c r="E256" s="4" t="s">
        <v>207</v>
      </c>
      <c r="F256" s="4" t="s">
        <v>207</v>
      </c>
      <c r="G256" s="4" t="s">
        <v>207</v>
      </c>
    </row>
    <row r="257" spans="1:7" x14ac:dyDescent="0.25">
      <c r="A257" s="4" t="s">
        <v>1857</v>
      </c>
      <c r="B257" s="4" t="s">
        <v>1065</v>
      </c>
      <c r="C257" s="4">
        <v>55967</v>
      </c>
      <c r="D257" s="4" t="s">
        <v>2059</v>
      </c>
      <c r="E257" s="4" t="s">
        <v>207</v>
      </c>
      <c r="F257" s="4" t="s">
        <v>207</v>
      </c>
      <c r="G257" s="4" t="s">
        <v>207</v>
      </c>
    </row>
    <row r="258" spans="1:7" x14ac:dyDescent="0.25">
      <c r="A258" s="4" t="s">
        <v>1857</v>
      </c>
      <c r="B258" s="4" t="s">
        <v>1065</v>
      </c>
      <c r="C258" s="4">
        <v>55970</v>
      </c>
      <c r="D258" s="4" t="s">
        <v>2060</v>
      </c>
      <c r="E258" s="4" t="s">
        <v>207</v>
      </c>
      <c r="F258" s="4" t="s">
        <v>207</v>
      </c>
      <c r="G258" s="4" t="s">
        <v>207</v>
      </c>
    </row>
    <row r="259" spans="1:7" x14ac:dyDescent="0.25">
      <c r="A259" s="4" t="s">
        <v>1857</v>
      </c>
      <c r="B259" s="4" t="s">
        <v>1065</v>
      </c>
      <c r="C259" s="4">
        <v>55973</v>
      </c>
      <c r="D259" s="4" t="s">
        <v>2061</v>
      </c>
      <c r="E259" s="4" t="s">
        <v>207</v>
      </c>
      <c r="F259" s="4" t="s">
        <v>207</v>
      </c>
      <c r="G259" s="4" t="s">
        <v>207</v>
      </c>
    </row>
    <row r="260" spans="1:7" x14ac:dyDescent="0.25">
      <c r="A260" s="4" t="s">
        <v>1857</v>
      </c>
      <c r="B260" s="4" t="s">
        <v>1065</v>
      </c>
      <c r="C260" s="4">
        <v>55977</v>
      </c>
      <c r="D260" s="4" t="s">
        <v>2062</v>
      </c>
      <c r="E260" s="4" t="s">
        <v>207</v>
      </c>
      <c r="F260" s="4" t="s">
        <v>207</v>
      </c>
      <c r="G260" s="4" t="s">
        <v>207</v>
      </c>
    </row>
    <row r="261" spans="1:7" x14ac:dyDescent="0.25">
      <c r="A261" s="4" t="s">
        <v>1857</v>
      </c>
      <c r="B261" s="4" t="s">
        <v>1065</v>
      </c>
      <c r="C261" s="4">
        <v>55982</v>
      </c>
      <c r="D261" s="4" t="s">
        <v>2063</v>
      </c>
      <c r="E261" s="4" t="s">
        <v>207</v>
      </c>
      <c r="F261" s="4" t="s">
        <v>207</v>
      </c>
      <c r="G261" s="4" t="s">
        <v>207</v>
      </c>
    </row>
    <row r="262" spans="1:7" x14ac:dyDescent="0.25">
      <c r="A262" s="4" t="s">
        <v>1857</v>
      </c>
      <c r="B262" s="4" t="s">
        <v>1070</v>
      </c>
      <c r="C262" s="4">
        <v>55905</v>
      </c>
      <c r="D262" s="4" t="s">
        <v>1654</v>
      </c>
      <c r="E262" s="4" t="s">
        <v>207</v>
      </c>
      <c r="F262" s="4" t="s">
        <v>207</v>
      </c>
      <c r="G262" s="4" t="s">
        <v>207</v>
      </c>
    </row>
    <row r="263" spans="1:7" x14ac:dyDescent="0.25">
      <c r="A263" s="4" t="s">
        <v>1857</v>
      </c>
      <c r="B263" s="4" t="s">
        <v>1070</v>
      </c>
      <c r="C263" s="4">
        <v>55929</v>
      </c>
      <c r="D263" s="4" t="s">
        <v>2282</v>
      </c>
      <c r="E263" s="4" t="s">
        <v>207</v>
      </c>
      <c r="F263" s="4" t="s">
        <v>207</v>
      </c>
      <c r="G263" s="4" t="s">
        <v>207</v>
      </c>
    </row>
    <row r="264" spans="1:7" x14ac:dyDescent="0.25">
      <c r="A264" s="4" t="s">
        <v>1857</v>
      </c>
      <c r="B264" s="4" t="s">
        <v>1070</v>
      </c>
      <c r="C264" s="4">
        <v>55960</v>
      </c>
      <c r="D264" s="4" t="s">
        <v>2085</v>
      </c>
      <c r="E264" s="4" t="s">
        <v>207</v>
      </c>
      <c r="F264" s="4" t="s">
        <v>207</v>
      </c>
      <c r="G264" s="4" t="s">
        <v>207</v>
      </c>
    </row>
    <row r="265" spans="1:7" x14ac:dyDescent="0.25">
      <c r="A265" s="4" t="s">
        <v>1857</v>
      </c>
      <c r="B265" s="4" t="s">
        <v>1070</v>
      </c>
      <c r="C265" s="4">
        <v>55976</v>
      </c>
      <c r="D265" s="4" t="s">
        <v>2283</v>
      </c>
      <c r="E265" s="4" t="s">
        <v>207</v>
      </c>
      <c r="F265" s="4" t="s">
        <v>207</v>
      </c>
      <c r="G265" s="4" t="s">
        <v>207</v>
      </c>
    </row>
    <row r="266" spans="1:7" x14ac:dyDescent="0.25">
      <c r="A266" s="4" t="s">
        <v>1857</v>
      </c>
      <c r="B266" s="4" t="s">
        <v>1081</v>
      </c>
      <c r="C266" s="4">
        <v>55019</v>
      </c>
      <c r="D266" s="4" t="s">
        <v>2130</v>
      </c>
      <c r="E266" s="4" t="s">
        <v>207</v>
      </c>
      <c r="F266" s="4" t="s">
        <v>207</v>
      </c>
      <c r="G266" s="4" t="s">
        <v>207</v>
      </c>
    </row>
    <row r="267" spans="1:7" x14ac:dyDescent="0.25">
      <c r="A267" s="4" t="s">
        <v>1857</v>
      </c>
      <c r="B267" s="4" t="s">
        <v>1081</v>
      </c>
      <c r="C267" s="4">
        <v>55046</v>
      </c>
      <c r="D267" s="4" t="s">
        <v>2131</v>
      </c>
      <c r="E267" s="4" t="s">
        <v>207</v>
      </c>
      <c r="F267" s="4" t="s">
        <v>207</v>
      </c>
      <c r="G267" s="4" t="s">
        <v>207</v>
      </c>
    </row>
    <row r="268" spans="1:7" x14ac:dyDescent="0.25">
      <c r="A268" s="4" t="s">
        <v>1857</v>
      </c>
      <c r="B268" s="4" t="s">
        <v>1081</v>
      </c>
      <c r="C268" s="4">
        <v>55052</v>
      </c>
      <c r="D268" s="4" t="s">
        <v>2132</v>
      </c>
      <c r="E268" s="4" t="s">
        <v>207</v>
      </c>
      <c r="F268" s="4" t="s">
        <v>207</v>
      </c>
      <c r="G268" s="4" t="s">
        <v>207</v>
      </c>
    </row>
    <row r="269" spans="1:7" x14ac:dyDescent="0.25">
      <c r="A269" s="4" t="s">
        <v>1857</v>
      </c>
      <c r="B269" s="4" t="s">
        <v>1081</v>
      </c>
      <c r="C269" s="4">
        <v>55053</v>
      </c>
      <c r="D269" s="4" t="s">
        <v>2133</v>
      </c>
      <c r="E269" s="4" t="s">
        <v>207</v>
      </c>
      <c r="F269" s="4" t="s">
        <v>207</v>
      </c>
      <c r="G269" s="4" t="s">
        <v>207</v>
      </c>
    </row>
    <row r="270" spans="1:7" x14ac:dyDescent="0.25">
      <c r="A270" s="4" t="s">
        <v>1857</v>
      </c>
      <c r="B270" s="4" t="s">
        <v>1081</v>
      </c>
      <c r="C270" s="4">
        <v>55087</v>
      </c>
      <c r="D270" s="4" t="s">
        <v>2134</v>
      </c>
      <c r="E270" s="4" t="s">
        <v>207</v>
      </c>
      <c r="F270" s="4" t="s">
        <v>207</v>
      </c>
      <c r="G270" s="4" t="s">
        <v>207</v>
      </c>
    </row>
    <row r="271" spans="1:7" x14ac:dyDescent="0.25">
      <c r="A271" s="4" t="s">
        <v>1857</v>
      </c>
      <c r="B271" s="4" t="s">
        <v>1081</v>
      </c>
      <c r="C271" s="4">
        <v>55088</v>
      </c>
      <c r="D271" s="4" t="s">
        <v>2135</v>
      </c>
      <c r="E271" s="4" t="s">
        <v>207</v>
      </c>
      <c r="F271" s="4" t="s">
        <v>207</v>
      </c>
      <c r="G271" s="4" t="s">
        <v>207</v>
      </c>
    </row>
    <row r="272" spans="1:7" x14ac:dyDescent="0.25">
      <c r="A272" s="4" t="s">
        <v>1857</v>
      </c>
      <c r="B272" s="4" t="s">
        <v>1089</v>
      </c>
      <c r="C272" s="4">
        <v>56046</v>
      </c>
      <c r="D272" s="4" t="s">
        <v>2305</v>
      </c>
      <c r="E272" s="4" t="s">
        <v>207</v>
      </c>
      <c r="F272" s="4" t="s">
        <v>207</v>
      </c>
      <c r="G272" s="4" t="s">
        <v>207</v>
      </c>
    </row>
    <row r="273" spans="1:7" x14ac:dyDescent="0.25">
      <c r="A273" s="4" t="s">
        <v>1857</v>
      </c>
      <c r="B273" s="4" t="s">
        <v>1094</v>
      </c>
      <c r="C273" s="4">
        <v>55945</v>
      </c>
      <c r="D273" s="4" t="s">
        <v>2193</v>
      </c>
      <c r="E273" s="4" t="s">
        <v>207</v>
      </c>
      <c r="F273" s="4" t="s">
        <v>207</v>
      </c>
      <c r="G273" s="4" t="s">
        <v>207</v>
      </c>
    </row>
    <row r="274" spans="1:7" x14ac:dyDescent="0.25">
      <c r="A274" s="4" t="s">
        <v>1857</v>
      </c>
      <c r="B274" s="4" t="s">
        <v>1094</v>
      </c>
      <c r="C274" s="4">
        <v>55957</v>
      </c>
      <c r="D274" s="4" t="s">
        <v>2194</v>
      </c>
      <c r="E274" s="4" t="s">
        <v>207</v>
      </c>
      <c r="F274" s="4" t="s">
        <v>207</v>
      </c>
      <c r="G274" s="4" t="s">
        <v>207</v>
      </c>
    </row>
    <row r="275" spans="1:7" x14ac:dyDescent="0.25">
      <c r="A275" s="4" t="s">
        <v>1857</v>
      </c>
      <c r="B275" s="4" t="s">
        <v>1094</v>
      </c>
      <c r="C275" s="4">
        <v>55964</v>
      </c>
      <c r="D275" s="4" t="s">
        <v>2312</v>
      </c>
      <c r="E275" s="4" t="s">
        <v>207</v>
      </c>
      <c r="F275" s="4" t="s">
        <v>207</v>
      </c>
      <c r="G275" s="4" t="s">
        <v>207</v>
      </c>
    </row>
    <row r="276" spans="1:7" x14ac:dyDescent="0.25">
      <c r="A276" s="4" t="s">
        <v>1857</v>
      </c>
      <c r="B276" s="4" t="s">
        <v>1094</v>
      </c>
      <c r="C276" s="4">
        <v>55968</v>
      </c>
      <c r="D276" s="4" t="s">
        <v>2195</v>
      </c>
      <c r="E276" s="4" t="s">
        <v>207</v>
      </c>
      <c r="F276" s="4" t="s">
        <v>207</v>
      </c>
      <c r="G276" s="4" t="s">
        <v>207</v>
      </c>
    </row>
    <row r="277" spans="1:7" x14ac:dyDescent="0.25">
      <c r="A277" s="4" t="s">
        <v>1857</v>
      </c>
      <c r="B277" s="4" t="s">
        <v>1094</v>
      </c>
      <c r="C277" s="4">
        <v>55991</v>
      </c>
      <c r="D277" s="4" t="s">
        <v>2196</v>
      </c>
      <c r="E277" s="4" t="s">
        <v>207</v>
      </c>
      <c r="F277" s="4" t="s">
        <v>207</v>
      </c>
      <c r="G277" s="4" t="s">
        <v>207</v>
      </c>
    </row>
    <row r="278" spans="1:7" x14ac:dyDescent="0.25">
      <c r="A278" s="4" t="s">
        <v>1857</v>
      </c>
      <c r="B278" s="4" t="s">
        <v>1100</v>
      </c>
      <c r="C278" s="4">
        <v>55910</v>
      </c>
      <c r="D278" s="4" t="s">
        <v>2317</v>
      </c>
      <c r="E278" s="4" t="s">
        <v>207</v>
      </c>
      <c r="F278" s="4" t="s">
        <v>207</v>
      </c>
      <c r="G278" s="4" t="s">
        <v>207</v>
      </c>
    </row>
    <row r="279" spans="1:7" x14ac:dyDescent="0.25">
      <c r="A279" s="4" t="s">
        <v>1857</v>
      </c>
      <c r="B279" s="4" t="s">
        <v>1100</v>
      </c>
      <c r="C279" s="4">
        <v>55925</v>
      </c>
      <c r="D279" s="4" t="s">
        <v>1034</v>
      </c>
      <c r="E279" s="4" t="s">
        <v>207</v>
      </c>
      <c r="F279" s="4" t="s">
        <v>207</v>
      </c>
      <c r="G279" s="4" t="s">
        <v>207</v>
      </c>
    </row>
    <row r="280" spans="1:7" x14ac:dyDescent="0.25">
      <c r="A280" s="4" t="s">
        <v>1857</v>
      </c>
      <c r="B280" s="4" t="s">
        <v>1100</v>
      </c>
      <c r="C280" s="4">
        <v>55969</v>
      </c>
      <c r="D280" s="4" t="s">
        <v>2212</v>
      </c>
      <c r="E280" s="4" t="s">
        <v>207</v>
      </c>
      <c r="F280" s="4" t="s">
        <v>207</v>
      </c>
      <c r="G280" s="4" t="s">
        <v>207</v>
      </c>
    </row>
    <row r="281" spans="1:7" x14ac:dyDescent="0.25">
      <c r="A281" s="4" t="s">
        <v>1857</v>
      </c>
      <c r="B281" s="4" t="s">
        <v>1100</v>
      </c>
      <c r="C281" s="4">
        <v>55979</v>
      </c>
      <c r="D281" s="4" t="s">
        <v>2213</v>
      </c>
      <c r="E281" s="4" t="s">
        <v>207</v>
      </c>
      <c r="F281" s="4" t="s">
        <v>207</v>
      </c>
      <c r="G281" s="4" t="s">
        <v>207</v>
      </c>
    </row>
    <row r="282" spans="1:7" x14ac:dyDescent="0.25">
      <c r="A282" s="4" t="s">
        <v>1858</v>
      </c>
      <c r="B282" s="4" t="s">
        <v>1032</v>
      </c>
      <c r="C282" s="4">
        <v>56118</v>
      </c>
      <c r="D282" s="4" t="s">
        <v>1928</v>
      </c>
      <c r="E282" s="4" t="s">
        <v>207</v>
      </c>
      <c r="F282" s="4" t="s">
        <v>207</v>
      </c>
      <c r="G282" s="4" t="s">
        <v>207</v>
      </c>
    </row>
    <row r="283" spans="1:7" x14ac:dyDescent="0.25">
      <c r="A283" s="4" t="s">
        <v>1858</v>
      </c>
      <c r="B283" s="4" t="s">
        <v>1032</v>
      </c>
      <c r="C283" s="4">
        <v>56145</v>
      </c>
      <c r="D283" s="4" t="s">
        <v>1929</v>
      </c>
      <c r="E283" s="4" t="s">
        <v>207</v>
      </c>
      <c r="F283" s="4" t="s">
        <v>207</v>
      </c>
      <c r="G283" s="4" t="s">
        <v>207</v>
      </c>
    </row>
    <row r="284" spans="1:7" x14ac:dyDescent="0.25">
      <c r="A284" s="4" t="s">
        <v>1858</v>
      </c>
      <c r="B284" s="4" t="s">
        <v>1032</v>
      </c>
      <c r="C284" s="4">
        <v>56174</v>
      </c>
      <c r="D284" s="4" t="s">
        <v>1930</v>
      </c>
      <c r="E284" s="4" t="s">
        <v>207</v>
      </c>
      <c r="F284" s="4" t="s">
        <v>207</v>
      </c>
      <c r="G284" s="4" t="s">
        <v>207</v>
      </c>
    </row>
    <row r="285" spans="1:7" x14ac:dyDescent="0.25">
      <c r="A285" s="4" t="s">
        <v>1858</v>
      </c>
      <c r="B285" s="4" t="s">
        <v>1032</v>
      </c>
      <c r="C285" s="4">
        <v>56183</v>
      </c>
      <c r="D285" s="4" t="s">
        <v>1931</v>
      </c>
      <c r="E285" s="4" t="s">
        <v>207</v>
      </c>
      <c r="F285" s="4" t="s">
        <v>207</v>
      </c>
      <c r="G285" s="4" t="s">
        <v>207</v>
      </c>
    </row>
    <row r="286" spans="1:7" x14ac:dyDescent="0.25">
      <c r="A286" s="4" t="s">
        <v>1858</v>
      </c>
      <c r="B286" s="4" t="s">
        <v>1047</v>
      </c>
      <c r="C286" s="4">
        <v>56111</v>
      </c>
      <c r="D286" s="4" t="s">
        <v>1993</v>
      </c>
      <c r="E286" s="4" t="s">
        <v>207</v>
      </c>
      <c r="F286" s="4" t="s">
        <v>207</v>
      </c>
      <c r="G286" s="4" t="s">
        <v>207</v>
      </c>
    </row>
    <row r="287" spans="1:7" x14ac:dyDescent="0.25">
      <c r="A287" s="4" t="s">
        <v>1858</v>
      </c>
      <c r="B287" s="4" t="s">
        <v>1047</v>
      </c>
      <c r="C287" s="4">
        <v>56137</v>
      </c>
      <c r="D287" s="4" t="s">
        <v>2256</v>
      </c>
      <c r="E287" s="4" t="s">
        <v>207</v>
      </c>
      <c r="F287" s="4" t="s">
        <v>207</v>
      </c>
      <c r="G287" s="4" t="s">
        <v>207</v>
      </c>
    </row>
    <row r="288" spans="1:7" x14ac:dyDescent="0.25">
      <c r="A288" s="4" t="s">
        <v>1858</v>
      </c>
      <c r="B288" s="4" t="s">
        <v>1047</v>
      </c>
      <c r="C288" s="4">
        <v>56143</v>
      </c>
      <c r="D288" s="4" t="s">
        <v>1047</v>
      </c>
      <c r="E288" s="4" t="s">
        <v>207</v>
      </c>
      <c r="F288" s="4" t="s">
        <v>207</v>
      </c>
      <c r="G288" s="4" t="s">
        <v>207</v>
      </c>
    </row>
    <row r="289" spans="1:7" x14ac:dyDescent="0.25">
      <c r="A289" s="4" t="s">
        <v>1858</v>
      </c>
      <c r="B289" s="4" t="s">
        <v>1047</v>
      </c>
      <c r="C289" s="4">
        <v>56161</v>
      </c>
      <c r="D289" s="4" t="s">
        <v>1994</v>
      </c>
      <c r="E289" s="4" t="s">
        <v>207</v>
      </c>
      <c r="F289" s="4" t="s">
        <v>207</v>
      </c>
      <c r="G289" s="4" t="s">
        <v>207</v>
      </c>
    </row>
    <row r="290" spans="1:7" x14ac:dyDescent="0.25">
      <c r="A290" s="4" t="s">
        <v>1858</v>
      </c>
      <c r="B290" s="4" t="s">
        <v>1056</v>
      </c>
      <c r="C290" s="4">
        <v>56113</v>
      </c>
      <c r="D290" s="4" t="s">
        <v>2026</v>
      </c>
      <c r="E290" s="4" t="s">
        <v>207</v>
      </c>
      <c r="F290" s="4" t="s">
        <v>207</v>
      </c>
      <c r="G290" s="4" t="s">
        <v>207</v>
      </c>
    </row>
    <row r="291" spans="1:7" x14ac:dyDescent="0.25">
      <c r="A291" s="4" t="s">
        <v>1858</v>
      </c>
      <c r="B291" s="4" t="s">
        <v>1056</v>
      </c>
      <c r="C291" s="4">
        <v>56136</v>
      </c>
      <c r="D291" s="4" t="s">
        <v>2267</v>
      </c>
      <c r="E291" s="4" t="s">
        <v>207</v>
      </c>
      <c r="F291" s="4" t="s">
        <v>207</v>
      </c>
      <c r="G291" s="4" t="s">
        <v>207</v>
      </c>
    </row>
    <row r="292" spans="1:7" x14ac:dyDescent="0.25">
      <c r="A292" s="4" t="s">
        <v>1858</v>
      </c>
      <c r="B292" s="4" t="s">
        <v>1056</v>
      </c>
      <c r="C292" s="4">
        <v>56142</v>
      </c>
      <c r="D292" s="4" t="s">
        <v>2268</v>
      </c>
      <c r="E292" s="4" t="s">
        <v>207</v>
      </c>
      <c r="F292" s="4" t="s">
        <v>207</v>
      </c>
      <c r="G292" s="4" t="s">
        <v>207</v>
      </c>
    </row>
    <row r="293" spans="1:7" x14ac:dyDescent="0.25">
      <c r="A293" s="4" t="s">
        <v>1858</v>
      </c>
      <c r="B293" s="4" t="s">
        <v>1057</v>
      </c>
      <c r="C293" s="4">
        <v>56115</v>
      </c>
      <c r="D293" s="4" t="s">
        <v>2027</v>
      </c>
      <c r="E293" s="4" t="s">
        <v>207</v>
      </c>
      <c r="F293" s="4" t="s">
        <v>207</v>
      </c>
      <c r="G293" s="4" t="s">
        <v>207</v>
      </c>
    </row>
    <row r="294" spans="1:7" x14ac:dyDescent="0.25">
      <c r="A294" s="4" t="s">
        <v>1858</v>
      </c>
      <c r="B294" s="4" t="s">
        <v>1057</v>
      </c>
      <c r="C294" s="4">
        <v>56132</v>
      </c>
      <c r="D294" s="4" t="s">
        <v>2028</v>
      </c>
      <c r="E294" s="4" t="s">
        <v>207</v>
      </c>
      <c r="F294" s="4" t="s">
        <v>207</v>
      </c>
      <c r="G294" s="4" t="s">
        <v>207</v>
      </c>
    </row>
    <row r="295" spans="1:7" x14ac:dyDescent="0.25">
      <c r="A295" s="4" t="s">
        <v>1858</v>
      </c>
      <c r="B295" s="4" t="s">
        <v>1057</v>
      </c>
      <c r="C295" s="4">
        <v>56157</v>
      </c>
      <c r="D295" s="4" t="s">
        <v>2269</v>
      </c>
      <c r="E295" s="4" t="s">
        <v>207</v>
      </c>
      <c r="F295" s="4" t="s">
        <v>207</v>
      </c>
      <c r="G295" s="4" t="s">
        <v>207</v>
      </c>
    </row>
    <row r="296" spans="1:7" x14ac:dyDescent="0.25">
      <c r="A296" s="4" t="s">
        <v>1858</v>
      </c>
      <c r="B296" s="4" t="s">
        <v>1057</v>
      </c>
      <c r="C296" s="4">
        <v>56169</v>
      </c>
      <c r="D296" s="4" t="s">
        <v>2029</v>
      </c>
      <c r="E296" s="4" t="s">
        <v>207</v>
      </c>
      <c r="F296" s="4" t="s">
        <v>207</v>
      </c>
      <c r="G296" s="4" t="s">
        <v>207</v>
      </c>
    </row>
    <row r="297" spans="1:7" x14ac:dyDescent="0.25">
      <c r="A297" s="4" t="s">
        <v>1858</v>
      </c>
      <c r="B297" s="4" t="s">
        <v>1057</v>
      </c>
      <c r="C297" s="4">
        <v>56229</v>
      </c>
      <c r="D297" s="4" t="s">
        <v>1032</v>
      </c>
      <c r="E297" s="4" t="s">
        <v>207</v>
      </c>
      <c r="F297" s="4" t="s">
        <v>207</v>
      </c>
      <c r="G297" s="4" t="s">
        <v>207</v>
      </c>
    </row>
    <row r="298" spans="1:7" x14ac:dyDescent="0.25">
      <c r="A298" s="4" t="s">
        <v>1858</v>
      </c>
      <c r="B298" s="4" t="s">
        <v>1057</v>
      </c>
      <c r="C298" s="4">
        <v>56239</v>
      </c>
      <c r="D298" s="4" t="s">
        <v>2030</v>
      </c>
      <c r="E298" s="4" t="s">
        <v>207</v>
      </c>
      <c r="F298" s="4" t="s">
        <v>207</v>
      </c>
      <c r="G298" s="4" t="s">
        <v>207</v>
      </c>
    </row>
    <row r="299" spans="1:7" x14ac:dyDescent="0.25">
      <c r="A299" s="4" t="s">
        <v>1858</v>
      </c>
      <c r="B299" s="4" t="s">
        <v>1057</v>
      </c>
      <c r="C299" s="4">
        <v>56264</v>
      </c>
      <c r="D299" s="4" t="s">
        <v>2031</v>
      </c>
      <c r="E299" s="4" t="s">
        <v>207</v>
      </c>
      <c r="F299" s="4" t="s">
        <v>207</v>
      </c>
      <c r="G299" s="4" t="s">
        <v>207</v>
      </c>
    </row>
    <row r="300" spans="1:7" x14ac:dyDescent="0.25">
      <c r="A300" s="4" t="s">
        <v>1858</v>
      </c>
      <c r="B300" s="4" t="s">
        <v>1057</v>
      </c>
      <c r="C300" s="4">
        <v>56291</v>
      </c>
      <c r="D300" s="4" t="s">
        <v>2032</v>
      </c>
      <c r="E300" s="4" t="s">
        <v>207</v>
      </c>
      <c r="F300" s="4" t="s">
        <v>207</v>
      </c>
      <c r="G300" s="4" t="s">
        <v>207</v>
      </c>
    </row>
    <row r="301" spans="1:7" x14ac:dyDescent="0.25">
      <c r="A301" s="4" t="s">
        <v>1858</v>
      </c>
      <c r="B301" s="4" t="s">
        <v>1066</v>
      </c>
      <c r="C301" s="4">
        <v>56114</v>
      </c>
      <c r="D301" s="4" t="s">
        <v>2066</v>
      </c>
      <c r="E301" s="4" t="s">
        <v>207</v>
      </c>
      <c r="F301" s="4" t="s">
        <v>207</v>
      </c>
      <c r="G301" s="4" t="s">
        <v>207</v>
      </c>
    </row>
    <row r="302" spans="1:7" x14ac:dyDescent="0.25">
      <c r="A302" s="4" t="s">
        <v>1858</v>
      </c>
      <c r="B302" s="4" t="s">
        <v>1066</v>
      </c>
      <c r="C302" s="4">
        <v>56123</v>
      </c>
      <c r="D302" s="4" t="s">
        <v>2067</v>
      </c>
      <c r="E302" s="4" t="s">
        <v>207</v>
      </c>
      <c r="F302" s="4" t="s">
        <v>207</v>
      </c>
      <c r="G302" s="4" t="s">
        <v>207</v>
      </c>
    </row>
    <row r="303" spans="1:7" x14ac:dyDescent="0.25">
      <c r="A303" s="4" t="s">
        <v>1858</v>
      </c>
      <c r="B303" s="4" t="s">
        <v>1066</v>
      </c>
      <c r="C303" s="4">
        <v>56125</v>
      </c>
      <c r="D303" s="4" t="s">
        <v>2068</v>
      </c>
      <c r="E303" s="4" t="s">
        <v>207</v>
      </c>
      <c r="F303" s="4" t="s">
        <v>207</v>
      </c>
      <c r="G303" s="4" t="s">
        <v>207</v>
      </c>
    </row>
    <row r="304" spans="1:7" x14ac:dyDescent="0.25">
      <c r="A304" s="4" t="s">
        <v>1858</v>
      </c>
      <c r="B304" s="4" t="s">
        <v>1066</v>
      </c>
      <c r="C304" s="4">
        <v>56141</v>
      </c>
      <c r="D304" s="4" t="s">
        <v>2069</v>
      </c>
      <c r="E304" s="4" t="s">
        <v>207</v>
      </c>
      <c r="F304" s="4" t="s">
        <v>207</v>
      </c>
      <c r="G304" s="4" t="s">
        <v>207</v>
      </c>
    </row>
    <row r="305" spans="1:7" x14ac:dyDescent="0.25">
      <c r="A305" s="4" t="s">
        <v>1858</v>
      </c>
      <c r="B305" s="4" t="s">
        <v>1066</v>
      </c>
      <c r="C305" s="4">
        <v>56151</v>
      </c>
      <c r="D305" s="4" t="s">
        <v>2070</v>
      </c>
      <c r="E305" s="4" t="s">
        <v>207</v>
      </c>
      <c r="F305" s="4" t="s">
        <v>207</v>
      </c>
      <c r="G305" s="4" t="s">
        <v>207</v>
      </c>
    </row>
    <row r="306" spans="1:7" x14ac:dyDescent="0.25">
      <c r="A306" s="4" t="s">
        <v>1858</v>
      </c>
      <c r="B306" s="4" t="s">
        <v>1068</v>
      </c>
      <c r="C306" s="4">
        <v>56117</v>
      </c>
      <c r="D306" s="4" t="s">
        <v>2073</v>
      </c>
      <c r="E306" s="4" t="s">
        <v>207</v>
      </c>
      <c r="F306" s="4" t="s">
        <v>207</v>
      </c>
      <c r="G306" s="4" t="s">
        <v>207</v>
      </c>
    </row>
    <row r="307" spans="1:7" x14ac:dyDescent="0.25">
      <c r="A307" s="4" t="s">
        <v>1858</v>
      </c>
      <c r="B307" s="4" t="s">
        <v>1068</v>
      </c>
      <c r="C307" s="4">
        <v>56119</v>
      </c>
      <c r="D307" s="4" t="s">
        <v>2074</v>
      </c>
      <c r="E307" s="4" t="s">
        <v>207</v>
      </c>
      <c r="F307" s="4" t="s">
        <v>207</v>
      </c>
      <c r="G307" s="4" t="s">
        <v>207</v>
      </c>
    </row>
    <row r="308" spans="1:7" x14ac:dyDescent="0.25">
      <c r="A308" s="4" t="s">
        <v>1858</v>
      </c>
      <c r="B308" s="4" t="s">
        <v>1068</v>
      </c>
      <c r="C308" s="4">
        <v>56129</v>
      </c>
      <c r="D308" s="4" t="s">
        <v>2075</v>
      </c>
      <c r="E308" s="4" t="s">
        <v>207</v>
      </c>
      <c r="F308" s="4" t="s">
        <v>207</v>
      </c>
      <c r="G308" s="4" t="s">
        <v>207</v>
      </c>
    </row>
    <row r="309" spans="1:7" x14ac:dyDescent="0.25">
      <c r="A309" s="4" t="s">
        <v>1858</v>
      </c>
      <c r="B309" s="4" t="s">
        <v>1068</v>
      </c>
      <c r="C309" s="4">
        <v>56153</v>
      </c>
      <c r="D309" s="4" t="s">
        <v>2076</v>
      </c>
      <c r="E309" s="4" t="s">
        <v>207</v>
      </c>
      <c r="F309" s="4" t="s">
        <v>207</v>
      </c>
      <c r="G309" s="4" t="s">
        <v>207</v>
      </c>
    </row>
    <row r="310" spans="1:7" x14ac:dyDescent="0.25">
      <c r="A310" s="4" t="s">
        <v>1858</v>
      </c>
      <c r="B310" s="4" t="s">
        <v>1068</v>
      </c>
      <c r="C310" s="4">
        <v>56155</v>
      </c>
      <c r="D310" s="4" t="s">
        <v>2077</v>
      </c>
      <c r="E310" s="4" t="s">
        <v>207</v>
      </c>
      <c r="F310" s="4" t="s">
        <v>207</v>
      </c>
      <c r="G310" s="4" t="s">
        <v>207</v>
      </c>
    </row>
    <row r="311" spans="1:7" x14ac:dyDescent="0.25">
      <c r="A311" s="4" t="s">
        <v>1858</v>
      </c>
      <c r="B311" s="4" t="s">
        <v>1068</v>
      </c>
      <c r="C311" s="4">
        <v>56165</v>
      </c>
      <c r="D311" s="4" t="s">
        <v>2078</v>
      </c>
      <c r="E311" s="4" t="s">
        <v>207</v>
      </c>
      <c r="F311" s="4" t="s">
        <v>207</v>
      </c>
      <c r="G311" s="4" t="s">
        <v>207</v>
      </c>
    </row>
    <row r="312" spans="1:7" x14ac:dyDescent="0.25">
      <c r="A312" s="4" t="s">
        <v>1858</v>
      </c>
      <c r="B312" s="4" t="s">
        <v>1068</v>
      </c>
      <c r="C312" s="4">
        <v>56168</v>
      </c>
      <c r="D312" s="4" t="s">
        <v>2280</v>
      </c>
      <c r="E312" s="4" t="s">
        <v>207</v>
      </c>
      <c r="F312" s="4" t="s">
        <v>207</v>
      </c>
      <c r="G312" s="4" t="s">
        <v>207</v>
      </c>
    </row>
    <row r="313" spans="1:7" x14ac:dyDescent="0.25">
      <c r="A313" s="4" t="s">
        <v>1858</v>
      </c>
      <c r="B313" s="4" t="s">
        <v>1068</v>
      </c>
      <c r="C313" s="4">
        <v>56185</v>
      </c>
      <c r="D313" s="4" t="s">
        <v>2079</v>
      </c>
      <c r="E313" s="4" t="s">
        <v>207</v>
      </c>
      <c r="F313" s="4" t="s">
        <v>207</v>
      </c>
      <c r="G313" s="4" t="s">
        <v>207</v>
      </c>
    </row>
    <row r="314" spans="1:7" x14ac:dyDescent="0.25">
      <c r="A314" s="4" t="s">
        <v>1858</v>
      </c>
      <c r="B314" s="4" t="s">
        <v>1074</v>
      </c>
      <c r="C314" s="4">
        <v>56139</v>
      </c>
      <c r="D314" s="4" t="s">
        <v>2098</v>
      </c>
      <c r="E314" s="4" t="s">
        <v>207</v>
      </c>
      <c r="F314" s="4" t="s">
        <v>207</v>
      </c>
      <c r="G314" s="4" t="s">
        <v>207</v>
      </c>
    </row>
    <row r="315" spans="1:7" x14ac:dyDescent="0.25">
      <c r="A315" s="4" t="s">
        <v>1858</v>
      </c>
      <c r="B315" s="4" t="s">
        <v>1074</v>
      </c>
      <c r="C315" s="4">
        <v>56140</v>
      </c>
      <c r="D315" s="4" t="s">
        <v>2099</v>
      </c>
      <c r="E315" s="4" t="s">
        <v>207</v>
      </c>
      <c r="F315" s="4" t="s">
        <v>207</v>
      </c>
      <c r="G315" s="4" t="s">
        <v>207</v>
      </c>
    </row>
    <row r="316" spans="1:7" x14ac:dyDescent="0.25">
      <c r="A316" s="4" t="s">
        <v>1858</v>
      </c>
      <c r="B316" s="4" t="s">
        <v>1074</v>
      </c>
      <c r="C316" s="4">
        <v>56144</v>
      </c>
      <c r="D316" s="4" t="s">
        <v>2100</v>
      </c>
      <c r="E316" s="4" t="s">
        <v>207</v>
      </c>
      <c r="F316" s="4" t="s">
        <v>207</v>
      </c>
      <c r="G316" s="4" t="s">
        <v>207</v>
      </c>
    </row>
    <row r="317" spans="1:7" x14ac:dyDescent="0.25">
      <c r="A317" s="4" t="s">
        <v>1858</v>
      </c>
      <c r="B317" s="4" t="s">
        <v>1074</v>
      </c>
      <c r="C317" s="4">
        <v>56177</v>
      </c>
      <c r="D317" s="4" t="s">
        <v>2101</v>
      </c>
      <c r="E317" s="4" t="s">
        <v>207</v>
      </c>
      <c r="F317" s="4" t="s">
        <v>207</v>
      </c>
      <c r="G317" s="4" t="s">
        <v>207</v>
      </c>
    </row>
    <row r="318" spans="1:7" x14ac:dyDescent="0.25">
      <c r="A318" s="4" t="s">
        <v>1858</v>
      </c>
      <c r="B318" s="4" t="s">
        <v>1074</v>
      </c>
      <c r="C318" s="4">
        <v>56186</v>
      </c>
      <c r="D318" s="4" t="s">
        <v>2286</v>
      </c>
      <c r="E318" s="4" t="s">
        <v>207</v>
      </c>
      <c r="F318" s="4" t="s">
        <v>207</v>
      </c>
      <c r="G318" s="4" t="s">
        <v>207</v>
      </c>
    </row>
    <row r="319" spans="1:7" x14ac:dyDescent="0.25">
      <c r="A319" s="4" t="s">
        <v>1858</v>
      </c>
      <c r="B319" s="4" t="s">
        <v>1079</v>
      </c>
      <c r="C319" s="4">
        <v>56166</v>
      </c>
      <c r="D319" s="4" t="s">
        <v>2115</v>
      </c>
      <c r="E319" s="4" t="s">
        <v>207</v>
      </c>
      <c r="F319" s="4" t="s">
        <v>207</v>
      </c>
      <c r="G319" s="4" t="s">
        <v>207</v>
      </c>
    </row>
    <row r="320" spans="1:7" x14ac:dyDescent="0.25">
      <c r="A320" s="4" t="s">
        <v>1858</v>
      </c>
      <c r="B320" s="4" t="s">
        <v>1079</v>
      </c>
      <c r="C320" s="4">
        <v>56214</v>
      </c>
      <c r="D320" s="4" t="s">
        <v>2116</v>
      </c>
      <c r="E320" s="4" t="s">
        <v>207</v>
      </c>
      <c r="F320" s="4" t="s">
        <v>207</v>
      </c>
      <c r="G320" s="4" t="s">
        <v>207</v>
      </c>
    </row>
    <row r="321" spans="1:7" x14ac:dyDescent="0.25">
      <c r="A321" s="4" t="s">
        <v>1858</v>
      </c>
      <c r="B321" s="4" t="s">
        <v>1079</v>
      </c>
      <c r="C321" s="4">
        <v>56224</v>
      </c>
      <c r="D321" s="4" t="s">
        <v>2117</v>
      </c>
      <c r="E321" s="4" t="s">
        <v>207</v>
      </c>
      <c r="F321" s="4" t="s">
        <v>207</v>
      </c>
      <c r="G321" s="4" t="s">
        <v>207</v>
      </c>
    </row>
    <row r="322" spans="1:7" x14ac:dyDescent="0.25">
      <c r="A322" s="4" t="s">
        <v>1858</v>
      </c>
      <c r="B322" s="4" t="s">
        <v>1079</v>
      </c>
      <c r="C322" s="4">
        <v>56255</v>
      </c>
      <c r="D322" s="4" t="s">
        <v>2118</v>
      </c>
      <c r="E322" s="4" t="s">
        <v>207</v>
      </c>
      <c r="F322" s="4" t="s">
        <v>207</v>
      </c>
      <c r="G322" s="4" t="s">
        <v>207</v>
      </c>
    </row>
    <row r="323" spans="1:7" x14ac:dyDescent="0.25">
      <c r="A323" s="4" t="s">
        <v>1858</v>
      </c>
      <c r="B323" s="4" t="s">
        <v>1079</v>
      </c>
      <c r="C323" s="4">
        <v>56263</v>
      </c>
      <c r="D323" s="4" t="s">
        <v>2119</v>
      </c>
      <c r="E323" s="4" t="s">
        <v>207</v>
      </c>
      <c r="F323" s="4" t="s">
        <v>207</v>
      </c>
      <c r="G323" s="4" t="s">
        <v>207</v>
      </c>
    </row>
    <row r="324" spans="1:7" x14ac:dyDescent="0.25">
      <c r="A324" s="4" t="s">
        <v>1858</v>
      </c>
      <c r="B324" s="4" t="s">
        <v>1079</v>
      </c>
      <c r="C324" s="4">
        <v>56266</v>
      </c>
      <c r="D324" s="4" t="s">
        <v>2120</v>
      </c>
      <c r="E324" s="4" t="s">
        <v>207</v>
      </c>
      <c r="F324" s="4" t="s">
        <v>207</v>
      </c>
      <c r="G324" s="4" t="s">
        <v>207</v>
      </c>
    </row>
    <row r="325" spans="1:7" x14ac:dyDescent="0.25">
      <c r="A325" s="4" t="s">
        <v>1858</v>
      </c>
      <c r="B325" s="4" t="s">
        <v>1079</v>
      </c>
      <c r="C325" s="4">
        <v>56287</v>
      </c>
      <c r="D325" s="4" t="s">
        <v>2121</v>
      </c>
      <c r="E325" s="4" t="s">
        <v>207</v>
      </c>
      <c r="F325" s="4" t="s">
        <v>207</v>
      </c>
      <c r="G325" s="4" t="s">
        <v>207</v>
      </c>
    </row>
    <row r="326" spans="1:7" x14ac:dyDescent="0.25">
      <c r="A326" s="4" t="s">
        <v>1858</v>
      </c>
      <c r="B326" s="4" t="s">
        <v>1079</v>
      </c>
      <c r="C326" s="4">
        <v>56292</v>
      </c>
      <c r="D326" s="4" t="s">
        <v>2122</v>
      </c>
      <c r="E326" s="4" t="s">
        <v>207</v>
      </c>
      <c r="F326" s="4" t="s">
        <v>207</v>
      </c>
      <c r="G326" s="4" t="s">
        <v>207</v>
      </c>
    </row>
    <row r="327" spans="1:7" x14ac:dyDescent="0.25">
      <c r="A327" s="4" t="s">
        <v>1858</v>
      </c>
      <c r="B327" s="4" t="s">
        <v>1079</v>
      </c>
      <c r="C327" s="4">
        <v>56293</v>
      </c>
      <c r="D327" s="4" t="s">
        <v>2123</v>
      </c>
      <c r="E327" s="4" t="s">
        <v>207</v>
      </c>
      <c r="F327" s="4" t="s">
        <v>207</v>
      </c>
      <c r="G327" s="4" t="s">
        <v>207</v>
      </c>
    </row>
    <row r="328" spans="1:7" x14ac:dyDescent="0.25">
      <c r="A328" s="4" t="s">
        <v>1858</v>
      </c>
      <c r="B328" s="4" t="s">
        <v>1079</v>
      </c>
      <c r="C328" s="4">
        <v>56294</v>
      </c>
      <c r="D328" s="4" t="s">
        <v>2124</v>
      </c>
      <c r="E328" s="4" t="s">
        <v>207</v>
      </c>
      <c r="F328" s="4" t="s">
        <v>207</v>
      </c>
      <c r="G328" s="4" t="s">
        <v>207</v>
      </c>
    </row>
    <row r="329" spans="1:7" x14ac:dyDescent="0.25">
      <c r="A329" s="4" t="s">
        <v>1858</v>
      </c>
      <c r="B329" s="4" t="s">
        <v>1082</v>
      </c>
      <c r="C329" s="4">
        <v>56116</v>
      </c>
      <c r="D329" s="4" t="s">
        <v>2136</v>
      </c>
      <c r="E329" s="4" t="s">
        <v>207</v>
      </c>
      <c r="F329" s="4" t="s">
        <v>207</v>
      </c>
      <c r="G329" s="4" t="s">
        <v>207</v>
      </c>
    </row>
    <row r="330" spans="1:7" x14ac:dyDescent="0.25">
      <c r="A330" s="4" t="s">
        <v>1858</v>
      </c>
      <c r="B330" s="4" t="s">
        <v>1082</v>
      </c>
      <c r="C330" s="4">
        <v>56134</v>
      </c>
      <c r="D330" s="4" t="s">
        <v>2137</v>
      </c>
      <c r="E330" s="4" t="s">
        <v>207</v>
      </c>
      <c r="F330" s="4" t="s">
        <v>207</v>
      </c>
      <c r="G330" s="4" t="s">
        <v>207</v>
      </c>
    </row>
    <row r="331" spans="1:7" x14ac:dyDescent="0.25">
      <c r="A331" s="4" t="s">
        <v>1858</v>
      </c>
      <c r="B331" s="4" t="s">
        <v>1082</v>
      </c>
      <c r="C331" s="4">
        <v>56138</v>
      </c>
      <c r="D331" s="4" t="s">
        <v>2138</v>
      </c>
      <c r="E331" s="4" t="s">
        <v>207</v>
      </c>
      <c r="F331" s="4" t="s">
        <v>207</v>
      </c>
      <c r="G331" s="4" t="s">
        <v>207</v>
      </c>
    </row>
    <row r="332" spans="1:7" x14ac:dyDescent="0.25">
      <c r="A332" s="4" t="s">
        <v>1858</v>
      </c>
      <c r="B332" s="4" t="s">
        <v>1082</v>
      </c>
      <c r="C332" s="4">
        <v>56146</v>
      </c>
      <c r="D332" s="4" t="s">
        <v>2139</v>
      </c>
      <c r="E332" s="4" t="s">
        <v>207</v>
      </c>
      <c r="F332" s="4" t="s">
        <v>207</v>
      </c>
      <c r="G332" s="4" t="s">
        <v>207</v>
      </c>
    </row>
    <row r="333" spans="1:7" x14ac:dyDescent="0.25">
      <c r="A333" s="4" t="s">
        <v>1858</v>
      </c>
      <c r="B333" s="4" t="s">
        <v>1082</v>
      </c>
      <c r="C333" s="4">
        <v>56147</v>
      </c>
      <c r="D333" s="4" t="s">
        <v>2140</v>
      </c>
      <c r="E333" s="4" t="s">
        <v>207</v>
      </c>
      <c r="F333" s="4" t="s">
        <v>207</v>
      </c>
      <c r="G333" s="4" t="s">
        <v>207</v>
      </c>
    </row>
    <row r="334" spans="1:7" x14ac:dyDescent="0.25">
      <c r="A334" s="4" t="s">
        <v>1858</v>
      </c>
      <c r="B334" s="4" t="s">
        <v>1082</v>
      </c>
      <c r="C334" s="4">
        <v>56158</v>
      </c>
      <c r="D334" s="4" t="s">
        <v>2141</v>
      </c>
      <c r="E334" s="4" t="s">
        <v>207</v>
      </c>
      <c r="F334" s="4" t="s">
        <v>207</v>
      </c>
      <c r="G334" s="4" t="s">
        <v>207</v>
      </c>
    </row>
    <row r="335" spans="1:7" x14ac:dyDescent="0.25">
      <c r="A335" s="4" t="s">
        <v>1858</v>
      </c>
      <c r="B335" s="4" t="s">
        <v>1082</v>
      </c>
      <c r="C335" s="4">
        <v>56173</v>
      </c>
      <c r="D335" s="4" t="s">
        <v>2142</v>
      </c>
      <c r="E335" s="4" t="s">
        <v>207</v>
      </c>
      <c r="F335" s="4" t="s">
        <v>207</v>
      </c>
      <c r="G335" s="4" t="s">
        <v>207</v>
      </c>
    </row>
    <row r="336" spans="1:7" x14ac:dyDescent="0.25">
      <c r="A336" s="4" t="s">
        <v>1522</v>
      </c>
      <c r="B336" s="4" t="s">
        <v>1049</v>
      </c>
      <c r="C336" s="4">
        <v>56216</v>
      </c>
      <c r="D336" s="4" t="s">
        <v>1995</v>
      </c>
      <c r="E336" s="4" t="s">
        <v>207</v>
      </c>
      <c r="F336" s="4" t="s">
        <v>207</v>
      </c>
      <c r="G336" s="4" t="s">
        <v>207</v>
      </c>
    </row>
    <row r="337" spans="1:7" x14ac:dyDescent="0.25">
      <c r="A337" s="4" t="s">
        <v>1522</v>
      </c>
      <c r="B337" s="4" t="s">
        <v>1049</v>
      </c>
      <c r="C337" s="4">
        <v>56251</v>
      </c>
      <c r="D337" s="4" t="s">
        <v>2257</v>
      </c>
      <c r="E337" s="4" t="s">
        <v>207</v>
      </c>
      <c r="F337" s="4" t="s">
        <v>207</v>
      </c>
      <c r="G337" s="4" t="s">
        <v>207</v>
      </c>
    </row>
    <row r="338" spans="1:7" x14ac:dyDescent="0.25">
      <c r="A338" s="4" t="s">
        <v>1522</v>
      </c>
      <c r="B338" s="4" t="s">
        <v>1049</v>
      </c>
      <c r="C338" s="4">
        <v>56253</v>
      </c>
      <c r="D338" s="4" t="s">
        <v>1996</v>
      </c>
      <c r="E338" s="4" t="s">
        <v>207</v>
      </c>
      <c r="F338" s="4" t="s">
        <v>207</v>
      </c>
      <c r="G338" s="4" t="s">
        <v>207</v>
      </c>
    </row>
    <row r="339" spans="1:7" x14ac:dyDescent="0.25">
      <c r="A339" s="4" t="s">
        <v>1522</v>
      </c>
      <c r="B339" s="4" t="s">
        <v>1049</v>
      </c>
      <c r="C339" s="4">
        <v>56281</v>
      </c>
      <c r="D339" s="4" t="s">
        <v>1997</v>
      </c>
      <c r="E339" s="4" t="s">
        <v>207</v>
      </c>
      <c r="F339" s="4" t="s">
        <v>207</v>
      </c>
      <c r="G339" s="4" t="s">
        <v>207</v>
      </c>
    </row>
    <row r="340" spans="1:7" x14ac:dyDescent="0.25">
      <c r="A340" s="4" t="s">
        <v>1522</v>
      </c>
      <c r="B340" s="4" t="s">
        <v>1049</v>
      </c>
      <c r="C340" s="4">
        <v>56282</v>
      </c>
      <c r="D340" s="4" t="s">
        <v>2258</v>
      </c>
      <c r="E340" s="4" t="s">
        <v>207</v>
      </c>
      <c r="F340" s="4" t="s">
        <v>207</v>
      </c>
      <c r="G340" s="4" t="s">
        <v>207</v>
      </c>
    </row>
    <row r="341" spans="1:7" x14ac:dyDescent="0.25">
      <c r="A341" s="4" t="s">
        <v>1522</v>
      </c>
      <c r="B341" s="4" t="s">
        <v>1049</v>
      </c>
      <c r="C341" s="4">
        <v>56289</v>
      </c>
      <c r="D341" s="4" t="s">
        <v>1998</v>
      </c>
      <c r="E341" s="4" t="s">
        <v>207</v>
      </c>
      <c r="F341" s="4" t="s">
        <v>207</v>
      </c>
      <c r="G341" s="4" t="s">
        <v>207</v>
      </c>
    </row>
    <row r="342" spans="1:7" x14ac:dyDescent="0.25">
      <c r="A342" s="4" t="s">
        <v>1522</v>
      </c>
      <c r="B342" s="4" t="s">
        <v>1058</v>
      </c>
      <c r="C342" s="4">
        <v>55312</v>
      </c>
      <c r="D342" s="4" t="s">
        <v>2045</v>
      </c>
      <c r="E342" s="4" t="s">
        <v>207</v>
      </c>
      <c r="F342" s="4" t="s">
        <v>207</v>
      </c>
      <c r="G342" s="4" t="s">
        <v>207</v>
      </c>
    </row>
    <row r="343" spans="1:7" x14ac:dyDescent="0.25">
      <c r="A343" s="4" t="s">
        <v>1522</v>
      </c>
      <c r="B343" s="4" t="s">
        <v>1058</v>
      </c>
      <c r="C343" s="4">
        <v>55370</v>
      </c>
      <c r="D343" s="4" t="s">
        <v>2046</v>
      </c>
      <c r="E343" s="4" t="s">
        <v>207</v>
      </c>
      <c r="F343" s="4" t="s">
        <v>207</v>
      </c>
      <c r="G343" s="4" t="s">
        <v>207</v>
      </c>
    </row>
    <row r="344" spans="1:7" x14ac:dyDescent="0.25">
      <c r="A344" s="4" t="s">
        <v>1522</v>
      </c>
      <c r="B344" s="4" t="s">
        <v>1058</v>
      </c>
      <c r="C344" s="4">
        <v>55381</v>
      </c>
      <c r="D344" s="4" t="s">
        <v>2275</v>
      </c>
      <c r="E344" s="4" t="s">
        <v>207</v>
      </c>
      <c r="F344" s="4" t="s">
        <v>207</v>
      </c>
      <c r="G344" s="4" t="s">
        <v>207</v>
      </c>
    </row>
    <row r="345" spans="1:7" x14ac:dyDescent="0.25">
      <c r="A345" s="4" t="s">
        <v>1522</v>
      </c>
      <c r="B345" s="4" t="s">
        <v>1058</v>
      </c>
      <c r="C345" s="4">
        <v>55395</v>
      </c>
      <c r="D345" s="4" t="s">
        <v>2276</v>
      </c>
      <c r="E345" s="4" t="s">
        <v>207</v>
      </c>
      <c r="F345" s="4" t="s">
        <v>207</v>
      </c>
      <c r="G345" s="4" t="s">
        <v>207</v>
      </c>
    </row>
    <row r="346" spans="1:7" x14ac:dyDescent="0.25">
      <c r="A346" s="4" t="s">
        <v>1522</v>
      </c>
      <c r="B346" s="4" t="s">
        <v>1062</v>
      </c>
      <c r="C346" s="4">
        <v>55324</v>
      </c>
      <c r="D346" s="4" t="s">
        <v>2047</v>
      </c>
      <c r="E346" s="4" t="s">
        <v>207</v>
      </c>
      <c r="F346" s="4" t="s">
        <v>207</v>
      </c>
      <c r="G346" s="4" t="s">
        <v>207</v>
      </c>
    </row>
    <row r="347" spans="1:7" x14ac:dyDescent="0.25">
      <c r="A347" s="4" t="s">
        <v>1522</v>
      </c>
      <c r="B347" s="4" t="s">
        <v>1062</v>
      </c>
      <c r="C347" s="4">
        <v>55389</v>
      </c>
      <c r="D347" s="4" t="s">
        <v>2048</v>
      </c>
      <c r="E347" s="4" t="s">
        <v>207</v>
      </c>
      <c r="F347" s="4" t="s">
        <v>207</v>
      </c>
      <c r="G347" s="4" t="s">
        <v>207</v>
      </c>
    </row>
    <row r="348" spans="1:7" x14ac:dyDescent="0.25">
      <c r="A348" s="4" t="s">
        <v>1522</v>
      </c>
      <c r="B348" s="4" t="s">
        <v>1062</v>
      </c>
      <c r="C348" s="4">
        <v>56228</v>
      </c>
      <c r="D348" s="4" t="s">
        <v>2277</v>
      </c>
      <c r="E348" s="4" t="s">
        <v>207</v>
      </c>
      <c r="F348" s="4" t="s">
        <v>207</v>
      </c>
      <c r="G348" s="4" t="s">
        <v>207</v>
      </c>
    </row>
    <row r="349" spans="1:7" x14ac:dyDescent="0.25">
      <c r="A349" s="4" t="s">
        <v>1522</v>
      </c>
      <c r="B349" s="4" t="s">
        <v>1080</v>
      </c>
      <c r="C349" s="4">
        <v>55310</v>
      </c>
      <c r="D349" s="4" t="s">
        <v>2128</v>
      </c>
      <c r="E349" s="4" t="s">
        <v>207</v>
      </c>
      <c r="F349" s="4" t="s">
        <v>207</v>
      </c>
      <c r="G349" s="4" t="s">
        <v>207</v>
      </c>
    </row>
    <row r="350" spans="1:7" x14ac:dyDescent="0.25">
      <c r="A350" s="4" t="s">
        <v>1522</v>
      </c>
      <c r="B350" s="4" t="s">
        <v>1080</v>
      </c>
      <c r="C350" s="4">
        <v>55314</v>
      </c>
      <c r="D350" s="4" t="s">
        <v>2125</v>
      </c>
      <c r="E350" s="4" t="s">
        <v>207</v>
      </c>
      <c r="F350" s="4" t="s">
        <v>207</v>
      </c>
      <c r="G350" s="4" t="s">
        <v>207</v>
      </c>
    </row>
    <row r="351" spans="1:7" x14ac:dyDescent="0.25">
      <c r="A351" s="4" t="s">
        <v>1522</v>
      </c>
      <c r="B351" s="4" t="s">
        <v>1080</v>
      </c>
      <c r="C351" s="4">
        <v>55332</v>
      </c>
      <c r="D351" s="4" t="s">
        <v>2290</v>
      </c>
      <c r="E351" s="4" t="s">
        <v>207</v>
      </c>
      <c r="F351" s="4" t="s">
        <v>207</v>
      </c>
      <c r="G351" s="4" t="s">
        <v>207</v>
      </c>
    </row>
    <row r="352" spans="1:7" x14ac:dyDescent="0.25">
      <c r="A352" s="4" t="s">
        <v>1522</v>
      </c>
      <c r="B352" s="4" t="s">
        <v>1080</v>
      </c>
      <c r="C352" s="4">
        <v>55333</v>
      </c>
      <c r="D352" s="4" t="s">
        <v>2129</v>
      </c>
      <c r="E352" s="4" t="s">
        <v>207</v>
      </c>
      <c r="F352" s="4" t="s">
        <v>207</v>
      </c>
      <c r="G352" s="4" t="s">
        <v>207</v>
      </c>
    </row>
    <row r="353" spans="1:7" x14ac:dyDescent="0.25">
      <c r="A353" s="4" t="s">
        <v>1522</v>
      </c>
      <c r="B353" s="4" t="s">
        <v>1080</v>
      </c>
      <c r="C353" s="4">
        <v>55342</v>
      </c>
      <c r="D353" s="4" t="s">
        <v>2291</v>
      </c>
      <c r="E353" s="4" t="s">
        <v>207</v>
      </c>
      <c r="F353" s="4" t="s">
        <v>207</v>
      </c>
      <c r="G353" s="4" t="s">
        <v>207</v>
      </c>
    </row>
    <row r="354" spans="1:7" x14ac:dyDescent="0.25">
      <c r="A354" s="4" t="s">
        <v>1522</v>
      </c>
      <c r="B354" s="4" t="s">
        <v>1080</v>
      </c>
      <c r="C354" s="4">
        <v>56230</v>
      </c>
      <c r="D354" s="4" t="s">
        <v>2126</v>
      </c>
      <c r="E354" s="4" t="s">
        <v>207</v>
      </c>
      <c r="F354" s="4" t="s">
        <v>207</v>
      </c>
      <c r="G354" s="4" t="s">
        <v>207</v>
      </c>
    </row>
    <row r="355" spans="1:7" x14ac:dyDescent="0.25">
      <c r="A355" s="4" t="s">
        <v>1522</v>
      </c>
      <c r="B355" s="4" t="s">
        <v>1080</v>
      </c>
      <c r="C355" s="4">
        <v>56284</v>
      </c>
      <c r="D355" s="4" t="s">
        <v>1080</v>
      </c>
      <c r="E355" s="4" t="s">
        <v>207</v>
      </c>
      <c r="F355" s="4" t="s">
        <v>207</v>
      </c>
      <c r="G355" s="4" t="s">
        <v>207</v>
      </c>
    </row>
    <row r="356" spans="1:7" x14ac:dyDescent="0.25">
      <c r="A356" s="4" t="s">
        <v>1522</v>
      </c>
      <c r="B356" s="4" t="s">
        <v>1080</v>
      </c>
      <c r="C356" s="4">
        <v>56285</v>
      </c>
      <c r="D356" s="4" t="s">
        <v>2127</v>
      </c>
      <c r="E356" s="4" t="s">
        <v>207</v>
      </c>
      <c r="F356" s="4" t="s">
        <v>207</v>
      </c>
      <c r="G356" s="4" t="s">
        <v>207</v>
      </c>
    </row>
    <row r="357" spans="1:7" x14ac:dyDescent="0.25">
      <c r="A357" s="4" t="s">
        <v>1523</v>
      </c>
      <c r="B357" s="4" t="s">
        <v>1017</v>
      </c>
      <c r="C357" s="4">
        <v>55005</v>
      </c>
      <c r="D357" s="4" t="s">
        <v>1531</v>
      </c>
      <c r="E357" s="4" t="s">
        <v>207</v>
      </c>
      <c r="F357" s="4" t="s">
        <v>207</v>
      </c>
      <c r="G357" s="4" t="s">
        <v>207</v>
      </c>
    </row>
    <row r="358" spans="1:7" x14ac:dyDescent="0.25">
      <c r="A358" s="4" t="s">
        <v>1523</v>
      </c>
      <c r="B358" s="4" t="s">
        <v>1025</v>
      </c>
      <c r="C358" s="4">
        <v>55315</v>
      </c>
      <c r="D358" s="4" t="s">
        <v>1025</v>
      </c>
      <c r="E358" s="4" t="s">
        <v>207</v>
      </c>
      <c r="F358" s="4" t="s">
        <v>207</v>
      </c>
      <c r="G358" s="4" t="s">
        <v>207</v>
      </c>
    </row>
    <row r="359" spans="1:7" x14ac:dyDescent="0.25">
      <c r="A359" s="4" t="s">
        <v>1523</v>
      </c>
      <c r="B359" s="4" t="s">
        <v>1025</v>
      </c>
      <c r="C359" s="4">
        <v>55317</v>
      </c>
      <c r="D359" s="4" t="s">
        <v>2233</v>
      </c>
      <c r="E359" s="4" t="s">
        <v>207</v>
      </c>
      <c r="F359" s="4" t="s">
        <v>207</v>
      </c>
      <c r="G359" s="4" t="s">
        <v>207</v>
      </c>
    </row>
    <row r="360" spans="1:7" x14ac:dyDescent="0.25">
      <c r="A360" s="4" t="s">
        <v>1523</v>
      </c>
      <c r="B360" s="4" t="s">
        <v>1025</v>
      </c>
      <c r="C360" s="4">
        <v>55339</v>
      </c>
      <c r="D360" s="4" t="s">
        <v>1905</v>
      </c>
      <c r="E360" s="4" t="s">
        <v>207</v>
      </c>
      <c r="F360" s="4" t="s">
        <v>207</v>
      </c>
      <c r="G360" s="4" t="s">
        <v>207</v>
      </c>
    </row>
    <row r="361" spans="1:7" x14ac:dyDescent="0.25">
      <c r="A361" s="4" t="s">
        <v>1523</v>
      </c>
      <c r="B361" s="4" t="s">
        <v>1025</v>
      </c>
      <c r="C361" s="4">
        <v>55360</v>
      </c>
      <c r="D361" s="4" t="s">
        <v>2234</v>
      </c>
      <c r="E361" s="4" t="s">
        <v>207</v>
      </c>
      <c r="F361" s="4" t="s">
        <v>207</v>
      </c>
      <c r="G361" s="4" t="s">
        <v>207</v>
      </c>
    </row>
    <row r="362" spans="1:7" x14ac:dyDescent="0.25">
      <c r="A362" s="4" t="s">
        <v>1523</v>
      </c>
      <c r="B362" s="4" t="s">
        <v>1025</v>
      </c>
      <c r="C362" s="4">
        <v>55367</v>
      </c>
      <c r="D362" s="4" t="s">
        <v>1906</v>
      </c>
      <c r="E362" s="4" t="s">
        <v>207</v>
      </c>
      <c r="F362" s="4" t="s">
        <v>207</v>
      </c>
      <c r="G362" s="4" t="s">
        <v>207</v>
      </c>
    </row>
    <row r="363" spans="1:7" x14ac:dyDescent="0.25">
      <c r="A363" s="4" t="s">
        <v>1523</v>
      </c>
      <c r="B363" s="4" t="s">
        <v>1025</v>
      </c>
      <c r="C363" s="4">
        <v>55368</v>
      </c>
      <c r="D363" s="4" t="s">
        <v>1907</v>
      </c>
      <c r="E363" s="4" t="s">
        <v>207</v>
      </c>
      <c r="F363" s="4" t="s">
        <v>207</v>
      </c>
      <c r="G363" s="4" t="s">
        <v>207</v>
      </c>
    </row>
    <row r="364" spans="1:7" x14ac:dyDescent="0.25">
      <c r="A364" s="4" t="s">
        <v>1523</v>
      </c>
      <c r="B364" s="4" t="s">
        <v>1025</v>
      </c>
      <c r="C364" s="4">
        <v>55386</v>
      </c>
      <c r="D364" s="4" t="s">
        <v>1908</v>
      </c>
      <c r="E364" s="4" t="s">
        <v>207</v>
      </c>
      <c r="F364" s="4" t="s">
        <v>207</v>
      </c>
      <c r="G364" s="4" t="s">
        <v>207</v>
      </c>
    </row>
    <row r="365" spans="1:7" x14ac:dyDescent="0.25">
      <c r="A365" s="4" t="s">
        <v>1523</v>
      </c>
      <c r="B365" s="4" t="s">
        <v>1025</v>
      </c>
      <c r="C365" s="4">
        <v>55387</v>
      </c>
      <c r="D365" s="4" t="s">
        <v>1909</v>
      </c>
      <c r="E365" s="4" t="s">
        <v>207</v>
      </c>
      <c r="F365" s="4" t="s">
        <v>207</v>
      </c>
      <c r="G365" s="4" t="s">
        <v>207</v>
      </c>
    </row>
    <row r="366" spans="1:7" x14ac:dyDescent="0.25">
      <c r="A366" s="4" t="s">
        <v>1523</v>
      </c>
      <c r="B366" s="4" t="s">
        <v>1025</v>
      </c>
      <c r="C366" s="4">
        <v>55388</v>
      </c>
      <c r="D366" s="4" t="s">
        <v>2235</v>
      </c>
      <c r="E366" s="4" t="s">
        <v>207</v>
      </c>
      <c r="F366" s="4" t="s">
        <v>207</v>
      </c>
      <c r="G366" s="4" t="s">
        <v>207</v>
      </c>
    </row>
    <row r="367" spans="1:7" x14ac:dyDescent="0.25">
      <c r="A367" s="4" t="s">
        <v>1523</v>
      </c>
      <c r="B367" s="4" t="s">
        <v>1025</v>
      </c>
      <c r="C367" s="4">
        <v>55397</v>
      </c>
      <c r="D367" s="4" t="s">
        <v>1907</v>
      </c>
      <c r="E367" s="4" t="s">
        <v>207</v>
      </c>
      <c r="F367" s="4" t="s">
        <v>207</v>
      </c>
      <c r="G367" s="4" t="s">
        <v>207</v>
      </c>
    </row>
    <row r="368" spans="1:7" x14ac:dyDescent="0.25">
      <c r="A368" s="4" t="s">
        <v>1523</v>
      </c>
      <c r="B368" s="4" t="s">
        <v>1034</v>
      </c>
      <c r="C368" s="4">
        <v>55065</v>
      </c>
      <c r="D368" s="4" t="s">
        <v>2239</v>
      </c>
      <c r="E368" s="4" t="s">
        <v>207</v>
      </c>
      <c r="F368" s="4" t="s">
        <v>207</v>
      </c>
      <c r="G368" s="4" t="s">
        <v>207</v>
      </c>
    </row>
    <row r="369" spans="1:7" x14ac:dyDescent="0.25">
      <c r="A369" s="4" t="s">
        <v>1523</v>
      </c>
      <c r="B369" s="4" t="s">
        <v>1034</v>
      </c>
      <c r="C369" s="4">
        <v>55085</v>
      </c>
      <c r="D369" s="4" t="s">
        <v>1937</v>
      </c>
      <c r="E369" s="4" t="s">
        <v>207</v>
      </c>
      <c r="F369" s="4" t="s">
        <v>207</v>
      </c>
      <c r="G369" s="4" t="s">
        <v>207</v>
      </c>
    </row>
    <row r="370" spans="1:7" x14ac:dyDescent="0.25">
      <c r="A370" s="4" t="s">
        <v>1523</v>
      </c>
      <c r="B370" s="4" t="s">
        <v>1034</v>
      </c>
      <c r="C370" s="4">
        <v>55120</v>
      </c>
      <c r="D370" s="4" t="s">
        <v>2240</v>
      </c>
      <c r="E370" s="4" t="s">
        <v>207</v>
      </c>
      <c r="F370" s="4" t="s">
        <v>207</v>
      </c>
      <c r="G370" s="4" t="s">
        <v>207</v>
      </c>
    </row>
    <row r="371" spans="1:7" x14ac:dyDescent="0.25">
      <c r="A371" s="4" t="s">
        <v>1523</v>
      </c>
      <c r="B371" s="4" t="s">
        <v>1034</v>
      </c>
      <c r="C371" s="4">
        <v>55150</v>
      </c>
      <c r="D371" s="4" t="s">
        <v>1938</v>
      </c>
      <c r="E371" s="4" t="s">
        <v>207</v>
      </c>
      <c r="F371" s="4" t="s">
        <v>207</v>
      </c>
      <c r="G371" s="4" t="s">
        <v>207</v>
      </c>
    </row>
    <row r="372" spans="1:7" x14ac:dyDescent="0.25">
      <c r="A372" s="4" t="s">
        <v>1523</v>
      </c>
      <c r="B372" s="4" t="s">
        <v>1042</v>
      </c>
      <c r="C372" s="4">
        <v>55327</v>
      </c>
      <c r="D372" s="4" t="s">
        <v>1970</v>
      </c>
      <c r="E372" s="4" t="s">
        <v>207</v>
      </c>
      <c r="F372" s="4" t="s">
        <v>207</v>
      </c>
      <c r="G372" s="4" t="s">
        <v>207</v>
      </c>
    </row>
    <row r="373" spans="1:7" x14ac:dyDescent="0.25">
      <c r="A373" s="4" t="s">
        <v>1523</v>
      </c>
      <c r="B373" s="4" t="s">
        <v>1042</v>
      </c>
      <c r="C373" s="4">
        <v>55340</v>
      </c>
      <c r="D373" s="4" t="s">
        <v>2247</v>
      </c>
      <c r="E373" s="4" t="s">
        <v>207</v>
      </c>
      <c r="F373" s="4" t="s">
        <v>207</v>
      </c>
      <c r="G373" s="4" t="s">
        <v>207</v>
      </c>
    </row>
    <row r="374" spans="1:7" x14ac:dyDescent="0.25">
      <c r="A374" s="4" t="s">
        <v>1523</v>
      </c>
      <c r="B374" s="4" t="s">
        <v>1042</v>
      </c>
      <c r="C374" s="4">
        <v>55347</v>
      </c>
      <c r="D374" s="4" t="s">
        <v>1594</v>
      </c>
      <c r="E374" s="4" t="s">
        <v>207</v>
      </c>
      <c r="F374" s="4" t="s">
        <v>207</v>
      </c>
      <c r="G374" s="4" t="s">
        <v>207</v>
      </c>
    </row>
    <row r="375" spans="1:7" x14ac:dyDescent="0.25">
      <c r="A375" s="4" t="s">
        <v>1523</v>
      </c>
      <c r="B375" s="4" t="s">
        <v>1042</v>
      </c>
      <c r="C375" s="4">
        <v>55356</v>
      </c>
      <c r="D375" s="4" t="s">
        <v>2248</v>
      </c>
      <c r="E375" s="4" t="s">
        <v>207</v>
      </c>
      <c r="F375" s="4" t="s">
        <v>207</v>
      </c>
      <c r="G375" s="4" t="s">
        <v>207</v>
      </c>
    </row>
    <row r="376" spans="1:7" x14ac:dyDescent="0.25">
      <c r="A376" s="4" t="s">
        <v>1523</v>
      </c>
      <c r="B376" s="4" t="s">
        <v>1042</v>
      </c>
      <c r="C376" s="4">
        <v>55357</v>
      </c>
      <c r="D376" s="4" t="s">
        <v>2249</v>
      </c>
      <c r="E376" s="4" t="s">
        <v>207</v>
      </c>
      <c r="F376" s="4" t="s">
        <v>207</v>
      </c>
      <c r="G376" s="4" t="s">
        <v>207</v>
      </c>
    </row>
    <row r="377" spans="1:7" x14ac:dyDescent="0.25">
      <c r="A377" s="4" t="s">
        <v>1523</v>
      </c>
      <c r="B377" s="4" t="s">
        <v>1042</v>
      </c>
      <c r="C377" s="4">
        <v>55374</v>
      </c>
      <c r="D377" s="4" t="s">
        <v>1971</v>
      </c>
      <c r="E377" s="4" t="s">
        <v>207</v>
      </c>
      <c r="F377" s="4" t="s">
        <v>207</v>
      </c>
      <c r="G377" s="4" t="s">
        <v>207</v>
      </c>
    </row>
    <row r="378" spans="1:7" x14ac:dyDescent="0.25">
      <c r="A378" s="4" t="s">
        <v>1523</v>
      </c>
      <c r="B378" s="4" t="s">
        <v>1042</v>
      </c>
      <c r="C378" s="4">
        <v>55375</v>
      </c>
      <c r="D378" s="4" t="s">
        <v>2250</v>
      </c>
      <c r="E378" s="4" t="s">
        <v>207</v>
      </c>
      <c r="F378" s="4" t="s">
        <v>207</v>
      </c>
      <c r="G378" s="4" t="s">
        <v>207</v>
      </c>
    </row>
    <row r="379" spans="1:7" x14ac:dyDescent="0.25">
      <c r="A379" s="4" t="s">
        <v>1523</v>
      </c>
      <c r="B379" s="4" t="s">
        <v>1042</v>
      </c>
      <c r="C379" s="4">
        <v>55384</v>
      </c>
      <c r="D379" s="4" t="s">
        <v>2251</v>
      </c>
      <c r="E379" s="4" t="s">
        <v>207</v>
      </c>
      <c r="F379" s="4" t="s">
        <v>207</v>
      </c>
      <c r="G379" s="4" t="s">
        <v>207</v>
      </c>
    </row>
    <row r="380" spans="1:7" x14ac:dyDescent="0.25">
      <c r="A380" s="4" t="s">
        <v>1523</v>
      </c>
      <c r="B380" s="4" t="s">
        <v>1042</v>
      </c>
      <c r="C380" s="4">
        <v>55401</v>
      </c>
      <c r="D380" s="4" t="s">
        <v>1614</v>
      </c>
      <c r="E380" s="4" t="s">
        <v>207</v>
      </c>
      <c r="F380" s="4" t="s">
        <v>207</v>
      </c>
      <c r="G380" s="4" t="s">
        <v>207</v>
      </c>
    </row>
    <row r="381" spans="1:7" x14ac:dyDescent="0.25">
      <c r="A381" s="4" t="s">
        <v>1523</v>
      </c>
      <c r="B381" s="4" t="s">
        <v>1042</v>
      </c>
      <c r="C381" s="4">
        <v>55402</v>
      </c>
      <c r="D381" s="4" t="s">
        <v>1614</v>
      </c>
      <c r="E381" s="4" t="s">
        <v>207</v>
      </c>
      <c r="F381" s="4" t="s">
        <v>207</v>
      </c>
      <c r="G381" s="4" t="s">
        <v>207</v>
      </c>
    </row>
    <row r="382" spans="1:7" x14ac:dyDescent="0.25">
      <c r="A382" s="4" t="s">
        <v>1523</v>
      </c>
      <c r="B382" s="4" t="s">
        <v>1042</v>
      </c>
      <c r="C382" s="4">
        <v>55415</v>
      </c>
      <c r="D382" s="4" t="s">
        <v>1614</v>
      </c>
      <c r="E382" s="4" t="s">
        <v>207</v>
      </c>
      <c r="F382" s="4" t="s">
        <v>207</v>
      </c>
      <c r="G382" s="4" t="s">
        <v>207</v>
      </c>
    </row>
    <row r="383" spans="1:7" x14ac:dyDescent="0.25">
      <c r="A383" s="4" t="s">
        <v>1523</v>
      </c>
      <c r="B383" s="4" t="s">
        <v>1042</v>
      </c>
      <c r="C383" s="4">
        <v>55436</v>
      </c>
      <c r="D383" s="4" t="s">
        <v>1620</v>
      </c>
      <c r="E383" s="4" t="s">
        <v>207</v>
      </c>
      <c r="F383" s="4" t="s">
        <v>207</v>
      </c>
      <c r="G383" s="4" t="s">
        <v>207</v>
      </c>
    </row>
    <row r="384" spans="1:7" x14ac:dyDescent="0.25">
      <c r="A384" s="4" t="s">
        <v>1523</v>
      </c>
      <c r="B384" s="4" t="s">
        <v>1042</v>
      </c>
      <c r="C384" s="4">
        <v>55438</v>
      </c>
      <c r="D384" s="4" t="s">
        <v>1616</v>
      </c>
      <c r="E384" s="4" t="s">
        <v>207</v>
      </c>
      <c r="F384" s="4" t="s">
        <v>207</v>
      </c>
      <c r="G384" s="4" t="s">
        <v>207</v>
      </c>
    </row>
    <row r="385" spans="1:7" x14ac:dyDescent="0.25">
      <c r="A385" s="4" t="s">
        <v>1523</v>
      </c>
      <c r="B385" s="4" t="s">
        <v>1042</v>
      </c>
      <c r="C385" s="4">
        <v>55439</v>
      </c>
      <c r="D385" s="4" t="s">
        <v>1620</v>
      </c>
      <c r="E385" s="4" t="s">
        <v>207</v>
      </c>
      <c r="F385" s="4" t="s">
        <v>207</v>
      </c>
      <c r="G385" s="4" t="s">
        <v>207</v>
      </c>
    </row>
    <row r="386" spans="1:7" x14ac:dyDescent="0.25">
      <c r="A386" s="4" t="s">
        <v>1523</v>
      </c>
      <c r="B386" s="4" t="s">
        <v>1042</v>
      </c>
      <c r="C386" s="4">
        <v>55442</v>
      </c>
      <c r="D386" s="4" t="s">
        <v>1627</v>
      </c>
      <c r="E386" s="4" t="s">
        <v>207</v>
      </c>
      <c r="F386" s="4" t="s">
        <v>207</v>
      </c>
      <c r="G386" s="4" t="s">
        <v>207</v>
      </c>
    </row>
    <row r="387" spans="1:7" x14ac:dyDescent="0.25">
      <c r="A387" s="4" t="s">
        <v>1523</v>
      </c>
      <c r="B387" s="4" t="s">
        <v>1042</v>
      </c>
      <c r="C387" s="4">
        <v>55445</v>
      </c>
      <c r="D387" s="4" t="s">
        <v>1628</v>
      </c>
      <c r="E387" s="4" t="s">
        <v>207</v>
      </c>
      <c r="F387" s="4" t="s">
        <v>207</v>
      </c>
      <c r="G387" s="4" t="s">
        <v>207</v>
      </c>
    </row>
    <row r="388" spans="1:7" x14ac:dyDescent="0.25">
      <c r="A388" s="4" t="s">
        <v>1523</v>
      </c>
      <c r="B388" s="4" t="s">
        <v>1042</v>
      </c>
      <c r="C388" s="4">
        <v>55450</v>
      </c>
      <c r="D388" s="4" t="s">
        <v>1614</v>
      </c>
      <c r="E388" s="4" t="s">
        <v>207</v>
      </c>
      <c r="F388" s="4" t="s">
        <v>207</v>
      </c>
      <c r="G388" s="4" t="s">
        <v>207</v>
      </c>
    </row>
    <row r="389" spans="1:7" x14ac:dyDescent="0.25">
      <c r="A389" s="4" t="s">
        <v>1523</v>
      </c>
      <c r="B389" s="4" t="s">
        <v>1042</v>
      </c>
      <c r="C389" s="4">
        <v>55455</v>
      </c>
      <c r="D389" s="4" t="s">
        <v>1614</v>
      </c>
      <c r="E389" s="4" t="s">
        <v>207</v>
      </c>
      <c r="F389" s="4" t="s">
        <v>207</v>
      </c>
      <c r="G389" s="4" t="s">
        <v>207</v>
      </c>
    </row>
    <row r="390" spans="1:7" x14ac:dyDescent="0.25">
      <c r="A390" s="4" t="s">
        <v>1523</v>
      </c>
      <c r="B390" s="4" t="s">
        <v>1077</v>
      </c>
      <c r="C390" s="4">
        <v>55101</v>
      </c>
      <c r="D390" s="4" t="s">
        <v>1564</v>
      </c>
      <c r="E390" s="4" t="s">
        <v>207</v>
      </c>
      <c r="F390" s="4" t="s">
        <v>207</v>
      </c>
      <c r="G390" s="4" t="s">
        <v>207</v>
      </c>
    </row>
    <row r="391" spans="1:7" x14ac:dyDescent="0.25">
      <c r="A391" s="4" t="s">
        <v>1523</v>
      </c>
      <c r="B391" s="4" t="s">
        <v>1077</v>
      </c>
      <c r="C391" s="4">
        <v>55111</v>
      </c>
      <c r="D391" s="4" t="s">
        <v>2289</v>
      </c>
      <c r="E391" s="4" t="s">
        <v>207</v>
      </c>
      <c r="F391" s="4" t="s">
        <v>207</v>
      </c>
      <c r="G391" s="4" t="s">
        <v>207</v>
      </c>
    </row>
    <row r="392" spans="1:7" x14ac:dyDescent="0.25">
      <c r="A392" s="4" t="s">
        <v>1523</v>
      </c>
      <c r="B392" s="4" t="s">
        <v>1077</v>
      </c>
      <c r="C392" s="4">
        <v>55114</v>
      </c>
      <c r="D392" s="4" t="s">
        <v>1564</v>
      </c>
      <c r="E392" s="4" t="s">
        <v>207</v>
      </c>
      <c r="F392" s="4" t="s">
        <v>207</v>
      </c>
      <c r="G392" s="4" t="s">
        <v>207</v>
      </c>
    </row>
    <row r="393" spans="1:7" x14ac:dyDescent="0.25">
      <c r="A393" s="4" t="s">
        <v>1523</v>
      </c>
      <c r="B393" s="4" t="s">
        <v>1077</v>
      </c>
      <c r="C393" s="4">
        <v>55127</v>
      </c>
      <c r="D393" s="4" t="s">
        <v>2111</v>
      </c>
      <c r="E393" s="4" t="s">
        <v>207</v>
      </c>
      <c r="F393" s="4" t="s">
        <v>207</v>
      </c>
      <c r="G393" s="4" t="s">
        <v>207</v>
      </c>
    </row>
    <row r="394" spans="1:7" x14ac:dyDescent="0.25">
      <c r="A394" s="4" t="s">
        <v>1523</v>
      </c>
      <c r="B394" s="4" t="s">
        <v>1077</v>
      </c>
      <c r="C394" s="4">
        <v>55155</v>
      </c>
      <c r="D394" s="4" t="s">
        <v>1564</v>
      </c>
      <c r="E394" s="4" t="s">
        <v>207</v>
      </c>
      <c r="F394" s="4" t="s">
        <v>207</v>
      </c>
      <c r="G394" s="4" t="s">
        <v>207</v>
      </c>
    </row>
    <row r="395" spans="1:7" x14ac:dyDescent="0.25">
      <c r="A395" s="4" t="s">
        <v>1523</v>
      </c>
      <c r="B395" s="4" t="s">
        <v>1085</v>
      </c>
      <c r="C395" s="4">
        <v>55020</v>
      </c>
      <c r="D395" s="4" t="s">
        <v>2149</v>
      </c>
      <c r="E395" s="4" t="s">
        <v>207</v>
      </c>
      <c r="F395" s="4" t="s">
        <v>207</v>
      </c>
      <c r="G395" s="4" t="s">
        <v>207</v>
      </c>
    </row>
    <row r="396" spans="1:7" x14ac:dyDescent="0.25">
      <c r="A396" s="4" t="s">
        <v>1523</v>
      </c>
      <c r="B396" s="4" t="s">
        <v>1085</v>
      </c>
      <c r="C396" s="4">
        <v>55054</v>
      </c>
      <c r="D396" s="4" t="s">
        <v>2149</v>
      </c>
      <c r="E396" s="4" t="s">
        <v>207</v>
      </c>
      <c r="F396" s="4" t="s">
        <v>207</v>
      </c>
      <c r="G396" s="4" t="s">
        <v>207</v>
      </c>
    </row>
    <row r="397" spans="1:7" x14ac:dyDescent="0.25">
      <c r="A397" s="4" t="s">
        <v>1523</v>
      </c>
      <c r="B397" s="4" t="s">
        <v>1085</v>
      </c>
      <c r="C397" s="4">
        <v>56011</v>
      </c>
      <c r="D397" s="4" t="s">
        <v>2150</v>
      </c>
      <c r="E397" s="4" t="s">
        <v>207</v>
      </c>
      <c r="F397" s="4" t="s">
        <v>207</v>
      </c>
      <c r="G397" s="4" t="s">
        <v>207</v>
      </c>
    </row>
    <row r="398" spans="1:7" x14ac:dyDescent="0.25">
      <c r="A398" s="4" t="s">
        <v>1523</v>
      </c>
      <c r="B398" s="4" t="s">
        <v>1097</v>
      </c>
      <c r="C398" s="4">
        <v>55003</v>
      </c>
      <c r="D398" s="4" t="s">
        <v>2198</v>
      </c>
      <c r="E398" s="4" t="s">
        <v>207</v>
      </c>
      <c r="F398" s="4" t="s">
        <v>207</v>
      </c>
      <c r="G398" s="4" t="s">
        <v>207</v>
      </c>
    </row>
    <row r="399" spans="1:7" x14ac:dyDescent="0.25">
      <c r="A399" s="4" t="s">
        <v>1523</v>
      </c>
      <c r="B399" s="4" t="s">
        <v>1097</v>
      </c>
      <c r="C399" s="4">
        <v>55038</v>
      </c>
      <c r="D399" s="4" t="s">
        <v>2313</v>
      </c>
      <c r="E399" s="4" t="s">
        <v>207</v>
      </c>
      <c r="F399" s="4" t="s">
        <v>207</v>
      </c>
      <c r="G399" s="4" t="s">
        <v>207</v>
      </c>
    </row>
    <row r="400" spans="1:7" x14ac:dyDescent="0.25">
      <c r="A400" s="4" t="s">
        <v>1523</v>
      </c>
      <c r="B400" s="4" t="s">
        <v>1097</v>
      </c>
      <c r="C400" s="4">
        <v>55043</v>
      </c>
      <c r="D400" s="4" t="s">
        <v>2314</v>
      </c>
      <c r="E400" s="4" t="s">
        <v>207</v>
      </c>
      <c r="F400" s="4" t="s">
        <v>207</v>
      </c>
      <c r="G400" s="4" t="s">
        <v>207</v>
      </c>
    </row>
    <row r="401" spans="1:7" x14ac:dyDescent="0.25">
      <c r="A401" s="4" t="s">
        <v>1523</v>
      </c>
      <c r="B401" s="4" t="s">
        <v>1097</v>
      </c>
      <c r="C401" s="4">
        <v>55047</v>
      </c>
      <c r="D401" s="4" t="s">
        <v>2199</v>
      </c>
      <c r="E401" s="4" t="s">
        <v>207</v>
      </c>
      <c r="F401" s="4" t="s">
        <v>207</v>
      </c>
      <c r="G401" s="4" t="s">
        <v>207</v>
      </c>
    </row>
    <row r="402" spans="1:7" x14ac:dyDescent="0.25">
      <c r="A402" s="4" t="s">
        <v>1523</v>
      </c>
      <c r="B402" s="4" t="s">
        <v>1097</v>
      </c>
      <c r="C402" s="4">
        <v>55055</v>
      </c>
      <c r="D402" s="4" t="s">
        <v>2201</v>
      </c>
      <c r="E402" s="4" t="s">
        <v>207</v>
      </c>
      <c r="F402" s="4" t="s">
        <v>207</v>
      </c>
      <c r="G402" s="4" t="s">
        <v>207</v>
      </c>
    </row>
    <row r="403" spans="1:7" x14ac:dyDescent="0.25">
      <c r="A403" s="4" t="s">
        <v>1523</v>
      </c>
      <c r="B403" s="4" t="s">
        <v>1097</v>
      </c>
      <c r="C403" s="4">
        <v>55073</v>
      </c>
      <c r="D403" s="4" t="s">
        <v>2199</v>
      </c>
      <c r="E403" s="4" t="s">
        <v>207</v>
      </c>
      <c r="F403" s="4" t="s">
        <v>207</v>
      </c>
      <c r="G403" s="4" t="s">
        <v>207</v>
      </c>
    </row>
    <row r="404" spans="1:7" x14ac:dyDescent="0.25">
      <c r="A404" s="4" t="s">
        <v>1523</v>
      </c>
      <c r="B404" s="4" t="s">
        <v>1097</v>
      </c>
      <c r="C404" s="4">
        <v>55090</v>
      </c>
      <c r="D404" s="4" t="s">
        <v>2200</v>
      </c>
      <c r="E404" s="4" t="s">
        <v>207</v>
      </c>
      <c r="F404" s="4" t="s">
        <v>207</v>
      </c>
      <c r="G404" s="4" t="s">
        <v>207</v>
      </c>
    </row>
    <row r="405" spans="1:7" x14ac:dyDescent="0.25">
      <c r="A405" s="4" t="s">
        <v>1523</v>
      </c>
      <c r="B405" s="4" t="s">
        <v>1097</v>
      </c>
      <c r="C405" s="4">
        <v>55115</v>
      </c>
      <c r="D405" s="4" t="s">
        <v>2315</v>
      </c>
      <c r="E405" s="4" t="s">
        <v>207</v>
      </c>
      <c r="F405" s="4" t="s">
        <v>207</v>
      </c>
      <c r="G405" s="4" t="s">
        <v>207</v>
      </c>
    </row>
    <row r="406" spans="1:7" x14ac:dyDescent="0.25">
      <c r="A406" s="4" t="s">
        <v>1524</v>
      </c>
      <c r="B406" s="4" t="s">
        <v>1021</v>
      </c>
      <c r="C406" s="4">
        <v>56210</v>
      </c>
      <c r="D406" s="4" t="s">
        <v>1888</v>
      </c>
      <c r="E406" s="4" t="s">
        <v>207</v>
      </c>
      <c r="F406" s="4" t="s">
        <v>207</v>
      </c>
      <c r="G406" s="4" t="s">
        <v>207</v>
      </c>
    </row>
    <row r="407" spans="1:7" x14ac:dyDescent="0.25">
      <c r="A407" s="4" t="s">
        <v>1524</v>
      </c>
      <c r="B407" s="4" t="s">
        <v>1021</v>
      </c>
      <c r="C407" s="4">
        <v>56211</v>
      </c>
      <c r="D407" s="4" t="s">
        <v>1889</v>
      </c>
      <c r="E407" s="4" t="s">
        <v>207</v>
      </c>
      <c r="F407" s="4" t="s">
        <v>207</v>
      </c>
      <c r="G407" s="4" t="s">
        <v>207</v>
      </c>
    </row>
    <row r="408" spans="1:7" x14ac:dyDescent="0.25">
      <c r="A408" s="4" t="s">
        <v>1524</v>
      </c>
      <c r="B408" s="4" t="s">
        <v>1021</v>
      </c>
      <c r="C408" s="4">
        <v>56225</v>
      </c>
      <c r="D408" s="4" t="s">
        <v>1890</v>
      </c>
      <c r="E408" s="4" t="s">
        <v>207</v>
      </c>
      <c r="F408" s="4" t="s">
        <v>207</v>
      </c>
      <c r="G408" s="4" t="s">
        <v>207</v>
      </c>
    </row>
    <row r="409" spans="1:7" x14ac:dyDescent="0.25">
      <c r="A409" s="4" t="s">
        <v>1524</v>
      </c>
      <c r="B409" s="4" t="s">
        <v>1021</v>
      </c>
      <c r="C409" s="4">
        <v>56227</v>
      </c>
      <c r="D409" s="4" t="s">
        <v>1891</v>
      </c>
      <c r="E409" s="4" t="s">
        <v>207</v>
      </c>
      <c r="F409" s="4" t="s">
        <v>207</v>
      </c>
      <c r="G409" s="4" t="s">
        <v>207</v>
      </c>
    </row>
    <row r="410" spans="1:7" x14ac:dyDescent="0.25">
      <c r="A410" s="4" t="s">
        <v>1524</v>
      </c>
      <c r="B410" s="4" t="s">
        <v>1021</v>
      </c>
      <c r="C410" s="4">
        <v>56240</v>
      </c>
      <c r="D410" s="4" t="s">
        <v>1892</v>
      </c>
      <c r="E410" s="4" t="s">
        <v>207</v>
      </c>
      <c r="F410" s="4" t="s">
        <v>207</v>
      </c>
      <c r="G410" s="4" t="s">
        <v>207</v>
      </c>
    </row>
    <row r="411" spans="1:7" x14ac:dyDescent="0.25">
      <c r="A411" s="4" t="s">
        <v>1524</v>
      </c>
      <c r="B411" s="4" t="s">
        <v>1021</v>
      </c>
      <c r="C411" s="4">
        <v>56276</v>
      </c>
      <c r="D411" s="4" t="s">
        <v>1893</v>
      </c>
      <c r="E411" s="4" t="s">
        <v>207</v>
      </c>
      <c r="F411" s="4" t="s">
        <v>207</v>
      </c>
      <c r="G411" s="4" t="s">
        <v>207</v>
      </c>
    </row>
    <row r="412" spans="1:7" x14ac:dyDescent="0.25">
      <c r="A412" s="4" t="s">
        <v>1524</v>
      </c>
      <c r="B412" s="4" t="s">
        <v>1027</v>
      </c>
      <c r="C412" s="4">
        <v>56260</v>
      </c>
      <c r="D412" s="4" t="s">
        <v>1913</v>
      </c>
      <c r="E412" s="4" t="s">
        <v>207</v>
      </c>
      <c r="F412" s="4" t="s">
        <v>207</v>
      </c>
      <c r="G412" s="4" t="s">
        <v>207</v>
      </c>
    </row>
    <row r="413" spans="1:7" x14ac:dyDescent="0.25">
      <c r="A413" s="4" t="s">
        <v>1524</v>
      </c>
      <c r="B413" s="4" t="s">
        <v>1027</v>
      </c>
      <c r="C413" s="4">
        <v>56295</v>
      </c>
      <c r="D413" s="4" t="s">
        <v>1914</v>
      </c>
      <c r="E413" s="4" t="s">
        <v>207</v>
      </c>
      <c r="F413" s="4" t="s">
        <v>207</v>
      </c>
      <c r="G413" s="4" t="s">
        <v>207</v>
      </c>
    </row>
    <row r="414" spans="1:7" x14ac:dyDescent="0.25">
      <c r="A414" s="4" t="s">
        <v>1524</v>
      </c>
      <c r="B414" s="4" t="s">
        <v>1052</v>
      </c>
      <c r="C414" s="4">
        <v>56212</v>
      </c>
      <c r="D414" s="4" t="s">
        <v>2013</v>
      </c>
      <c r="E414" s="4" t="s">
        <v>207</v>
      </c>
      <c r="F414" s="4" t="s">
        <v>207</v>
      </c>
      <c r="G414" s="4" t="s">
        <v>207</v>
      </c>
    </row>
    <row r="415" spans="1:7" x14ac:dyDescent="0.25">
      <c r="A415" s="4" t="s">
        <v>1524</v>
      </c>
      <c r="B415" s="4" t="s">
        <v>1052</v>
      </c>
      <c r="C415" s="4">
        <v>56218</v>
      </c>
      <c r="D415" s="4" t="s">
        <v>2014</v>
      </c>
      <c r="E415" s="4" t="s">
        <v>207</v>
      </c>
      <c r="F415" s="4" t="s">
        <v>207</v>
      </c>
      <c r="G415" s="4" t="s">
        <v>207</v>
      </c>
    </row>
    <row r="416" spans="1:7" x14ac:dyDescent="0.25">
      <c r="A416" s="4" t="s">
        <v>1524</v>
      </c>
      <c r="B416" s="4" t="s">
        <v>1052</v>
      </c>
      <c r="C416" s="4">
        <v>56256</v>
      </c>
      <c r="D416" s="4" t="s">
        <v>2263</v>
      </c>
      <c r="E416" s="4" t="s">
        <v>207</v>
      </c>
      <c r="F416" s="4" t="s">
        <v>207</v>
      </c>
      <c r="G416" s="4" t="s">
        <v>207</v>
      </c>
    </row>
    <row r="417" spans="1:7" x14ac:dyDescent="0.25">
      <c r="A417" s="4" t="s">
        <v>1524</v>
      </c>
      <c r="B417" s="4" t="s">
        <v>1052</v>
      </c>
      <c r="C417" s="4">
        <v>56257</v>
      </c>
      <c r="D417" s="4" t="s">
        <v>2015</v>
      </c>
      <c r="E417" s="4" t="s">
        <v>207</v>
      </c>
      <c r="F417" s="4" t="s">
        <v>207</v>
      </c>
      <c r="G417" s="4" t="s">
        <v>207</v>
      </c>
    </row>
    <row r="418" spans="1:7" x14ac:dyDescent="0.25">
      <c r="A418" s="4" t="s">
        <v>1524</v>
      </c>
      <c r="B418" s="4" t="s">
        <v>1091</v>
      </c>
      <c r="C418" s="4">
        <v>56226</v>
      </c>
      <c r="D418" s="4" t="s">
        <v>2185</v>
      </c>
      <c r="E418" s="4" t="s">
        <v>207</v>
      </c>
      <c r="F418" s="4" t="s">
        <v>207</v>
      </c>
      <c r="G418" s="4" t="s">
        <v>207</v>
      </c>
    </row>
    <row r="419" spans="1:7" x14ac:dyDescent="0.25">
      <c r="A419" s="4" t="s">
        <v>1524</v>
      </c>
      <c r="B419" s="4" t="s">
        <v>1091</v>
      </c>
      <c r="C419" s="4">
        <v>56231</v>
      </c>
      <c r="D419" s="4" t="s">
        <v>2186</v>
      </c>
      <c r="E419" s="4" t="s">
        <v>207</v>
      </c>
      <c r="F419" s="4" t="s">
        <v>207</v>
      </c>
      <c r="G419" s="4" t="s">
        <v>207</v>
      </c>
    </row>
    <row r="420" spans="1:7" x14ac:dyDescent="0.25">
      <c r="A420" s="4" t="s">
        <v>1524</v>
      </c>
      <c r="B420" s="4" t="s">
        <v>1091</v>
      </c>
      <c r="C420" s="4">
        <v>56249</v>
      </c>
      <c r="D420" s="4" t="s">
        <v>2187</v>
      </c>
      <c r="E420" s="4" t="s">
        <v>207</v>
      </c>
      <c r="F420" s="4" t="s">
        <v>207</v>
      </c>
      <c r="G420" s="4" t="s">
        <v>207</v>
      </c>
    </row>
    <row r="421" spans="1:7" x14ac:dyDescent="0.25">
      <c r="A421" s="4" t="s">
        <v>1524</v>
      </c>
      <c r="B421" s="4" t="s">
        <v>1102</v>
      </c>
      <c r="C421" s="4">
        <v>56220</v>
      </c>
      <c r="D421" s="4" t="s">
        <v>2320</v>
      </c>
      <c r="E421" s="4" t="s">
        <v>207</v>
      </c>
      <c r="F421" s="4" t="s">
        <v>207</v>
      </c>
      <c r="G421" s="4" t="s">
        <v>207</v>
      </c>
    </row>
    <row r="422" spans="1:7" x14ac:dyDescent="0.25">
      <c r="A422" s="4" t="s">
        <v>1524</v>
      </c>
      <c r="B422" s="4" t="s">
        <v>1102</v>
      </c>
      <c r="C422" s="4">
        <v>56223</v>
      </c>
      <c r="D422" s="4" t="s">
        <v>2217</v>
      </c>
      <c r="E422" s="4" t="s">
        <v>207</v>
      </c>
      <c r="F422" s="4" t="s">
        <v>207</v>
      </c>
      <c r="G422" s="4" t="s">
        <v>207</v>
      </c>
    </row>
    <row r="423" spans="1:7" x14ac:dyDescent="0.25">
      <c r="A423" s="4" t="s">
        <v>1524</v>
      </c>
      <c r="B423" s="4" t="s">
        <v>1102</v>
      </c>
      <c r="C423" s="4">
        <v>56237</v>
      </c>
      <c r="D423" s="4" t="s">
        <v>2218</v>
      </c>
      <c r="E423" s="4" t="s">
        <v>207</v>
      </c>
      <c r="F423" s="4" t="s">
        <v>207</v>
      </c>
      <c r="G423" s="4" t="s">
        <v>207</v>
      </c>
    </row>
    <row r="424" spans="1:7" x14ac:dyDescent="0.25">
      <c r="A424" s="4" t="s">
        <v>1524</v>
      </c>
      <c r="B424" s="4" t="s">
        <v>1102</v>
      </c>
      <c r="C424" s="4">
        <v>56245</v>
      </c>
      <c r="D424" s="4" t="s">
        <v>2219</v>
      </c>
      <c r="E424" s="4" t="s">
        <v>207</v>
      </c>
      <c r="F424" s="4" t="s">
        <v>207</v>
      </c>
      <c r="G424" s="4" t="s">
        <v>207</v>
      </c>
    </row>
    <row r="425" spans="1:7" x14ac:dyDescent="0.25">
      <c r="A425" s="4" t="s">
        <v>1524</v>
      </c>
      <c r="B425" s="4" t="s">
        <v>1102</v>
      </c>
      <c r="C425" s="4">
        <v>56280</v>
      </c>
      <c r="D425" s="4" t="s">
        <v>2220</v>
      </c>
      <c r="E425" s="4" t="s">
        <v>207</v>
      </c>
      <c r="F425" s="4" t="s">
        <v>207</v>
      </c>
      <c r="G425" s="4" t="s">
        <v>207</v>
      </c>
    </row>
    <row r="426" spans="1:7" x14ac:dyDescent="0.25">
      <c r="A426" s="4" t="s">
        <v>1524</v>
      </c>
      <c r="B426" s="4" t="s">
        <v>1102</v>
      </c>
      <c r="C426" s="4">
        <v>56297</v>
      </c>
      <c r="D426" s="4" t="s">
        <v>2221</v>
      </c>
      <c r="E426" s="4" t="s">
        <v>207</v>
      </c>
      <c r="F426" s="4" t="s">
        <v>207</v>
      </c>
      <c r="G426" s="4" t="s">
        <v>207</v>
      </c>
    </row>
    <row r="427" spans="1:7" x14ac:dyDescent="0.25">
      <c r="A427" s="4" t="s">
        <v>1525</v>
      </c>
      <c r="B427" s="4" t="s">
        <v>1018</v>
      </c>
      <c r="C427" s="4">
        <v>56570</v>
      </c>
      <c r="D427" s="4" t="s">
        <v>1879</v>
      </c>
      <c r="E427" s="4" t="s">
        <v>207</v>
      </c>
      <c r="F427" s="4" t="s">
        <v>207</v>
      </c>
      <c r="G427" s="4" t="s">
        <v>207</v>
      </c>
    </row>
    <row r="428" spans="1:7" x14ac:dyDescent="0.25">
      <c r="A428" s="4" t="s">
        <v>1525</v>
      </c>
      <c r="B428" s="4" t="s">
        <v>1018</v>
      </c>
      <c r="C428" s="4">
        <v>56577</v>
      </c>
      <c r="D428" s="4" t="s">
        <v>1880</v>
      </c>
      <c r="E428" s="4" t="s">
        <v>207</v>
      </c>
      <c r="F428" s="4" t="s">
        <v>207</v>
      </c>
      <c r="G428" s="4" t="s">
        <v>207</v>
      </c>
    </row>
    <row r="429" spans="1:7" x14ac:dyDescent="0.25">
      <c r="A429" s="4" t="s">
        <v>1525</v>
      </c>
      <c r="B429" s="4" t="s">
        <v>1018</v>
      </c>
      <c r="C429" s="4">
        <v>56578</v>
      </c>
      <c r="D429" s="4" t="s">
        <v>1881</v>
      </c>
      <c r="E429" s="4" t="s">
        <v>207</v>
      </c>
      <c r="F429" s="4" t="s">
        <v>207</v>
      </c>
      <c r="G429" s="4" t="s">
        <v>207</v>
      </c>
    </row>
    <row r="430" spans="1:7" x14ac:dyDescent="0.25">
      <c r="A430" s="4" t="s">
        <v>1525</v>
      </c>
      <c r="B430" s="4" t="s">
        <v>1018</v>
      </c>
      <c r="C430" s="4">
        <v>56593</v>
      </c>
      <c r="D430" s="4" t="s">
        <v>1882</v>
      </c>
      <c r="E430" s="4" t="s">
        <v>207</v>
      </c>
      <c r="F430" s="4" t="s">
        <v>207</v>
      </c>
      <c r="G430" s="4" t="s">
        <v>207</v>
      </c>
    </row>
    <row r="431" spans="1:7" x14ac:dyDescent="0.25">
      <c r="A431" s="4" t="s">
        <v>1525</v>
      </c>
      <c r="B431" s="4" t="s">
        <v>1029</v>
      </c>
      <c r="C431" s="4">
        <v>56514</v>
      </c>
      <c r="D431" s="4" t="s">
        <v>1916</v>
      </c>
      <c r="E431" s="4" t="s">
        <v>207</v>
      </c>
      <c r="F431" s="4" t="s">
        <v>207</v>
      </c>
      <c r="G431" s="4" t="s">
        <v>207</v>
      </c>
    </row>
    <row r="432" spans="1:7" x14ac:dyDescent="0.25">
      <c r="A432" s="4" t="s">
        <v>1525</v>
      </c>
      <c r="B432" s="4" t="s">
        <v>1029</v>
      </c>
      <c r="C432" s="4">
        <v>56525</v>
      </c>
      <c r="D432" s="4" t="s">
        <v>1917</v>
      </c>
      <c r="E432" s="4" t="s">
        <v>207</v>
      </c>
      <c r="F432" s="4" t="s">
        <v>207</v>
      </c>
      <c r="G432" s="4" t="s">
        <v>207</v>
      </c>
    </row>
    <row r="433" spans="1:7" x14ac:dyDescent="0.25">
      <c r="A433" s="4" t="s">
        <v>1525</v>
      </c>
      <c r="B433" s="4" t="s">
        <v>1029</v>
      </c>
      <c r="C433" s="4">
        <v>56529</v>
      </c>
      <c r="D433" s="4" t="s">
        <v>1918</v>
      </c>
      <c r="E433" s="4" t="s">
        <v>207</v>
      </c>
      <c r="F433" s="4" t="s">
        <v>207</v>
      </c>
      <c r="G433" s="4" t="s">
        <v>207</v>
      </c>
    </row>
    <row r="434" spans="1:7" x14ac:dyDescent="0.25">
      <c r="A434" s="4" t="s">
        <v>1525</v>
      </c>
      <c r="B434" s="4" t="s">
        <v>1029</v>
      </c>
      <c r="C434" s="4">
        <v>56536</v>
      </c>
      <c r="D434" s="4" t="s">
        <v>1919</v>
      </c>
      <c r="E434" s="4" t="s">
        <v>207</v>
      </c>
      <c r="F434" s="4" t="s">
        <v>207</v>
      </c>
      <c r="G434" s="4" t="s">
        <v>207</v>
      </c>
    </row>
    <row r="435" spans="1:7" x14ac:dyDescent="0.25">
      <c r="A435" s="4" t="s">
        <v>1525</v>
      </c>
      <c r="B435" s="4" t="s">
        <v>1029</v>
      </c>
      <c r="C435" s="4">
        <v>56546</v>
      </c>
      <c r="D435" s="4" t="s">
        <v>1920</v>
      </c>
      <c r="E435" s="4" t="s">
        <v>207</v>
      </c>
      <c r="F435" s="4" t="s">
        <v>207</v>
      </c>
      <c r="G435" s="4" t="s">
        <v>207</v>
      </c>
    </row>
    <row r="436" spans="1:7" x14ac:dyDescent="0.25">
      <c r="A436" s="4" t="s">
        <v>1525</v>
      </c>
      <c r="B436" s="4" t="s">
        <v>1029</v>
      </c>
      <c r="C436" s="4">
        <v>56552</v>
      </c>
      <c r="D436" s="4" t="s">
        <v>1921</v>
      </c>
      <c r="E436" s="4" t="s">
        <v>207</v>
      </c>
      <c r="F436" s="4" t="s">
        <v>207</v>
      </c>
      <c r="G436" s="4" t="s">
        <v>207</v>
      </c>
    </row>
    <row r="437" spans="1:7" x14ac:dyDescent="0.25">
      <c r="A437" s="4" t="s">
        <v>1525</v>
      </c>
      <c r="B437" s="4" t="s">
        <v>1029</v>
      </c>
      <c r="C437" s="4">
        <v>56580</v>
      </c>
      <c r="D437" s="4" t="s">
        <v>1922</v>
      </c>
      <c r="E437" s="4" t="s">
        <v>207</v>
      </c>
      <c r="F437" s="4" t="s">
        <v>207</v>
      </c>
      <c r="G437" s="4" t="s">
        <v>207</v>
      </c>
    </row>
    <row r="438" spans="1:7" x14ac:dyDescent="0.25">
      <c r="A438" s="4" t="s">
        <v>1525</v>
      </c>
      <c r="B438" s="4" t="s">
        <v>1029</v>
      </c>
      <c r="C438" s="4">
        <v>56585</v>
      </c>
      <c r="D438" s="4" t="s">
        <v>1923</v>
      </c>
      <c r="E438" s="4" t="s">
        <v>207</v>
      </c>
      <c r="F438" s="4" t="s">
        <v>207</v>
      </c>
      <c r="G438" s="4" t="s">
        <v>207</v>
      </c>
    </row>
    <row r="439" spans="1:7" x14ac:dyDescent="0.25">
      <c r="A439" s="4" t="s">
        <v>1525</v>
      </c>
      <c r="B439" s="4" t="s">
        <v>1036</v>
      </c>
      <c r="C439" s="4">
        <v>56315</v>
      </c>
      <c r="D439" s="4" t="s">
        <v>1941</v>
      </c>
      <c r="E439" s="4" t="s">
        <v>207</v>
      </c>
      <c r="F439" s="4" t="s">
        <v>207</v>
      </c>
      <c r="G439" s="4" t="s">
        <v>207</v>
      </c>
    </row>
    <row r="440" spans="1:7" x14ac:dyDescent="0.25">
      <c r="A440" s="4" t="s">
        <v>1525</v>
      </c>
      <c r="B440" s="4" t="s">
        <v>1036</v>
      </c>
      <c r="C440" s="4">
        <v>56319</v>
      </c>
      <c r="D440" s="4" t="s">
        <v>1942</v>
      </c>
      <c r="E440" s="4" t="s">
        <v>207</v>
      </c>
      <c r="F440" s="4" t="s">
        <v>207</v>
      </c>
      <c r="G440" s="4" t="s">
        <v>207</v>
      </c>
    </row>
    <row r="441" spans="1:7" x14ac:dyDescent="0.25">
      <c r="A441" s="4" t="s">
        <v>1525</v>
      </c>
      <c r="B441" s="4" t="s">
        <v>1036</v>
      </c>
      <c r="C441" s="4">
        <v>56327</v>
      </c>
      <c r="D441" s="4" t="s">
        <v>1943</v>
      </c>
      <c r="E441" s="4" t="s">
        <v>207</v>
      </c>
      <c r="F441" s="4" t="s">
        <v>207</v>
      </c>
      <c r="G441" s="4" t="s">
        <v>207</v>
      </c>
    </row>
    <row r="442" spans="1:7" x14ac:dyDescent="0.25">
      <c r="A442" s="4" t="s">
        <v>1525</v>
      </c>
      <c r="B442" s="4" t="s">
        <v>1036</v>
      </c>
      <c r="C442" s="4">
        <v>56332</v>
      </c>
      <c r="D442" s="4" t="s">
        <v>1944</v>
      </c>
      <c r="E442" s="4" t="s">
        <v>207</v>
      </c>
      <c r="F442" s="4" t="s">
        <v>207</v>
      </c>
      <c r="G442" s="4" t="s">
        <v>207</v>
      </c>
    </row>
    <row r="443" spans="1:7" x14ac:dyDescent="0.25">
      <c r="A443" s="4" t="s">
        <v>1525</v>
      </c>
      <c r="B443" s="4" t="s">
        <v>1036</v>
      </c>
      <c r="C443" s="4">
        <v>56343</v>
      </c>
      <c r="D443" s="4" t="s">
        <v>2241</v>
      </c>
      <c r="E443" s="4" t="s">
        <v>207</v>
      </c>
      <c r="F443" s="4" t="s">
        <v>207</v>
      </c>
      <c r="G443" s="4" t="s">
        <v>207</v>
      </c>
    </row>
    <row r="444" spans="1:7" x14ac:dyDescent="0.25">
      <c r="A444" s="4" t="s">
        <v>1525</v>
      </c>
      <c r="B444" s="4" t="s">
        <v>1036</v>
      </c>
      <c r="C444" s="4">
        <v>56355</v>
      </c>
      <c r="D444" s="4" t="s">
        <v>1945</v>
      </c>
      <c r="E444" s="4" t="s">
        <v>207</v>
      </c>
      <c r="F444" s="4" t="s">
        <v>207</v>
      </c>
      <c r="G444" s="4" t="s">
        <v>207</v>
      </c>
    </row>
    <row r="445" spans="1:7" x14ac:dyDescent="0.25">
      <c r="A445" s="4" t="s">
        <v>1525</v>
      </c>
      <c r="B445" s="4" t="s">
        <v>1041</v>
      </c>
      <c r="C445" s="4">
        <v>56248</v>
      </c>
      <c r="D445" s="4" t="s">
        <v>1965</v>
      </c>
      <c r="E445" s="4" t="s">
        <v>207</v>
      </c>
      <c r="F445" s="4" t="s">
        <v>207</v>
      </c>
      <c r="G445" s="4" t="s">
        <v>207</v>
      </c>
    </row>
    <row r="446" spans="1:7" x14ac:dyDescent="0.25">
      <c r="A446" s="4" t="s">
        <v>1525</v>
      </c>
      <c r="B446" s="4" t="s">
        <v>1041</v>
      </c>
      <c r="C446" s="4">
        <v>56274</v>
      </c>
      <c r="D446" s="4" t="s">
        <v>1966</v>
      </c>
      <c r="E446" s="4" t="s">
        <v>207</v>
      </c>
      <c r="F446" s="4" t="s">
        <v>207</v>
      </c>
      <c r="G446" s="4" t="s">
        <v>207</v>
      </c>
    </row>
    <row r="447" spans="1:7" x14ac:dyDescent="0.25">
      <c r="A447" s="4" t="s">
        <v>1525</v>
      </c>
      <c r="B447" s="4" t="s">
        <v>1041</v>
      </c>
      <c r="C447" s="4">
        <v>56309</v>
      </c>
      <c r="D447" s="4" t="s">
        <v>1967</v>
      </c>
      <c r="E447" s="4" t="s">
        <v>207</v>
      </c>
      <c r="F447" s="4" t="s">
        <v>207</v>
      </c>
      <c r="G447" s="4" t="s">
        <v>207</v>
      </c>
    </row>
    <row r="448" spans="1:7" x14ac:dyDescent="0.25">
      <c r="A448" s="4" t="s">
        <v>1525</v>
      </c>
      <c r="B448" s="4" t="s">
        <v>1041</v>
      </c>
      <c r="C448" s="4">
        <v>56311</v>
      </c>
      <c r="D448" s="4" t="s">
        <v>1968</v>
      </c>
      <c r="E448" s="4" t="s">
        <v>207</v>
      </c>
      <c r="F448" s="4" t="s">
        <v>207</v>
      </c>
      <c r="G448" s="4" t="s">
        <v>207</v>
      </c>
    </row>
    <row r="449" spans="1:7" x14ac:dyDescent="0.25">
      <c r="A449" s="4" t="s">
        <v>1525</v>
      </c>
      <c r="B449" s="4" t="s">
        <v>1041</v>
      </c>
      <c r="C449" s="4">
        <v>56339</v>
      </c>
      <c r="D449" s="4" t="s">
        <v>2246</v>
      </c>
      <c r="E449" s="4" t="s">
        <v>207</v>
      </c>
      <c r="F449" s="4" t="s">
        <v>207</v>
      </c>
      <c r="G449" s="4" t="s">
        <v>207</v>
      </c>
    </row>
    <row r="450" spans="1:7" x14ac:dyDescent="0.25">
      <c r="A450" s="4" t="s">
        <v>1525</v>
      </c>
      <c r="B450" s="4" t="s">
        <v>1041</v>
      </c>
      <c r="C450" s="4">
        <v>56590</v>
      </c>
      <c r="D450" s="4" t="s">
        <v>1969</v>
      </c>
      <c r="E450" s="4" t="s">
        <v>207</v>
      </c>
      <c r="F450" s="4" t="s">
        <v>207</v>
      </c>
      <c r="G450" s="4" t="s">
        <v>207</v>
      </c>
    </row>
    <row r="451" spans="1:7" x14ac:dyDescent="0.25">
      <c r="A451" s="4" t="s">
        <v>1525</v>
      </c>
      <c r="B451" s="4" t="s">
        <v>1071</v>
      </c>
      <c r="C451" s="4">
        <v>56324</v>
      </c>
      <c r="D451" s="4" t="s">
        <v>2086</v>
      </c>
      <c r="E451" s="4" t="s">
        <v>207</v>
      </c>
      <c r="F451" s="4" t="s">
        <v>207</v>
      </c>
      <c r="G451" s="4" t="s">
        <v>207</v>
      </c>
    </row>
    <row r="452" spans="1:7" x14ac:dyDescent="0.25">
      <c r="A452" s="4" t="s">
        <v>1525</v>
      </c>
      <c r="B452" s="4" t="s">
        <v>1071</v>
      </c>
      <c r="C452" s="4">
        <v>56518</v>
      </c>
      <c r="D452" s="4" t="s">
        <v>2087</v>
      </c>
      <c r="E452" s="4" t="s">
        <v>207</v>
      </c>
      <c r="F452" s="4" t="s">
        <v>207</v>
      </c>
      <c r="G452" s="4" t="s">
        <v>207</v>
      </c>
    </row>
    <row r="453" spans="1:7" x14ac:dyDescent="0.25">
      <c r="A453" s="4" t="s">
        <v>1525</v>
      </c>
      <c r="B453" s="4" t="s">
        <v>1071</v>
      </c>
      <c r="C453" s="4">
        <v>56524</v>
      </c>
      <c r="D453" s="4" t="s">
        <v>2088</v>
      </c>
      <c r="E453" s="4" t="s">
        <v>207</v>
      </c>
      <c r="F453" s="4" t="s">
        <v>207</v>
      </c>
      <c r="G453" s="4" t="s">
        <v>207</v>
      </c>
    </row>
    <row r="454" spans="1:7" x14ac:dyDescent="0.25">
      <c r="A454" s="4" t="s">
        <v>1525</v>
      </c>
      <c r="B454" s="4" t="s">
        <v>1071</v>
      </c>
      <c r="C454" s="4">
        <v>56527</v>
      </c>
      <c r="D454" s="4" t="s">
        <v>2089</v>
      </c>
      <c r="E454" s="4" t="s">
        <v>207</v>
      </c>
      <c r="F454" s="4" t="s">
        <v>207</v>
      </c>
      <c r="G454" s="4" t="s">
        <v>207</v>
      </c>
    </row>
    <row r="455" spans="1:7" x14ac:dyDescent="0.25">
      <c r="A455" s="4" t="s">
        <v>1525</v>
      </c>
      <c r="B455" s="4" t="s">
        <v>1071</v>
      </c>
      <c r="C455" s="4">
        <v>56533</v>
      </c>
      <c r="D455" s="4" t="s">
        <v>2090</v>
      </c>
      <c r="E455" s="4" t="s">
        <v>207</v>
      </c>
      <c r="F455" s="4" t="s">
        <v>207</v>
      </c>
      <c r="G455" s="4" t="s">
        <v>207</v>
      </c>
    </row>
    <row r="456" spans="1:7" x14ac:dyDescent="0.25">
      <c r="A456" s="4" t="s">
        <v>1525</v>
      </c>
      <c r="B456" s="4" t="s">
        <v>1071</v>
      </c>
      <c r="C456" s="4">
        <v>56576</v>
      </c>
      <c r="D456" s="4" t="s">
        <v>2091</v>
      </c>
      <c r="E456" s="4" t="s">
        <v>207</v>
      </c>
      <c r="F456" s="4" t="s">
        <v>207</v>
      </c>
      <c r="G456" s="4" t="s">
        <v>207</v>
      </c>
    </row>
    <row r="457" spans="1:7" x14ac:dyDescent="0.25">
      <c r="A457" s="4" t="s">
        <v>1525</v>
      </c>
      <c r="B457" s="4" t="s">
        <v>1071</v>
      </c>
      <c r="C457" s="4">
        <v>56588</v>
      </c>
      <c r="D457" s="4" t="s">
        <v>2092</v>
      </c>
      <c r="E457" s="4" t="s">
        <v>207</v>
      </c>
      <c r="F457" s="4" t="s">
        <v>207</v>
      </c>
      <c r="G457" s="4" t="s">
        <v>207</v>
      </c>
    </row>
    <row r="458" spans="1:7" x14ac:dyDescent="0.25">
      <c r="A458" s="4" t="s">
        <v>1525</v>
      </c>
      <c r="B458" s="4" t="s">
        <v>1076</v>
      </c>
      <c r="C458" s="4">
        <v>56323</v>
      </c>
      <c r="D458" s="4" t="s">
        <v>2110</v>
      </c>
      <c r="E458" s="4" t="s">
        <v>207</v>
      </c>
      <c r="F458" s="4" t="s">
        <v>207</v>
      </c>
      <c r="G458" s="4" t="s">
        <v>207</v>
      </c>
    </row>
    <row r="459" spans="1:7" x14ac:dyDescent="0.25">
      <c r="A459" s="4" t="s">
        <v>1525</v>
      </c>
      <c r="B459" s="4" t="s">
        <v>1076</v>
      </c>
      <c r="C459" s="4">
        <v>56349</v>
      </c>
      <c r="D459" s="4" t="s">
        <v>2287</v>
      </c>
      <c r="E459" s="4" t="s">
        <v>207</v>
      </c>
      <c r="F459" s="4" t="s">
        <v>207</v>
      </c>
      <c r="G459" s="4" t="s">
        <v>207</v>
      </c>
    </row>
    <row r="460" spans="1:7" x14ac:dyDescent="0.25">
      <c r="A460" s="4" t="s">
        <v>1525</v>
      </c>
      <c r="B460" s="4" t="s">
        <v>1076</v>
      </c>
      <c r="C460" s="4">
        <v>56385</v>
      </c>
      <c r="D460" s="4" t="s">
        <v>2288</v>
      </c>
      <c r="E460" s="4" t="s">
        <v>207</v>
      </c>
      <c r="F460" s="4" t="s">
        <v>207</v>
      </c>
      <c r="G460" s="4" t="s">
        <v>207</v>
      </c>
    </row>
    <row r="461" spans="1:7" x14ac:dyDescent="0.25">
      <c r="A461" s="4" t="s">
        <v>1525</v>
      </c>
      <c r="B461" s="4" t="s">
        <v>1090</v>
      </c>
      <c r="C461" s="4">
        <v>56207</v>
      </c>
      <c r="D461" s="4" t="s">
        <v>2181</v>
      </c>
      <c r="E461" s="4" t="s">
        <v>207</v>
      </c>
      <c r="F461" s="4" t="s">
        <v>207</v>
      </c>
      <c r="G461" s="4" t="s">
        <v>207</v>
      </c>
    </row>
    <row r="462" spans="1:7" x14ac:dyDescent="0.25">
      <c r="A462" s="4" t="s">
        <v>1525</v>
      </c>
      <c r="B462" s="4" t="s">
        <v>1090</v>
      </c>
      <c r="C462" s="4">
        <v>56221</v>
      </c>
      <c r="D462" s="4" t="s">
        <v>2182</v>
      </c>
      <c r="E462" s="4" t="s">
        <v>207</v>
      </c>
      <c r="F462" s="4" t="s">
        <v>207</v>
      </c>
      <c r="G462" s="4" t="s">
        <v>207</v>
      </c>
    </row>
    <row r="463" spans="1:7" x14ac:dyDescent="0.25">
      <c r="A463" s="4" t="s">
        <v>1525</v>
      </c>
      <c r="B463" s="4" t="s">
        <v>1090</v>
      </c>
      <c r="C463" s="4">
        <v>56235</v>
      </c>
      <c r="D463" s="4" t="s">
        <v>2183</v>
      </c>
      <c r="E463" s="4" t="s">
        <v>207</v>
      </c>
      <c r="F463" s="4" t="s">
        <v>207</v>
      </c>
      <c r="G463" s="4" t="s">
        <v>207</v>
      </c>
    </row>
    <row r="464" spans="1:7" x14ac:dyDescent="0.25">
      <c r="A464" s="4" t="s">
        <v>1525</v>
      </c>
      <c r="B464" s="4" t="s">
        <v>1090</v>
      </c>
      <c r="C464" s="4">
        <v>56244</v>
      </c>
      <c r="D464" s="4" t="s">
        <v>2184</v>
      </c>
      <c r="E464" s="4" t="s">
        <v>207</v>
      </c>
      <c r="F464" s="4" t="s">
        <v>207</v>
      </c>
      <c r="G464" s="4" t="s">
        <v>207</v>
      </c>
    </row>
    <row r="465" spans="1:7" x14ac:dyDescent="0.25">
      <c r="A465" s="4" t="s">
        <v>1525</v>
      </c>
      <c r="B465" s="4" t="s">
        <v>1090</v>
      </c>
      <c r="C465" s="4">
        <v>56267</v>
      </c>
      <c r="D465" s="4" t="s">
        <v>2306</v>
      </c>
      <c r="E465" s="4" t="s">
        <v>207</v>
      </c>
      <c r="F465" s="4" t="s">
        <v>207</v>
      </c>
      <c r="G465" s="4" t="s">
        <v>207</v>
      </c>
    </row>
    <row r="466" spans="1:7" x14ac:dyDescent="0.25">
      <c r="A466" s="4" t="s">
        <v>1525</v>
      </c>
      <c r="B466" s="4" t="s">
        <v>1093</v>
      </c>
      <c r="C466" s="4">
        <v>56219</v>
      </c>
      <c r="D466" s="4" t="s">
        <v>2311</v>
      </c>
      <c r="E466" s="4" t="s">
        <v>207</v>
      </c>
      <c r="F466" s="4" t="s">
        <v>207</v>
      </c>
      <c r="G466" s="4" t="s">
        <v>207</v>
      </c>
    </row>
    <row r="467" spans="1:7" x14ac:dyDescent="0.25">
      <c r="A467" s="4" t="s">
        <v>1525</v>
      </c>
      <c r="B467" s="4" t="s">
        <v>1093</v>
      </c>
      <c r="C467" s="4">
        <v>56236</v>
      </c>
      <c r="D467" s="4" t="s">
        <v>2190</v>
      </c>
      <c r="E467" s="4" t="s">
        <v>207</v>
      </c>
      <c r="F467" s="4" t="s">
        <v>207</v>
      </c>
      <c r="G467" s="4" t="s">
        <v>207</v>
      </c>
    </row>
    <row r="468" spans="1:7" x14ac:dyDescent="0.25">
      <c r="A468" s="4" t="s">
        <v>1525</v>
      </c>
      <c r="B468" s="4" t="s">
        <v>1093</v>
      </c>
      <c r="C468" s="4">
        <v>56296</v>
      </c>
      <c r="D468" s="4" t="s">
        <v>2191</v>
      </c>
      <c r="E468" s="4" t="s">
        <v>207</v>
      </c>
      <c r="F468" s="4" t="s">
        <v>207</v>
      </c>
      <c r="G468" s="4" t="s">
        <v>207</v>
      </c>
    </row>
    <row r="469" spans="1:7" x14ac:dyDescent="0.25">
      <c r="A469" s="4" t="s">
        <v>1525</v>
      </c>
      <c r="B469" s="4" t="s">
        <v>1093</v>
      </c>
      <c r="C469" s="4">
        <v>56583</v>
      </c>
      <c r="D469" s="4" t="s">
        <v>2192</v>
      </c>
      <c r="E469" s="4" t="s">
        <v>207</v>
      </c>
      <c r="F469" s="4" t="s">
        <v>207</v>
      </c>
      <c r="G469" s="4" t="s">
        <v>207</v>
      </c>
    </row>
    <row r="470" spans="1:7" x14ac:dyDescent="0.25">
      <c r="A470" s="4" t="s">
        <v>1525</v>
      </c>
      <c r="B470" s="4" t="s">
        <v>1099</v>
      </c>
      <c r="C470" s="4">
        <v>56520</v>
      </c>
      <c r="D470" s="4" t="s">
        <v>2316</v>
      </c>
      <c r="E470" s="4" t="s">
        <v>207</v>
      </c>
      <c r="F470" s="4" t="s">
        <v>207</v>
      </c>
      <c r="G470" s="4" t="s">
        <v>207</v>
      </c>
    </row>
    <row r="471" spans="1:7" x14ac:dyDescent="0.25">
      <c r="A471" s="4" t="s">
        <v>1525</v>
      </c>
      <c r="B471" s="4" t="s">
        <v>1099</v>
      </c>
      <c r="C471" s="4">
        <v>56522</v>
      </c>
      <c r="D471" s="4" t="s">
        <v>2206</v>
      </c>
      <c r="E471" s="4" t="s">
        <v>207</v>
      </c>
      <c r="F471" s="4" t="s">
        <v>207</v>
      </c>
      <c r="G471" s="4" t="s">
        <v>207</v>
      </c>
    </row>
    <row r="472" spans="1:7" x14ac:dyDescent="0.25">
      <c r="A472" s="4" t="s">
        <v>1525</v>
      </c>
      <c r="B472" s="4" t="s">
        <v>1099</v>
      </c>
      <c r="C472" s="4">
        <v>56543</v>
      </c>
      <c r="D472" s="4" t="s">
        <v>2207</v>
      </c>
      <c r="E472" s="4" t="s">
        <v>207</v>
      </c>
      <c r="F472" s="4" t="s">
        <v>207</v>
      </c>
      <c r="G472" s="4" t="s">
        <v>207</v>
      </c>
    </row>
    <row r="473" spans="1:7" x14ac:dyDescent="0.25">
      <c r="A473" s="4" t="s">
        <v>1525</v>
      </c>
      <c r="B473" s="4" t="s">
        <v>1099</v>
      </c>
      <c r="C473" s="4">
        <v>56553</v>
      </c>
      <c r="D473" s="4" t="s">
        <v>2208</v>
      </c>
      <c r="E473" s="4" t="s">
        <v>207</v>
      </c>
      <c r="F473" s="4" t="s">
        <v>207</v>
      </c>
      <c r="G473" s="4" t="s">
        <v>207</v>
      </c>
    </row>
    <row r="474" spans="1:7" x14ac:dyDescent="0.25">
      <c r="A474" s="4" t="s">
        <v>1525</v>
      </c>
      <c r="B474" s="4" t="s">
        <v>1099</v>
      </c>
      <c r="C474" s="4">
        <v>56565</v>
      </c>
      <c r="D474" s="4" t="s">
        <v>2209</v>
      </c>
      <c r="E474" s="4" t="s">
        <v>207</v>
      </c>
      <c r="F474" s="4" t="s">
        <v>207</v>
      </c>
      <c r="G474" s="4" t="s">
        <v>207</v>
      </c>
    </row>
    <row r="475" spans="1:7" x14ac:dyDescent="0.25">
      <c r="A475" s="4" t="s">
        <v>1525</v>
      </c>
      <c r="B475" s="4" t="s">
        <v>1099</v>
      </c>
      <c r="C475" s="4">
        <v>56579</v>
      </c>
      <c r="D475" s="4" t="s">
        <v>2210</v>
      </c>
      <c r="E475" s="4" t="s">
        <v>207</v>
      </c>
      <c r="F475" s="4" t="s">
        <v>207</v>
      </c>
      <c r="G475" s="4" t="s">
        <v>207</v>
      </c>
    </row>
    <row r="476" spans="1:7" x14ac:dyDescent="0.25">
      <c r="A476" s="4" t="s">
        <v>1525</v>
      </c>
      <c r="B476" s="4" t="s">
        <v>1099</v>
      </c>
      <c r="C476" s="4">
        <v>56594</v>
      </c>
      <c r="D476" s="4" t="s">
        <v>2211</v>
      </c>
      <c r="E476" s="4" t="s">
        <v>207</v>
      </c>
      <c r="F476" s="4" t="s">
        <v>207</v>
      </c>
      <c r="G476" s="4" t="s">
        <v>207</v>
      </c>
    </row>
  </sheetData>
  <sheetProtection sheet="1" objects="1" scenarios="1" selectLockedCells="1" sort="0" autoFilter="0" selectUnlockedCells="1"/>
  <sortState ref="A2:G476">
    <sortCondition ref="A397"/>
  </sortState>
  <conditionalFormatting sqref="C423:C1048576">
    <cfRule type="duplicateValues" dxfId="3" priority="5"/>
  </conditionalFormatting>
  <conditionalFormatting sqref="C1:C422">
    <cfRule type="duplicateValues" dxfId="2" priority="2"/>
  </conditionalFormatting>
  <conditionalFormatting sqref="C1:C422">
    <cfRule type="duplicateValues" dxfId="1" priority="3" stopIfTrue="1"/>
  </conditionalFormatting>
  <conditionalFormatting sqref="C423:C476">
    <cfRule type="duplicateValues" dxfId="0" priority="6" stopIfTrue="1"/>
  </conditionalFormatting>
  <pageMargins left="0.7" right="0.7" top="0.75" bottom="0.75" header="0.3" footer="0.3"/>
  <pageSetup scale="64"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Purpose</vt:lpstr>
      <vt:lpstr>How To Use</vt:lpstr>
      <vt:lpstr>Uninsured Profile</vt:lpstr>
      <vt:lpstr>ZIP Code Uninsured Rates</vt:lpstr>
      <vt:lpstr>Backsheet</vt:lpstr>
      <vt:lpstr>Zip Code with No Available Data</vt:lpstr>
      <vt:lpstr>'How To Use'!Print_Area</vt:lpstr>
      <vt:lpstr>Purpose!Print_Area</vt:lpstr>
      <vt:lpstr>'Uninsured Profile'!Print_Area</vt:lpstr>
      <vt:lpstr>'ZIP Code Uninsured Rates'!Print_Area</vt:lpstr>
      <vt:lpstr>'Zip Code with No Available Data'!Print_Area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Lindsey M Lanigan</cp:lastModifiedBy>
  <dcterms:created xsi:type="dcterms:W3CDTF">2020-01-16T16:56:07Z</dcterms:created>
  <dcterms:modified xsi:type="dcterms:W3CDTF">2021-01-22T19:45:52Z</dcterms:modified>
</cp:coreProperties>
</file>